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80" windowHeight="8520" tabRatio="774" activeTab="1"/>
  </bookViews>
  <sheets>
    <sheet name="解説" sheetId="1" r:id="rId1"/>
    <sheet name="入力(貸借)、検算" sheetId="2" r:id="rId2"/>
    <sheet name="入力(損益等)" sheetId="3" r:id="rId3"/>
    <sheet name="入力（株主資本等）" sheetId="4" r:id="rId4"/>
    <sheet name="貸借（1）" sheetId="5" r:id="rId5"/>
    <sheet name="貸借 (2)" sheetId="6" r:id="rId6"/>
    <sheet name="貸借 (3)" sheetId="7" r:id="rId7"/>
    <sheet name="損益(1)" sheetId="8" r:id="rId8"/>
    <sheet name="損益 (2)" sheetId="9" r:id="rId9"/>
    <sheet name="完成工事" sheetId="10" r:id="rId10"/>
    <sheet name="株主資本等" sheetId="11" r:id="rId11"/>
    <sheet name="注記(1)" sheetId="12" r:id="rId12"/>
    <sheet name="注記(2)" sheetId="13" r:id="rId13"/>
    <sheet name="注記(3)" sheetId="14" r:id="rId14"/>
    <sheet name="注記(4)" sheetId="15" r:id="rId15"/>
    <sheet name="事業報告書" sheetId="16" r:id="rId16"/>
    <sheet name="付属明細表" sheetId="17" r:id="rId17"/>
    <sheet name="開始貸借対照表" sheetId="18" r:id="rId18"/>
  </sheets>
  <definedNames>
    <definedName name="_xlnm.Print_Area" localSheetId="0">'解説'!$B$2:$L$30</definedName>
    <definedName name="_xlnm.Print_Area" localSheetId="17">'開始貸借対照表'!$B$2:$E$9</definedName>
    <definedName name="_xlnm.Print_Area" localSheetId="10">'株主資本等'!$B$4:$S$28</definedName>
    <definedName name="_xlnm.Print_Area" localSheetId="9">'完成工事'!$B$2:$AA$15</definedName>
    <definedName name="_xlnm.Print_Area" localSheetId="15">'事業報告書'!$C$21:$K$43</definedName>
    <definedName name="_xlnm.Print_Area" localSheetId="8">'損益 (2)'!$B$2:$X$27</definedName>
    <definedName name="_xlnm.Print_Area" localSheetId="7">'損益(1)'!$B$5:$X$43</definedName>
    <definedName name="_xlnm.Print_Area" localSheetId="5">'貸借 (2)'!$B$2:$Z$41</definedName>
    <definedName name="_xlnm.Print_Area" localSheetId="6">'貸借 (3)'!$B$2:$Z$41</definedName>
    <definedName name="_xlnm.Print_Area" localSheetId="4">'貸借（1）'!$B$10:$Z$55</definedName>
    <definedName name="_xlnm.Print_Area" localSheetId="11">'注記(1)'!$B$11:$AC$53</definedName>
    <definedName name="_xlnm.Print_Area" localSheetId="12">'注記(2)'!$B$3:$AC$46</definedName>
    <definedName name="_xlnm.Print_Area" localSheetId="13">'注記(3)'!$C$3:$Q$47</definedName>
    <definedName name="_xlnm.Print_Area" localSheetId="14">'注記(4)'!$C$3:$Q$23</definedName>
    <definedName name="_xlnm.Print_Area" localSheetId="3">'入力（株主資本等）'!$B$1:$V$41</definedName>
    <definedName name="_xlnm.Print_Area" localSheetId="2">'入力(損益等)'!$B$10:$P$78</definedName>
    <definedName name="_xlnm.Print_Area" localSheetId="1">'入力(貸借)、検算'!$B$21:$W$97</definedName>
    <definedName name="_xlnm.Print_Area" localSheetId="16">'付属明細表'!$B$3:$P$117</definedName>
  </definedNames>
  <calcPr fullCalcOnLoad="1"/>
</workbook>
</file>

<file path=xl/comments11.xml><?xml version="1.0" encoding="utf-8"?>
<comments xmlns="http://schemas.openxmlformats.org/spreadsheetml/2006/main">
  <authors>
    <author>iwata</author>
  </authors>
  <commentList>
    <comment ref="I14" authorId="0">
      <text>
        <r>
          <rPr>
            <b/>
            <sz val="9"/>
            <rFont val="ＭＳ Ｐゴシック"/>
            <family val="3"/>
          </rPr>
          <t>iwata:</t>
        </r>
        <r>
          <rPr>
            <sz val="9"/>
            <rFont val="ＭＳ Ｐゴシック"/>
            <family val="3"/>
          </rPr>
          <t xml:space="preserve">
</t>
        </r>
      </text>
    </comment>
  </commentList>
</comments>
</file>

<file path=xl/comments4.xml><?xml version="1.0" encoding="utf-8"?>
<comments xmlns="http://schemas.openxmlformats.org/spreadsheetml/2006/main">
  <authors>
    <author>iwata</author>
  </authors>
  <commentList>
    <comment ref="K13" authorId="0">
      <text>
        <r>
          <rPr>
            <b/>
            <sz val="9"/>
            <rFont val="ＭＳ Ｐゴシック"/>
            <family val="3"/>
          </rPr>
          <t>「損益計算書」より
転記されます</t>
        </r>
      </text>
    </comment>
  </commentList>
</comments>
</file>

<file path=xl/sharedStrings.xml><?xml version="1.0" encoding="utf-8"?>
<sst xmlns="http://schemas.openxmlformats.org/spreadsheetml/2006/main" count="1212" uniqueCount="790">
  <si>
    <t>現金預金</t>
  </si>
  <si>
    <t>支払手形</t>
  </si>
  <si>
    <t>受取手形</t>
  </si>
  <si>
    <t>短期借入金</t>
  </si>
  <si>
    <t>有価証券</t>
  </si>
  <si>
    <t>未払金</t>
  </si>
  <si>
    <t>完成工事原価</t>
  </si>
  <si>
    <t>未払法人税等</t>
  </si>
  <si>
    <t>未成工事支出金</t>
  </si>
  <si>
    <t>材料貯蔵品</t>
  </si>
  <si>
    <t>預り金</t>
  </si>
  <si>
    <t>短期貸付金</t>
  </si>
  <si>
    <t>前受収益</t>
  </si>
  <si>
    <t>前払費用</t>
  </si>
  <si>
    <t>役員報酬</t>
  </si>
  <si>
    <t>従業員給料手当</t>
  </si>
  <si>
    <t>退職金</t>
  </si>
  <si>
    <t>法定福利費</t>
  </si>
  <si>
    <t>長期借入金</t>
  </si>
  <si>
    <t>土地</t>
  </si>
  <si>
    <t>建設仮勘定</t>
  </si>
  <si>
    <t>寄付金</t>
  </si>
  <si>
    <t>特許権</t>
  </si>
  <si>
    <t>資本準備金</t>
  </si>
  <si>
    <t>利益準備金</t>
  </si>
  <si>
    <t>減価償却費</t>
  </si>
  <si>
    <t>投資有価証券</t>
  </si>
  <si>
    <t>租税公課</t>
  </si>
  <si>
    <t>準備金</t>
  </si>
  <si>
    <t>保険料</t>
  </si>
  <si>
    <t>積立金</t>
  </si>
  <si>
    <t>前期損益修正益</t>
  </si>
  <si>
    <t>前期損益修正損</t>
  </si>
  <si>
    <t>△</t>
  </si>
  <si>
    <t>減価償却累計額</t>
  </si>
  <si>
    <t>貸倒引当金</t>
  </si>
  <si>
    <t>固定資産合計</t>
  </si>
  <si>
    <t>年</t>
  </si>
  <si>
    <t>月</t>
  </si>
  <si>
    <t>日</t>
  </si>
  <si>
    <t>流動資産合計</t>
  </si>
  <si>
    <t>繰延資産合計</t>
  </si>
  <si>
    <t>資産合計</t>
  </si>
  <si>
    <t>引当金</t>
  </si>
  <si>
    <t>流動負債合計</t>
  </si>
  <si>
    <t>固　定　負　債</t>
  </si>
  <si>
    <t>固定負債合計</t>
  </si>
  <si>
    <t>負債合計</t>
  </si>
  <si>
    <t>損益計算書</t>
  </si>
  <si>
    <t>営業利益(営業損失)</t>
  </si>
  <si>
    <t>合計</t>
  </si>
  <si>
    <t>当期純利益(当期純損失)</t>
  </si>
  <si>
    <t>経常利益(経常損失)</t>
  </si>
  <si>
    <t>(うち労務外注費</t>
  </si>
  <si>
    <t>)</t>
  </si>
  <si>
    <t>(うち人件費</t>
  </si>
  <si>
    <t>)</t>
  </si>
  <si>
    <t>完成工事未収入金</t>
  </si>
  <si>
    <t>繰延税金資産</t>
  </si>
  <si>
    <t>建物･構築物</t>
  </si>
  <si>
    <t>機械･運搬具</t>
  </si>
  <si>
    <t>工具器具･備品</t>
  </si>
  <si>
    <t>借地権</t>
  </si>
  <si>
    <t>長期前払費用</t>
  </si>
  <si>
    <t>工事未払金</t>
  </si>
  <si>
    <t>未払費用</t>
  </si>
  <si>
    <t>繰延税金負債</t>
  </si>
  <si>
    <t>未成工事受入金</t>
  </si>
  <si>
    <t>社債</t>
  </si>
  <si>
    <t>Ⅰ</t>
  </si>
  <si>
    <t>資本剰余金</t>
  </si>
  <si>
    <t>その他資本剰余金</t>
  </si>
  <si>
    <t>資本剰余金合計</t>
  </si>
  <si>
    <t>利益剰余金</t>
  </si>
  <si>
    <t>利益剰余金合計</t>
  </si>
  <si>
    <t>完成工事高</t>
  </si>
  <si>
    <t>兼業事業売上高</t>
  </si>
  <si>
    <t>兼業事業売上原価</t>
  </si>
  <si>
    <t>福利厚生費</t>
  </si>
  <si>
    <t>修繕維持費</t>
  </si>
  <si>
    <t>事務用品費</t>
  </si>
  <si>
    <t>通信交通費</t>
  </si>
  <si>
    <t>動力用水光熱費</t>
  </si>
  <si>
    <t>調査研究費</t>
  </si>
  <si>
    <t>広告宣伝費</t>
  </si>
  <si>
    <t>貸倒引当金繰入額</t>
  </si>
  <si>
    <t>貸倒損失</t>
  </si>
  <si>
    <t>交際費</t>
  </si>
  <si>
    <t>地代家賃</t>
  </si>
  <si>
    <t>雑費</t>
  </si>
  <si>
    <t>法人税､住民税及び事業税</t>
  </si>
  <si>
    <t>法人税等調整額</t>
  </si>
  <si>
    <t>資本金</t>
  </si>
  <si>
    <t>長期貸付金</t>
  </si>
  <si>
    <t>創立費</t>
  </si>
  <si>
    <t>開業費</t>
  </si>
  <si>
    <t>社債発行費</t>
  </si>
  <si>
    <t>準備金</t>
  </si>
  <si>
    <t>支払利息</t>
  </si>
  <si>
    <t>貸倒引当金繰入額</t>
  </si>
  <si>
    <t>貸倒損失</t>
  </si>
  <si>
    <t>資産の部</t>
  </si>
  <si>
    <t>負債の部</t>
  </si>
  <si>
    <t>流動資産</t>
  </si>
  <si>
    <t>流動負債</t>
  </si>
  <si>
    <t>売上高</t>
  </si>
  <si>
    <t>売上原価</t>
  </si>
  <si>
    <t>売上総利益</t>
  </si>
  <si>
    <t>販売費及び一般管理費</t>
  </si>
  <si>
    <t>貸倒引当金</t>
  </si>
  <si>
    <t>流動資産合計</t>
  </si>
  <si>
    <t>流動負債合計</t>
  </si>
  <si>
    <t>固定資産</t>
  </si>
  <si>
    <t>固定負債</t>
  </si>
  <si>
    <t>有形固定資産</t>
  </si>
  <si>
    <t>固定負債合計</t>
  </si>
  <si>
    <t>負債合計</t>
  </si>
  <si>
    <t>無形固定資産</t>
  </si>
  <si>
    <t>長期貸付金</t>
  </si>
  <si>
    <t>営業外収益</t>
  </si>
  <si>
    <t>固定資産合計</t>
  </si>
  <si>
    <t>営業外費用</t>
  </si>
  <si>
    <t>繰延資産</t>
  </si>
  <si>
    <t>支払利息</t>
  </si>
  <si>
    <t>繰延資産合計</t>
  </si>
  <si>
    <t>特別利益</t>
  </si>
  <si>
    <t>資産合計</t>
  </si>
  <si>
    <t>特別損失</t>
  </si>
  <si>
    <t>完成工事原価報告書</t>
  </si>
  <si>
    <t>（うち人件費</t>
  </si>
  <si>
    <t>)</t>
  </si>
  <si>
    <t>貸倒引当金繰入額</t>
  </si>
  <si>
    <t>兼業事業売上高</t>
  </si>
  <si>
    <t>兼業事業売上原価</t>
  </si>
  <si>
    <t>動力用水光熱費</t>
  </si>
  <si>
    <t>完成工事未収入金</t>
  </si>
  <si>
    <t>未払費用</t>
  </si>
  <si>
    <t>繰延税金負債</t>
  </si>
  <si>
    <t>繰延税金資産</t>
  </si>
  <si>
    <t>引当金</t>
  </si>
  <si>
    <t>社債</t>
  </si>
  <si>
    <t>借地権</t>
  </si>
  <si>
    <t>自己株式</t>
  </si>
  <si>
    <t>創立費</t>
  </si>
  <si>
    <t>開業費</t>
  </si>
  <si>
    <t>社債発行費</t>
  </si>
  <si>
    <t>法人税､住民税及び事業税</t>
  </si>
  <si>
    <t>法人税等調整額</t>
  </si>
  <si>
    <t>（うち労務外注費</t>
  </si>
  <si>
    <t>検算</t>
  </si>
  <si>
    <t>資本金</t>
  </si>
  <si>
    <t>資本剰余金</t>
  </si>
  <si>
    <t>その他資本剰余金</t>
  </si>
  <si>
    <t>資本剰余金合計</t>
  </si>
  <si>
    <t>利益剰余金</t>
  </si>
  <si>
    <t>利益準備金</t>
  </si>
  <si>
    <t>利益剰余金合計</t>
  </si>
  <si>
    <t>完成工事総利益（完成工事総損失)</t>
  </si>
  <si>
    <t>兼業事業総利益（兼業事業総損失）</t>
  </si>
  <si>
    <t>投資その他の資産</t>
  </si>
  <si>
    <t>研究費及び開発費償却</t>
  </si>
  <si>
    <t>税引前当期純利益（税引前当期純損失）</t>
  </si>
  <si>
    <t>当期純利益（当期純損失）</t>
  </si>
  <si>
    <t>貸借対照表</t>
  </si>
  <si>
    <t>税引前当期純利益(税引前当期純損失)</t>
  </si>
  <si>
    <t>未収入金</t>
  </si>
  <si>
    <t>経営事項審査を
申請する場合</t>
  </si>
  <si>
    <t>経営事項審査を
申請しない場合</t>
  </si>
  <si>
    <t>資本金が1億円を超えている会社、又は貸借対照表の負債の部の合計が２００億円以上の株式会社のみ提出します。</t>
  </si>
  <si>
    <t>完成工事未収入金の詳細</t>
  </si>
  <si>
    <t>相手先別内訳</t>
  </si>
  <si>
    <t>滞留状況</t>
  </si>
  <si>
    <t>相　手　先</t>
  </si>
  <si>
    <t>金　額</t>
  </si>
  <si>
    <t>発　生　時</t>
  </si>
  <si>
    <t>完成工事未収入金</t>
  </si>
  <si>
    <t>千円</t>
  </si>
  <si>
    <t xml:space="preserve"> 当 期 計 上 分</t>
  </si>
  <si>
    <t xml:space="preserve"> 前期以前計上分</t>
  </si>
  <si>
    <t>計</t>
  </si>
  <si>
    <t>短期貸付金明細表</t>
  </si>
  <si>
    <t>長期貸付金明細表</t>
  </si>
  <si>
    <t>関係会社貸付金明細表</t>
  </si>
  <si>
    <t>関係会社社名</t>
  </si>
  <si>
    <t>期首残高</t>
  </si>
  <si>
    <t>当期増加額</t>
  </si>
  <si>
    <t>当期減少額</t>
  </si>
  <si>
    <t>期末残高</t>
  </si>
  <si>
    <t>摘　　要</t>
  </si>
  <si>
    <t>関係会社有価証券明細表</t>
  </si>
  <si>
    <t>株　式</t>
  </si>
  <si>
    <t>銘　柄</t>
  </si>
  <si>
    <t>１株の金額</t>
  </si>
  <si>
    <t>期首残高</t>
  </si>
  <si>
    <t>当期増加額</t>
  </si>
  <si>
    <t>当期減少額</t>
  </si>
  <si>
    <t>期末残高</t>
  </si>
  <si>
    <t>株式数</t>
  </si>
  <si>
    <t>取得価格</t>
  </si>
  <si>
    <t>貸借対照
表計上額</t>
  </si>
  <si>
    <t>金額</t>
  </si>
  <si>
    <t>株</t>
  </si>
  <si>
    <t>計</t>
  </si>
  <si>
    <t>取得価格</t>
  </si>
  <si>
    <t>社　債</t>
  </si>
  <si>
    <t>その他の有価証券</t>
  </si>
  <si>
    <t>関係会社出資金明細表</t>
  </si>
  <si>
    <t>短期借入金明細表</t>
  </si>
  <si>
    <t>借　入　先</t>
  </si>
  <si>
    <t>返済期日</t>
  </si>
  <si>
    <t>平成　年　月　日</t>
  </si>
  <si>
    <t>長期借入金明細表</t>
  </si>
  <si>
    <t>関係会社借入金明細表</t>
  </si>
  <si>
    <t>保証債務明細表</t>
  </si>
  <si>
    <t>金　　額</t>
  </si>
  <si>
    <t>売上総利益(売上総損失)</t>
  </si>
  <si>
    <t>販売費及び一般管理費</t>
  </si>
  <si>
    <t>投資その他の資産</t>
  </si>
  <si>
    <t>Ⅱ</t>
  </si>
  <si>
    <t>Ⅲ</t>
  </si>
  <si>
    <t>Ⅰ</t>
  </si>
  <si>
    <r>
      <t>減価償却累計額　</t>
    </r>
    <r>
      <rPr>
        <sz val="10"/>
        <color indexed="12"/>
        <rFont val="ＭＳ Ｐゴシック"/>
        <family val="3"/>
      </rPr>
      <t>▲</t>
    </r>
  </si>
  <si>
    <t>単位：円</t>
  </si>
  <si>
    <t>工事未払金</t>
  </si>
  <si>
    <t>未成工事受入金</t>
  </si>
  <si>
    <t>▲</t>
  </si>
  <si>
    <t>▲</t>
  </si>
  <si>
    <t>建物･構築物</t>
  </si>
  <si>
    <t>機械･運搬具</t>
  </si>
  <si>
    <t>工具器具･備品</t>
  </si>
  <si>
    <t>Ⅰ</t>
  </si>
  <si>
    <t>長期前払費用</t>
  </si>
  <si>
    <t>▲</t>
  </si>
  <si>
    <t>完成工事高</t>
  </si>
  <si>
    <t>福利厚生費</t>
  </si>
  <si>
    <t>修繕維持費</t>
  </si>
  <si>
    <t>事務用品費</t>
  </si>
  <si>
    <t>通信交通費</t>
  </si>
  <si>
    <t>調査研究費</t>
  </si>
  <si>
    <t>広告宣伝費</t>
  </si>
  <si>
    <t>交際費</t>
  </si>
  <si>
    <t>地代家賃</t>
  </si>
  <si>
    <t>雑費</t>
  </si>
  <si>
    <t>材料費</t>
  </si>
  <si>
    <t>外注費</t>
  </si>
  <si>
    <t>貸倒引当金</t>
  </si>
  <si>
    <t>Ⅱ</t>
  </si>
  <si>
    <t>(1)</t>
  </si>
  <si>
    <t>(2)</t>
  </si>
  <si>
    <t>附 　属 　明 　細 　表</t>
  </si>
  <si>
    <t>　短　期　貸　付　金　</t>
  </si>
  <si>
    <r>
      <t>様式第十五号</t>
    </r>
    <r>
      <rPr>
        <sz val="12"/>
        <rFont val="ＭＳ Ｐ明朝"/>
        <family val="1"/>
      </rPr>
      <t>(第四条、第十条、第十九条の四関係)</t>
    </r>
  </si>
  <si>
    <t>有形固定資産</t>
  </si>
  <si>
    <t>無形固定資産</t>
  </si>
  <si>
    <t>該当なし</t>
  </si>
  <si>
    <t>(用紙Ａ４）</t>
  </si>
  <si>
    <t>完成工事原価</t>
  </si>
  <si>
    <t>（用紙Ａ４）</t>
  </si>
  <si>
    <r>
      <t>様式第十六号　</t>
    </r>
    <r>
      <rPr>
        <sz val="12"/>
        <rFont val="ＭＳ Ｐ明朝"/>
        <family val="1"/>
      </rPr>
      <t>(第四条、第十条、第十九条の四関係)</t>
    </r>
  </si>
  <si>
    <t>百万円</t>
  </si>
  <si>
    <t>千円単位、百万円単位の切替</t>
  </si>
  <si>
    <t>A</t>
  </si>
  <si>
    <t>B</t>
  </si>
  <si>
    <t>D</t>
  </si>
  <si>
    <t>H</t>
  </si>
  <si>
    <t>J</t>
  </si>
  <si>
    <t>C</t>
  </si>
  <si>
    <t>G</t>
  </si>
  <si>
    <t>M</t>
  </si>
  <si>
    <t>一般の会社は必ず千円単位で！</t>
  </si>
  <si>
    <t>－</t>
  </si>
  <si>
    <t>摘　要</t>
  </si>
  <si>
    <t>－</t>
  </si>
  <si>
    <t>E</t>
  </si>
  <si>
    <t>L</t>
  </si>
  <si>
    <t>その他</t>
  </si>
  <si>
    <t>特許権</t>
  </si>
  <si>
    <t>のれん</t>
  </si>
  <si>
    <t>その他</t>
  </si>
  <si>
    <t>関係会社株式･関係会社出資金</t>
  </si>
  <si>
    <t>負ののれん</t>
  </si>
  <si>
    <t>純資産の部</t>
  </si>
  <si>
    <t>株主資本</t>
  </si>
  <si>
    <t>(2)</t>
  </si>
  <si>
    <t>新株式申込証拠金</t>
  </si>
  <si>
    <t>(3)</t>
  </si>
  <si>
    <t>(1)</t>
  </si>
  <si>
    <t>資　本　金</t>
  </si>
  <si>
    <t>(4)</t>
  </si>
  <si>
    <t>その他利益剰余金</t>
  </si>
  <si>
    <t>繰越利益剰余金</t>
  </si>
  <si>
    <t>(5)</t>
  </si>
  <si>
    <t>(6)</t>
  </si>
  <si>
    <t>自己株式申込証拠金</t>
  </si>
  <si>
    <t>株主資本合計</t>
  </si>
  <si>
    <t>Ⅱ</t>
  </si>
  <si>
    <t>評価・換算差額等</t>
  </si>
  <si>
    <t>その他有価証券評価差額金</t>
  </si>
  <si>
    <t>繰延ヘッジ損益</t>
  </si>
  <si>
    <t>土地再評価差額金</t>
  </si>
  <si>
    <t>評価・換算差額等合計</t>
  </si>
  <si>
    <t>Ⅲ</t>
  </si>
  <si>
    <t>新株予約権</t>
  </si>
  <si>
    <t>純資産合計</t>
  </si>
  <si>
    <t>負債純資産合計</t>
  </si>
  <si>
    <t>その他</t>
  </si>
  <si>
    <t>経常利益（経常損失）</t>
  </si>
  <si>
    <t>営業利益（営業損失）</t>
  </si>
  <si>
    <t>株主資本等変動計算書</t>
  </si>
  <si>
    <t>評価・換算差額等</t>
  </si>
  <si>
    <t>株主資本</t>
  </si>
  <si>
    <t>資本
準備金</t>
  </si>
  <si>
    <t>その他
資本
剰余金</t>
  </si>
  <si>
    <t>利益
準備金</t>
  </si>
  <si>
    <t>繰越利益
剰余金</t>
  </si>
  <si>
    <t>自己
株式</t>
  </si>
  <si>
    <t>その他
有価証
券評価
差額金</t>
  </si>
  <si>
    <t>繰延
ヘッジ
損益</t>
  </si>
  <si>
    <t>土地
再評価
差額金</t>
  </si>
  <si>
    <t>新株
予約権</t>
  </si>
  <si>
    <t>純資産
合計</t>
  </si>
  <si>
    <t>新株の発行</t>
  </si>
  <si>
    <t>剰余金の配当</t>
  </si>
  <si>
    <t>当期純利益</t>
  </si>
  <si>
    <t>自己株式の処分</t>
  </si>
  <si>
    <t>株主資本以外の項目の当期変動額（純額）</t>
  </si>
  <si>
    <t>当期末残高</t>
  </si>
  <si>
    <t>F2</t>
  </si>
  <si>
    <t>F3</t>
  </si>
  <si>
    <t>K2</t>
  </si>
  <si>
    <t>K3</t>
  </si>
  <si>
    <t>当期変動額</t>
  </si>
  <si>
    <t>当期の貸借対照表、</t>
  </si>
  <si>
    <t>損益計算書の残高</t>
  </si>
  <si>
    <t>準備金、積立金</t>
  </si>
  <si>
    <t>検算結果</t>
  </si>
  <si>
    <t>入力のヒント</t>
  </si>
  <si>
    <t>配当、利益処分賞与、増資、積立金、有価証券の評価などなければ、何も入力する必要はありません。</t>
  </si>
  <si>
    <t>役員賞与の支給</t>
  </si>
  <si>
    <t>マイナス入力します</t>
  </si>
  <si>
    <t>増資をして資本金が増加した</t>
  </si>
  <si>
    <t>配当をした</t>
  </si>
  <si>
    <t>役員賞与（利益処分の形式で）を支払った</t>
  </si>
  <si>
    <t>繰越利益準備金を同額マイナスします</t>
  </si>
  <si>
    <t>自己株式を取得した</t>
  </si>
  <si>
    <t>自己株式の取得</t>
  </si>
  <si>
    <t>関係会社株式･関係会社出資金</t>
  </si>
  <si>
    <t>開発費</t>
  </si>
  <si>
    <t>株　主　資　本</t>
  </si>
  <si>
    <t>新株式申込証拠金</t>
  </si>
  <si>
    <t>(2)　</t>
  </si>
  <si>
    <t>(3)　</t>
  </si>
  <si>
    <t>(4)　</t>
  </si>
  <si>
    <t>その他利益剰余金</t>
  </si>
  <si>
    <t>(6)　</t>
  </si>
  <si>
    <t>評価・換算差額等</t>
  </si>
  <si>
    <t>土地再評価差額金</t>
  </si>
  <si>
    <t>新 株 予 約 権</t>
  </si>
  <si>
    <t>純資産合計</t>
  </si>
  <si>
    <t>負債純資産合計</t>
  </si>
  <si>
    <t>その他</t>
  </si>
  <si>
    <t>利益剰余金</t>
  </si>
  <si>
    <t>前期末残高</t>
  </si>
  <si>
    <t>当期変動額合計</t>
  </si>
  <si>
    <t>(会社名)</t>
  </si>
  <si>
    <t>利益剰余金</t>
  </si>
  <si>
    <t>注</t>
  </si>
  <si>
    <t>①担保に供している資産の内容及びその金額</t>
  </si>
  <si>
    <t>②担保に係る債務の金額</t>
  </si>
  <si>
    <t>会社等の名</t>
  </si>
  <si>
    <t>称又は氏名</t>
  </si>
  <si>
    <t>議決権の所有</t>
  </si>
  <si>
    <t>関係内容</t>
  </si>
  <si>
    <t>（被所有）割合</t>
  </si>
  <si>
    <t>科目</t>
  </si>
  <si>
    <t>取引の内容</t>
  </si>
  <si>
    <t>取引金額</t>
  </si>
  <si>
    <t>税抜き方式</t>
  </si>
  <si>
    <t>税込み方式</t>
  </si>
  <si>
    <t>株</t>
  </si>
  <si>
    <t>普通株式</t>
  </si>
  <si>
    <t>注記表</t>
  </si>
  <si>
    <t>（会社名）</t>
  </si>
  <si>
    <t>(用紙Ａ４)</t>
  </si>
  <si>
    <t>期末残高</t>
  </si>
  <si>
    <r>
      <t>青い枠内には数字（円単位）</t>
    </r>
    <r>
      <rPr>
        <b/>
        <sz val="10"/>
        <rFont val="ＭＳ Ｐゴシック"/>
        <family val="3"/>
      </rPr>
      <t>を、</t>
    </r>
    <r>
      <rPr>
        <b/>
        <sz val="10"/>
        <color indexed="10"/>
        <rFont val="ＭＳ Ｐゴシック"/>
        <family val="3"/>
      </rPr>
      <t>赤い枠内には文字</t>
    </r>
    <r>
      <rPr>
        <b/>
        <sz val="10"/>
        <rFont val="ＭＳ Ｐゴシック"/>
        <family val="3"/>
      </rPr>
      <t>を入力してください。</t>
    </r>
  </si>
  <si>
    <r>
      <t>必ず</t>
    </r>
    <r>
      <rPr>
        <b/>
        <sz val="10"/>
        <color indexed="10"/>
        <rFont val="ＭＳ Ｐゴシック"/>
        <family val="3"/>
      </rPr>
      <t>円単位</t>
    </r>
    <r>
      <rPr>
        <sz val="10"/>
        <rFont val="ＭＳ Ｐゴシック"/>
        <family val="3"/>
      </rPr>
      <t>で入力</t>
    </r>
  </si>
  <si>
    <t>Ⅰ</t>
  </si>
  <si>
    <t>Ⅱ</t>
  </si>
  <si>
    <t>Ⅲ</t>
  </si>
  <si>
    <t>Ⅳ</t>
  </si>
  <si>
    <t>Ⅴ</t>
  </si>
  <si>
    <t>Ⅵ</t>
  </si>
  <si>
    <t>Ⅶ</t>
  </si>
  <si>
    <t>評価・換算差額等</t>
  </si>
  <si>
    <t>A</t>
  </si>
  <si>
    <t>B</t>
  </si>
  <si>
    <t>C</t>
  </si>
  <si>
    <t>D</t>
  </si>
  <si>
    <t>E</t>
  </si>
  <si>
    <t>F1～F3</t>
  </si>
  <si>
    <t>G</t>
  </si>
  <si>
    <t>H</t>
  </si>
  <si>
    <t>I</t>
  </si>
  <si>
    <t>J</t>
  </si>
  <si>
    <t>K1</t>
  </si>
  <si>
    <t>L</t>
  </si>
  <si>
    <t>M</t>
  </si>
  <si>
    <t>N</t>
  </si>
  <si>
    <t>評価・換算差額等</t>
  </si>
  <si>
    <t>▲</t>
  </si>
  <si>
    <t>A1</t>
  </si>
  <si>
    <t>K1</t>
  </si>
  <si>
    <t>I1</t>
  </si>
  <si>
    <t>F1</t>
  </si>
  <si>
    <t>Ｉ</t>
  </si>
  <si>
    <t>ここに入力すると「株主資本等変動計算書」が自動的にできます。</t>
  </si>
  <si>
    <t>株主資本以外
の項目の当期
変動額（純額）</t>
  </si>
  <si>
    <r>
      <t>様式第十七号</t>
    </r>
    <r>
      <rPr>
        <sz val="11"/>
        <rFont val="ＭＳ Ｐ明朝"/>
        <family val="1"/>
      </rPr>
      <t xml:space="preserve"> （第四条、第十条、第十九条の四関係）</t>
    </r>
  </si>
  <si>
    <t>新株式
申込
証拠金</t>
  </si>
  <si>
    <t>A1</t>
  </si>
  <si>
    <t>新株式
申込
証拠金</t>
  </si>
  <si>
    <t>自己株式
申込
証拠金</t>
  </si>
  <si>
    <t>I1</t>
  </si>
  <si>
    <t>「入力画面（貸借）｣</t>
  </si>
  <si>
    <t>特殊な場合を除き、編集なしに提出できます。</t>
  </si>
  <si>
    <t>免税事業者につき税込み</t>
  </si>
  <si>
    <t>売　　上　　高</t>
  </si>
  <si>
    <t>売　上　原　価</t>
  </si>
  <si>
    <t>営 業 外 収 益</t>
  </si>
  <si>
    <t>営 業 外 費 用</t>
  </si>
  <si>
    <t>特　別　利　益</t>
  </si>
  <si>
    <t>特　別　損　失</t>
  </si>
  <si>
    <t>記載要領は添付不要ですので省略しております。</t>
  </si>
  <si>
    <t>▼新株式申込証拠金がある場合、ここに列を追加</t>
  </si>
  <si>
    <t>▼自己株式申込証拠金がある場合、ここに列を追加</t>
  </si>
  <si>
    <t>完成工事原価報告書</t>
  </si>
  <si>
    <t>材　料　費</t>
  </si>
  <si>
    <t>労　務　費</t>
  </si>
  <si>
    <t>外　注　費</t>
  </si>
  <si>
    <t>経　　　 費</t>
  </si>
  <si>
    <r>
      <t>様式第十七号の三</t>
    </r>
    <r>
      <rPr>
        <sz val="10"/>
        <rFont val="ＭＳ Ｐ明朝"/>
        <family val="1"/>
      </rPr>
      <t>（第四条、第十条関係）</t>
    </r>
  </si>
  <si>
    <t>○○積立金を積み立てた</t>
  </si>
  <si>
    <t>○○積立金の積立</t>
  </si>
  <si>
    <t>↑</t>
  </si>
  <si>
    <t>差額</t>
  </si>
  <si>
    <t>株主
資本
合計</t>
  </si>
  <si>
    <t>赤い枠内に入力してください。</t>
  </si>
  <si>
    <t>に提出した届出書のとおりでありますが、特に決算については、売上高○○千円余、経常利</t>
  </si>
  <si>
    <t>益○○千円余と、前期に比し減収、減益となりました。</t>
  </si>
  <si>
    <t>今後とも民間住宅産業は厳しいものが見込まれますので、コストダウンを図るとともに、</t>
  </si>
  <si>
    <t>新築だけでなく、増改築の受注にも努力することとし、模様替工事の営業に必要な内装工事</t>
  </si>
  <si>
    <t>業の許可も近く申請いたします。</t>
  </si>
  <si>
    <t>なお、不採算の不動産部門は、今後縮小する方針であります。</t>
  </si>
  <si>
    <t>てに提出した完成工事高、財務諸表その他届出書のとおりでありますが、特に決算について</t>
  </si>
  <si>
    <t>は、受注高の減少が直接的に利益減となったものであります。</t>
  </si>
  <si>
    <t>第△△期も厳しい状況が見込まれますが、より一層、各営業所の体質改善、コストダウン</t>
  </si>
  <si>
    <t>を図り、健全経営に努める所存です。</t>
  </si>
  <si>
    <t>事業報告書</t>
  </si>
  <si>
    <t>文例１</t>
  </si>
  <si>
    <t>文例２</t>
  </si>
  <si>
    <t>一般の株式会社はこの程度のもので問題なく受け付けてもらえると思います。</t>
  </si>
  <si>
    <t>(1)</t>
  </si>
  <si>
    <t>(4)</t>
  </si>
  <si>
    <t>その他貸借対照表、損益計算書、株主資本等変動計算書､注記表作成のための基本となる重</t>
  </si>
  <si>
    <t>(3)</t>
  </si>
  <si>
    <t>重要な会計方針</t>
  </si>
  <si>
    <t>(1)</t>
  </si>
  <si>
    <t>資産の評価基準及び評価方法</t>
  </si>
  <si>
    <t>(2)</t>
  </si>
  <si>
    <t>固定資産の減価償却の方法</t>
  </si>
  <si>
    <t>(3)</t>
  </si>
  <si>
    <t>引当金の計上基準</t>
  </si>
  <si>
    <t>(4)</t>
  </si>
  <si>
    <t>収益及び費用の計上基準</t>
  </si>
  <si>
    <t>(5)</t>
  </si>
  <si>
    <t>消費税及び地方消費税に相当する額の会計処理の方法</t>
  </si>
  <si>
    <t>１</t>
  </si>
  <si>
    <t>２</t>
  </si>
  <si>
    <t>貸借対照表関係</t>
  </si>
  <si>
    <t>担保に供している資産及び担保付債務</t>
  </si>
  <si>
    <t>関係会社に対する短期金銭債権及び長期金銭債権並びに短期金銭債務及び長期金銭債務</t>
  </si>
  <si>
    <t>親会社株式の各表示区分別の金額</t>
  </si>
  <si>
    <t>損益計算書関係</t>
  </si>
  <si>
    <t>工事進行基準による完成工事高</t>
  </si>
  <si>
    <t>関係会社との営業取引以外の取引高</t>
  </si>
  <si>
    <t>期末残高</t>
  </si>
  <si>
    <t>株主資本等変動計算書関係</t>
  </si>
  <si>
    <t>要な事項</t>
  </si>
  <si>
    <t>事業年度末日における発行済株式の種類及び数</t>
  </si>
  <si>
    <t>↓</t>
  </si>
  <si>
    <t>その他</t>
  </si>
  <si>
    <t>貸倒引当金</t>
  </si>
  <si>
    <t>△</t>
  </si>
  <si>
    <t>その他</t>
  </si>
  <si>
    <t>のれん</t>
  </si>
  <si>
    <t>その他</t>
  </si>
  <si>
    <t>(会社名）</t>
  </si>
  <si>
    <t>資産の部</t>
  </si>
  <si>
    <t>流　動　資　産</t>
  </si>
  <si>
    <t>固　定　資　産</t>
  </si>
  <si>
    <t>土　地</t>
  </si>
  <si>
    <t>繰延税金資産</t>
  </si>
  <si>
    <t>その他</t>
  </si>
  <si>
    <t>△</t>
  </si>
  <si>
    <t>Ⅲ</t>
  </si>
  <si>
    <t>Ⅰ</t>
  </si>
  <si>
    <t>その他</t>
  </si>
  <si>
    <t>負債の部</t>
  </si>
  <si>
    <t>繰　延　資　産</t>
  </si>
  <si>
    <t>流　動　負　債</t>
  </si>
  <si>
    <t>純資産の部</t>
  </si>
  <si>
    <t>Ⅱ</t>
  </si>
  <si>
    <t>繰延税金負債</t>
  </si>
  <si>
    <t>(1)　</t>
  </si>
  <si>
    <t>(5)　</t>
  </si>
  <si>
    <t>自己株式</t>
  </si>
  <si>
    <t>△</t>
  </si>
  <si>
    <t>自己株式申込証拠金</t>
  </si>
  <si>
    <t>Ⅱ</t>
  </si>
  <si>
    <t>(1)　</t>
  </si>
  <si>
    <t>Ⅲ</t>
  </si>
  <si>
    <t>Ⅰ</t>
  </si>
  <si>
    <t>Ⅱ</t>
  </si>
  <si>
    <t>完成工事総利益（完成工事
総損失）</t>
  </si>
  <si>
    <t>兼業事業総利益（兼業事業
総損失）</t>
  </si>
  <si>
    <t>Ⅲ</t>
  </si>
  <si>
    <t>開発費償却</t>
  </si>
  <si>
    <t>Ⅳ</t>
  </si>
  <si>
    <t>Ⅴ</t>
  </si>
  <si>
    <t>Ⅵ</t>
  </si>
  <si>
    <t>その他</t>
  </si>
  <si>
    <t>Ⅶ</t>
  </si>
  <si>
    <t>Ⅳ</t>
  </si>
  <si>
    <t>　株主資本等変動計算書</t>
  </si>
  <si>
    <t>資　本
準備金</t>
  </si>
  <si>
    <t>その他
資　本
剰余金</t>
  </si>
  <si>
    <t>資　本
剰余金
合　計</t>
  </si>
  <si>
    <t>利　益
準備金</t>
  </si>
  <si>
    <t>繰　越
利　益
剰余金</t>
  </si>
  <si>
    <t>利　益
剰余金
合　計</t>
  </si>
  <si>
    <t>自　己
株　式</t>
  </si>
  <si>
    <t>繰　延
ヘッジ
損　益</t>
  </si>
  <si>
    <t>土　地
再評価
差額金</t>
  </si>
  <si>
    <t>評価・
換　算
差額等
合　計</t>
  </si>
  <si>
    <t>新　株
予約権</t>
  </si>
  <si>
    <t>純資産
合　計</t>
  </si>
  <si>
    <t>注記全般</t>
  </si>
  <si>
    <t>円</t>
  </si>
  <si>
    <t>受取手形割引高</t>
  </si>
  <si>
    <t>受取手形裏書譲渡高</t>
  </si>
  <si>
    <t>単位</t>
  </si>
  <si>
    <t>残高</t>
  </si>
  <si>
    <t>発行済み株式数</t>
  </si>
  <si>
    <t>受取手形割引高（ない場合何も入力しない）</t>
  </si>
  <si>
    <t>受取手形裏書譲渡高（ない場合何も入力しない）</t>
  </si>
  <si>
    <t>第○○期における当社の状況については、建設業法第１１条の規定により○○県知事あて</t>
  </si>
  <si>
    <t>第○○期の経営状況その他につきましては、建設業法第１１条の規定により○○県知事あ</t>
  </si>
  <si>
    <r>
      <t>なお、従来は「営業報告書」でしたが、現在は「</t>
    </r>
    <r>
      <rPr>
        <sz val="11"/>
        <color indexed="10"/>
        <rFont val="ＭＳ Ｐゴシック"/>
        <family val="3"/>
      </rPr>
      <t>事業報告書</t>
    </r>
    <r>
      <rPr>
        <sz val="11"/>
        <rFont val="ＭＳ Ｐゴシック"/>
        <family val="3"/>
      </rPr>
      <t>」が正しい名称です。</t>
    </r>
  </si>
  <si>
    <t>貸借対照表の「純資産合計」と株主資本等変動計算書の「純資産合計」-------------------</t>
  </si>
  <si>
    <t>貸借対照表の「資産合計」と「負債純資産合計」の差額----------------------------</t>
  </si>
  <si>
    <t>第○○期の経営状況その他につきましては、建設業法第１１条の規定により○○県知事あ</t>
  </si>
  <si>
    <t>は、</t>
  </si>
  <si>
    <t>「株主資本等変動計算書」に転記されます↑</t>
  </si>
  <si>
    <t>労務費</t>
  </si>
  <si>
    <t>経費</t>
  </si>
  <si>
    <t>１株当たり純資産</t>
  </si>
  <si>
    <t>１株当たり純利益</t>
  </si>
  <si>
    <r>
      <t>別記様式第十七号の二</t>
    </r>
    <r>
      <rPr>
        <sz val="11"/>
        <rFont val="ＭＳ Ｐ明朝"/>
        <family val="1"/>
      </rPr>
      <t xml:space="preserve"> （第四条、第十条、第十九条の四関係）</t>
    </r>
  </si>
  <si>
    <t>事業年度末日における自己株式の種類及び数</t>
  </si>
  <si>
    <t>税効果会計</t>
  </si>
  <si>
    <t>リースにより使用する固定資産</t>
  </si>
  <si>
    <t>関連当事者との取引</t>
  </si>
  <si>
    <t>取引の内容</t>
  </si>
  <si>
    <t>●</t>
  </si>
  <si>
    <t>入力しましょう！</t>
  </si>
  <si>
    <t>ここまで合ったら次に「株主資本等変動計算書」を確認しましょう</t>
  </si>
  <si>
    <t>←この金額がある場合、株主資本等変動計算書の編集が必要</t>
  </si>
  <si>
    <r>
      <t>検算結果</t>
    </r>
    <r>
      <rPr>
        <sz val="10"/>
        <color indexed="12"/>
        <rFont val="ＭＳ Ｐゴシック"/>
        <family val="3"/>
      </rPr>
      <t>が</t>
    </r>
    <r>
      <rPr>
        <b/>
        <sz val="10"/>
        <color indexed="10"/>
        <rFont val="ＭＳ Ｐゴシック"/>
        <family val="3"/>
      </rPr>
      <t>合っている</t>
    </r>
    <r>
      <rPr>
        <sz val="10"/>
        <color indexed="12"/>
        <rFont val="ＭＳ Ｐゴシック"/>
        <family val="3"/>
      </rPr>
      <t>ことを確認してください。</t>
    </r>
  </si>
  <si>
    <t>1 が合ったら次に「完成工事原価報告書」と「損益計算書」を入力しましょう。</t>
  </si>
  <si>
    <t>2 が合わない場合は次の原因です。</t>
  </si>
  <si>
    <t>　・「損益計算書」と「株主資本等変動計算書」を入力しましたか？</t>
  </si>
  <si>
    <t>「うち労務外注費」「うち人件費」が0の場合、「0」と表示されます。</t>
  </si>
  <si>
    <t>シートの保護をしておりませんので自由に加工してお使い下さい。</t>
  </si>
  <si>
    <t>開始貸借対照表</t>
  </si>
  <si>
    <t>○○建設株式会社</t>
  </si>
  <si>
    <t>平成○年○月○日</t>
  </si>
  <si>
    <t>単位：千円</t>
  </si>
  <si>
    <t>資産の部</t>
  </si>
  <si>
    <t>負債・純資産の部</t>
  </si>
  <si>
    <t>科　　目</t>
  </si>
  <si>
    <t>流動資産</t>
  </si>
  <si>
    <t>　　現金預金</t>
  </si>
  <si>
    <t>　　資本金</t>
  </si>
  <si>
    <t>合　　計</t>
  </si>
  <si>
    <r>
      <t>　・このﾍﾟｰｼﾞの純資産の部の欄外（前期末の数字）は正しく入力しましたか？</t>
    </r>
    <r>
      <rPr>
        <sz val="10"/>
        <color indexed="10"/>
        <rFont val="ＭＳ Ｐゴシック"/>
        <family val="3"/>
      </rPr>
      <t>----------</t>
    </r>
  </si>
  <si>
    <t>株式公開している会社等は</t>
  </si>
  <si>
    <t>厳密な注記が必要ですが、</t>
  </si>
  <si>
    <t>一般の会社はこのように</t>
  </si>
  <si>
    <t>記載してください</t>
  </si>
  <si>
    <t>注記不要、「該当なし」と記載</t>
  </si>
  <si>
    <t>何か記載</t>
  </si>
  <si>
    <t>←このような表示で十分</t>
  </si>
  <si>
    <t>引当金がある場合</t>
  </si>
  <si>
    <t>←適宜修正してください</t>
  </si>
  <si>
    <t>引当金がない場合「該当なし」</t>
  </si>
  <si>
    <t>必ず記載</t>
  </si>
  <si>
    <t>【手順1】上欄外で入力</t>
  </si>
  <si>
    <t>【手順１】下記の赤枠に必要事項を入力</t>
  </si>
  <si>
    <t>取得原価基準</t>
  </si>
  <si>
    <t>定率法</t>
  </si>
  <si>
    <t>貸倒引当金－－－法人税法に規定する法定繰入率により計算した回収不能見込額</t>
  </si>
  <si>
    <t>賞与引当金－－－将来の支給見込額のうち当期負担額</t>
  </si>
  <si>
    <t>一般の会社は「該当なし」を選択してください。注記が不要な項目に「該当なし」と表示されます。</t>
  </si>
  <si>
    <t>消費税の処理方法（経審を受ける会社は「税抜き方式」又は「免税事業者につき税込み」のどちらかを選択）</t>
  </si>
  <si>
    <t>ある場合記載</t>
  </si>
  <si>
    <t>ある場合記載するが</t>
  </si>
  <si>
    <t>自動表示されます</t>
  </si>
  <si>
    <t>該当なし</t>
  </si>
  <si>
    <t>開発費</t>
  </si>
  <si>
    <t>収益は実現主義、費用は発生主義</t>
  </si>
  <si>
    <t>「労務費」、「うち労務外注費」、「うち人件費」とは？</t>
  </si>
  <si>
    <t>どう区別してよいのか迷いますが、正しくは次のとおりです。</t>
  </si>
  <si>
    <t>①労務費</t>
  </si>
  <si>
    <t>会社が直接雇用。工事現場で監督の指示のもと直接従事している。</t>
  </si>
  <si>
    <t>②うち労務外注費</t>
  </si>
  <si>
    <t>外注費のうち大部分が人件費のものを含めた場合。</t>
  </si>
  <si>
    <t>③うち人件費</t>
  </si>
  <si>
    <t>監督、工事部事務員の人件費</t>
  </si>
  <si>
    <t>ただし、一般的には次の通り処理しても問題ないと思います。</t>
  </si>
  <si>
    <t>②については「外注費」に含めます。</t>
  </si>
  <si>
    <t>③については「労務費」に含めます。</t>
  </si>
  <si>
    <t>このような決算書の場合　　</t>
  </si>
  <si>
    <t>金額</t>
  </si>
  <si>
    <t>ウェイト</t>
  </si>
  <si>
    <t>材料費</t>
  </si>
  <si>
    <t>労務費</t>
  </si>
  <si>
    <t>外注費</t>
  </si>
  <si>
    <t>経費</t>
  </si>
  <si>
    <t>↓↓　次のように処理したらいかがでしょうか？</t>
  </si>
  <si>
    <t>計算方法</t>
  </si>
  <si>
    <t>　完成工事原価</t>
  </si>
  <si>
    <t>「期首未成工事支出金」「期末未成工事支出金」がある場合</t>
  </si>
  <si>
    <t>株式交付費</t>
  </si>
  <si>
    <t>取締役、監査役及び執行役との間の取引による取締役、監査役及び執行役に対する金銭債権</t>
  </si>
  <si>
    <t>及び金銭債務</t>
  </si>
  <si>
    <t>剰余金の配当</t>
  </si>
  <si>
    <t>事業年度末において発行している新株予約権の目的となる株式の種類及び数</t>
  </si>
  <si>
    <t>記載がのぞましいと思います</t>
  </si>
  <si>
    <t>改正により記載不要ですが</t>
  </si>
  <si>
    <t>←旧商法は「当期未処分利益(未処理損失)」</t>
  </si>
  <si>
    <t>←旧商法は「資本合計」</t>
  </si>
  <si>
    <t>法人税、住民税及び事業税の計算が正しくない場合（良くあるケース）</t>
  </si>
  <si>
    <t>①赤字でも均等割だけはあるはずなのに金額がないケース</t>
  </si>
  <si>
    <t>（税理士さんが作った決算書）</t>
  </si>
  <si>
    <t>法人税、住民税及び事業税</t>
  </si>
  <si>
    <t>未払法人税等</t>
  </si>
  <si>
    <t>経審を受けない方は修正の必要はありません。</t>
  </si>
  <si>
    <t>⇒このように修正します。</t>
  </si>
  <si>
    <t>0円</t>
  </si>
  <si>
    <t>70,000円</t>
  </si>
  <si>
    <t>「繰越利益剰余金」と「当期純利益」が70,000円減ります。</t>
  </si>
  <si>
    <t>税務署に提出した決算と利益が異なりますがやむを得ません。</t>
  </si>
  <si>
    <t>②未払法人税等が少ないケース</t>
  </si>
  <si>
    <t>修正しないと経審がとおりません。</t>
  </si>
  <si>
    <t>これも①と同様に「未払法人税等」と「法人税、住民税及び事業税」を正しい金額に増やします。</t>
  </si>
  <si>
    <t>このように修正した場合、「繰越利益剰余金」を修正しますので、</t>
  </si>
  <si>
    <t>来期の貸借対照表は修正後の「繰越利益剰余金」でスタートします。</t>
  </si>
  <si>
    <t>利益を良く見せるために未払法人税等を少なく計上するケースがあります。</t>
  </si>
  <si>
    <r>
      <t>金額（</t>
    </r>
    <r>
      <rPr>
        <b/>
        <sz val="10.5"/>
        <color indexed="10"/>
        <rFont val="ＭＳ 明朝"/>
        <family val="1"/>
      </rPr>
      <t>円単位</t>
    </r>
    <r>
      <rPr>
        <sz val="10.5"/>
        <rFont val="ＭＳ 明朝"/>
        <family val="1"/>
      </rPr>
      <t>）</t>
    </r>
  </si>
  <si>
    <t>期首未成工事支出金</t>
  </si>
  <si>
    <t>期末未成工事支出金</t>
  </si>
  <si>
    <t>↓↓</t>
  </si>
  <si>
    <r>
      <t>↓</t>
    </r>
    <r>
      <rPr>
        <b/>
        <sz val="10.5"/>
        <color indexed="10"/>
        <rFont val="ＭＳ 明朝"/>
        <family val="1"/>
      </rPr>
      <t>赤枠</t>
    </r>
    <r>
      <rPr>
        <sz val="10.5"/>
        <rFont val="ＭＳ 明朝"/>
        <family val="1"/>
      </rPr>
      <t>にお客様の会社の数字</t>
    </r>
    <r>
      <rPr>
        <sz val="10.5"/>
        <rFont val="ＭＳ 明朝"/>
        <family val="1"/>
      </rPr>
      <t>を入れてみましょう</t>
    </r>
  </si>
  <si>
    <r>
      <t>20</t>
    </r>
    <r>
      <rPr>
        <sz val="10.5"/>
        <rFont val="ＭＳ 明朝"/>
        <family val="1"/>
      </rPr>
      <t>×</t>
    </r>
    <r>
      <rPr>
        <sz val="10.5"/>
        <color indexed="10"/>
        <rFont val="Century"/>
        <family val="1"/>
      </rPr>
      <t>90%</t>
    </r>
  </si>
  <si>
    <r>
      <t>30</t>
    </r>
    <r>
      <rPr>
        <sz val="10.5"/>
        <rFont val="ＭＳ 明朝"/>
        <family val="1"/>
      </rPr>
      <t>×</t>
    </r>
    <r>
      <rPr>
        <sz val="10.5"/>
        <color indexed="10"/>
        <rFont val="Century"/>
        <family val="1"/>
      </rPr>
      <t>90%</t>
    </r>
  </si>
  <si>
    <r>
      <t>40</t>
    </r>
    <r>
      <rPr>
        <sz val="10.5"/>
        <rFont val="ＭＳ 明朝"/>
        <family val="1"/>
      </rPr>
      <t>×</t>
    </r>
    <r>
      <rPr>
        <sz val="10.5"/>
        <color indexed="10"/>
        <rFont val="Century"/>
        <family val="1"/>
      </rPr>
      <t>90%</t>
    </r>
  </si>
  <si>
    <r>
      <t>10</t>
    </r>
    <r>
      <rPr>
        <sz val="10.5"/>
        <rFont val="ＭＳ 明朝"/>
        <family val="1"/>
      </rPr>
      <t>×</t>
    </r>
    <r>
      <rPr>
        <sz val="10.5"/>
        <color indexed="10"/>
        <rFont val="Century"/>
        <family val="1"/>
      </rPr>
      <t>90%</t>
    </r>
  </si>
  <si>
    <t>←　この数字を
←　入力画面に
←　転記しましょう</t>
  </si>
  <si>
    <t>税務署に提出した決算書と</t>
  </si>
  <si>
    <r>
      <t>円単位で</t>
    </r>
    <r>
      <rPr>
        <sz val="10"/>
        <rFont val="ＭＳ Ｐゴシック"/>
        <family val="3"/>
      </rPr>
      <t>合わせながら</t>
    </r>
  </si>
  <si>
    <t>積立金</t>
  </si>
  <si>
    <t>リース資産</t>
  </si>
  <si>
    <t>有形固定資産合計</t>
  </si>
  <si>
    <t>無形固定資産合計</t>
  </si>
  <si>
    <t>破産更生債権等</t>
  </si>
  <si>
    <t>投資その他の資産合計</t>
  </si>
  <si>
    <t>リース債務</t>
  </si>
  <si>
    <t>★</t>
  </si>
  <si>
    <r>
      <t>★</t>
    </r>
    <r>
      <rPr>
        <sz val="10"/>
        <rFont val="ＭＳ Ｐゴシック"/>
        <family val="3"/>
      </rPr>
      <t>N</t>
    </r>
  </si>
  <si>
    <t>★</t>
  </si>
  <si>
    <r>
      <t xml:space="preserve">★ </t>
    </r>
    <r>
      <rPr>
        <sz val="10"/>
        <rFont val="ＭＳ Ｐゴシック"/>
        <family val="3"/>
      </rPr>
      <t>がチェックポイントです。</t>
    </r>
  </si>
  <si>
    <t>受取利息及び配当金</t>
  </si>
  <si>
    <t>★</t>
  </si>
  <si>
    <t>有形固定資産合計</t>
  </si>
  <si>
    <t>無形固定資産合計</t>
  </si>
  <si>
    <t>1年前の
決算書の
数字
↓</t>
  </si>
  <si>
    <t>↓必ず入力↓</t>
  </si>
  <si>
    <t>破産更生債権等</t>
  </si>
  <si>
    <t>投資その他の資産合計</t>
  </si>
  <si>
    <t>受取利息及び配当金</t>
  </si>
  <si>
    <r>
      <t>　　　</t>
    </r>
    <r>
      <rPr>
        <sz val="10"/>
        <color indexed="14"/>
        <rFont val="ＭＳ Ｐゴシック"/>
        <family val="3"/>
      </rPr>
      <t>▲</t>
    </r>
    <r>
      <rPr>
        <sz val="10"/>
        <rFont val="ＭＳ Ｐゴシック"/>
        <family val="3"/>
      </rPr>
      <t>新株式申込証拠金がある会社は印刷用のシートを編集する必要があります。</t>
    </r>
  </si>
  <si>
    <r>
      <t>　　　</t>
    </r>
    <r>
      <rPr>
        <sz val="10"/>
        <color indexed="14"/>
        <rFont val="ＭＳ Ｐゴシック"/>
        <family val="3"/>
      </rPr>
      <t>▲</t>
    </r>
    <r>
      <rPr>
        <sz val="10"/>
        <rFont val="ＭＳ Ｐゴシック"/>
        <family val="3"/>
      </rPr>
      <t>自己株式申込証拠金がある会社は印刷用のシートを編集する必要があります。</t>
    </r>
  </si>
  <si>
    <t>差額0になりますか？　⇒</t>
  </si>
  <si>
    <t>(6)</t>
  </si>
  <si>
    <t>工事損失引当金に対応する未成工事支出金の金額</t>
  </si>
  <si>
    <t>売上高のうち関係会社に対する部分</t>
  </si>
  <si>
    <t>売上原価のうち関係会社からの仕入高</t>
  </si>
  <si>
    <t>売上原価のうち工事損失引当金繰入額</t>
  </si>
  <si>
    <t>研究開発費の総額（会計監査人を設置している会社に限る。）</t>
  </si>
  <si>
    <t>10</t>
  </si>
  <si>
    <t>11</t>
  </si>
  <si>
    <t>13</t>
  </si>
  <si>
    <t>14</t>
  </si>
  <si>
    <t>金融商品関係</t>
  </si>
  <si>
    <t>金融商品の状況</t>
  </si>
  <si>
    <t>金融商品の時価等</t>
  </si>
  <si>
    <t>9</t>
  </si>
  <si>
    <t>賃貸等不動産関係</t>
  </si>
  <si>
    <t>賃貸等不動産の状況</t>
  </si>
  <si>
    <t>賃貸等不動産の時価</t>
  </si>
  <si>
    <t>継続企業の前提に重要な疑義を生じさせるような事象又は状況</t>
  </si>
  <si>
    <t>〃</t>
  </si>
  <si>
    <t>注２（５）</t>
  </si>
  <si>
    <t>←必ず入力　法人税申告書別表二に株数記載あります</t>
  </si>
  <si>
    <t>▲長野県のHPにとてもシンプルな文例が公開されていました。▲</t>
  </si>
  <si>
    <t>　　　</t>
  </si>
  <si>
    <t>▼これは埼玉県のHPで公開されていた文面です。</t>
  </si>
  <si>
    <t>▼</t>
  </si>
  <si>
    <t>と入力しください</t>
  </si>
  <si>
    <t xml:space="preserve">
経営事項審査とは？
</t>
  </si>
  <si>
    <t>【例えば】</t>
  </si>
  <si>
    <r>
      <t>独自</t>
    </r>
    <r>
      <rPr>
        <sz val="11"/>
        <rFont val="ＭＳ Ｐゴシック"/>
        <family val="3"/>
      </rPr>
      <t>の</t>
    </r>
    <r>
      <rPr>
        <b/>
        <sz val="11"/>
        <color indexed="10"/>
        <rFont val="ＭＳ Ｐゴシック"/>
        <family val="3"/>
      </rPr>
      <t>勘定科目</t>
    </r>
    <r>
      <rPr>
        <sz val="11"/>
        <rFont val="ＭＳ Ｐゴシック"/>
        <family val="3"/>
      </rPr>
      <t>を使いたい場合は？</t>
    </r>
  </si>
  <si>
    <r>
      <t>課税事業者</t>
    </r>
    <r>
      <rPr>
        <sz val="10"/>
        <rFont val="ＭＳ Ｐゴシック"/>
        <family val="3"/>
      </rPr>
      <t>は必ず</t>
    </r>
    <r>
      <rPr>
        <b/>
        <sz val="10"/>
        <color indexed="10"/>
        <rFont val="ＭＳ Ｐゴシック"/>
        <family val="3"/>
      </rPr>
      <t>税抜き
免税事業者</t>
    </r>
    <r>
      <rPr>
        <sz val="10"/>
        <rFont val="ＭＳ Ｐゴシック"/>
        <family val="3"/>
      </rPr>
      <t>は必ず</t>
    </r>
    <r>
      <rPr>
        <b/>
        <sz val="10"/>
        <color indexed="10"/>
        <rFont val="ＭＳ Ｐゴシック"/>
        <family val="3"/>
      </rPr>
      <t>税込み
「免税事業者につき税込」と注記</t>
    </r>
  </si>
  <si>
    <t xml:space="preserve">
公共工事を役所から直接請け負おうとする場合、受けなければならない審査</t>
  </si>
  <si>
    <r>
      <t>税抜き、税込み</t>
    </r>
    <r>
      <rPr>
        <b/>
        <sz val="10"/>
        <color indexed="10"/>
        <rFont val="ＭＳ Ｐゴシック"/>
        <family val="3"/>
      </rPr>
      <t>いずれも可</t>
    </r>
  </si>
  <si>
    <r>
      <t>消費税</t>
    </r>
    <r>
      <rPr>
        <b/>
        <sz val="10"/>
        <color indexed="9"/>
        <rFont val="ＭＳ Ｐゴシック"/>
        <family val="3"/>
      </rPr>
      <t xml:space="preserve"> の経理方法</t>
    </r>
  </si>
  <si>
    <t>と印刷用に表示されますので、</t>
  </si>
  <si>
    <t>「短期貸付金」を二重線で消してね！</t>
  </si>
  <si>
    <t>で入力した当期首残高</t>
  </si>
  <si>
    <t>当期首残高</t>
  </si>
  <si>
    <t>【手順２】編集が必要な場合、保護を解除</t>
  </si>
  <si>
    <t>注７（２)</t>
  </si>
  <si>
    <t>注９(1)</t>
  </si>
  <si>
    <t>3</t>
  </si>
  <si>
    <t>会計方針の変更</t>
  </si>
  <si>
    <t>4</t>
  </si>
  <si>
    <t>表示方法の変更</t>
  </si>
  <si>
    <t>5</t>
  </si>
  <si>
    <t>会計上の見積りの変更</t>
  </si>
  <si>
    <t>6</t>
  </si>
  <si>
    <t>誤謬の訂正</t>
  </si>
  <si>
    <t>7</t>
  </si>
  <si>
    <t>8</t>
  </si>
  <si>
    <t>保証債務、手形遡求債務、重要な係争事件に係る損害賠償義務等の内容及び金額</t>
  </si>
  <si>
    <t>12</t>
  </si>
  <si>
    <t>種類</t>
  </si>
  <si>
    <t>ただし、会計監査人を設置している会社は以下の様式により記載する。</t>
  </si>
  <si>
    <t>取引条件及び取引条件の決定方針</t>
  </si>
  <si>
    <t>取引条件の変更の内容及び変更が貸借対照表、損益計算書に与える影響の内容</t>
  </si>
  <si>
    <t>15</t>
  </si>
  <si>
    <t>一株当たり情報</t>
  </si>
  <si>
    <t>一株当たりの純資産額</t>
  </si>
  <si>
    <t>一株当たりの当期純利益又は当期純損失</t>
  </si>
  <si>
    <t>16</t>
  </si>
  <si>
    <t>重要な後発事象</t>
  </si>
  <si>
    <t>17</t>
  </si>
  <si>
    <t>連結配当規制適用の有無</t>
  </si>
  <si>
    <t>18</t>
  </si>
  <si>
    <t>その他</t>
  </si>
  <si>
    <t>手順1 欄外に株数を入力すると</t>
  </si>
  <si>
    <t>めったにない</t>
  </si>
  <si>
    <t>取引の内容</t>
  </si>
  <si>
    <t>使い方</t>
  </si>
  <si>
    <t>差額の絶対値</t>
  </si>
  <si>
    <t>　 3 株主資本等変動計算書の入力-------------------------------------------------------</t>
  </si>
  <si>
    <t>19E</t>
  </si>
  <si>
    <t>自</t>
  </si>
  <si>
    <t>至</t>
  </si>
  <si>
    <t>から</t>
  </si>
  <si>
    <t>まで</t>
  </si>
  <si>
    <t>元号</t>
  </si>
  <si>
    <t>日　現在</t>
  </si>
  <si>
    <t>このソフトは2020年4月30日まで印刷できます。</t>
  </si>
  <si>
    <t>2020年5月1日からは、2020年度版が必要です。（2020年4月販売開始予定）</t>
  </si>
  <si>
    <t>会社名</t>
  </si>
  <si>
    <t>【校閲→シート保護の解除】・・・・・自由に編集できます</t>
  </si>
  <si>
    <t>【校閲→シート保護の解除】・・・・・自由に編集できます</t>
  </si>
  <si>
    <t>このソフトは令和3年4月30日まで印刷できます。</t>
  </si>
  <si>
    <t>令和3年5月1日からは、令和3年度版が必要です。（令和3年4月販売開始予定）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</si>
</sst>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_ "/>
    <numFmt numFmtId="179" formatCode="#,##0.000;[Red]\-#,##0.000"/>
    <numFmt numFmtId="180" formatCode="0.0%"/>
    <numFmt numFmtId="181" formatCode="[$]ggge&quot;年&quot;m&quot;月&quot;d&quot;日&quot;;@"/>
    <numFmt numFmtId="182" formatCode="[$-411]gge&quot;年&quot;m&quot;月&quot;d&quot;日&quot;;@"/>
    <numFmt numFmtId="183" formatCode="[$]gge&quot;年&quot;m&quot;月&quot;d&quot;日&quot;;@"/>
  </numFmts>
  <fonts count="109">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2"/>
      <name val="ＭＳ Ｐゴシック"/>
      <family val="3"/>
    </font>
    <font>
      <b/>
      <sz val="10"/>
      <name val="ＭＳ Ｐゴシック"/>
      <family val="3"/>
    </font>
    <font>
      <sz val="10"/>
      <color indexed="10"/>
      <name val="ＭＳ Ｐゴシック"/>
      <family val="3"/>
    </font>
    <font>
      <b/>
      <sz val="9"/>
      <name val="ＭＳ Ｐゴシック"/>
      <family val="3"/>
    </font>
    <font>
      <sz val="9"/>
      <name val="ＭＳ Ｐゴシック"/>
      <family val="3"/>
    </font>
    <font>
      <b/>
      <sz val="10"/>
      <color indexed="10"/>
      <name val="ＭＳ Ｐゴシック"/>
      <family val="3"/>
    </font>
    <font>
      <sz val="11"/>
      <color indexed="12"/>
      <name val="ＭＳ Ｐゴシック"/>
      <family val="3"/>
    </font>
    <font>
      <b/>
      <sz val="11"/>
      <name val="ＭＳ Ｐゴシック"/>
      <family val="3"/>
    </font>
    <font>
      <sz val="11"/>
      <color indexed="10"/>
      <name val="ＭＳ Ｐゴシック"/>
      <family val="3"/>
    </font>
    <font>
      <b/>
      <sz val="11"/>
      <color indexed="10"/>
      <name val="ＭＳ Ｐゴシック"/>
      <family val="3"/>
    </font>
    <font>
      <b/>
      <sz val="18"/>
      <name val="ＭＳ Ｐゴシック"/>
      <family val="3"/>
    </font>
    <font>
      <sz val="12"/>
      <name val="ＭＳ Ｐゴシック"/>
      <family val="3"/>
    </font>
    <font>
      <sz val="13"/>
      <name val="ＭＳ Ｐ明朝"/>
      <family val="1"/>
    </font>
    <font>
      <sz val="14"/>
      <name val="ＭＳ Ｐ明朝"/>
      <family val="1"/>
    </font>
    <font>
      <sz val="12"/>
      <name val="ＭＳ Ｐ明朝"/>
      <family val="1"/>
    </font>
    <font>
      <b/>
      <sz val="12"/>
      <color indexed="10"/>
      <name val="ＭＳ Ｐ明朝"/>
      <family val="1"/>
    </font>
    <font>
      <sz val="11"/>
      <name val="ＭＳ Ｐ明朝"/>
      <family val="1"/>
    </font>
    <font>
      <sz val="12"/>
      <color indexed="10"/>
      <name val="ＭＳ Ｐ明朝"/>
      <family val="1"/>
    </font>
    <font>
      <sz val="9"/>
      <name val="ＭＳ Ｐ明朝"/>
      <family val="1"/>
    </font>
    <font>
      <b/>
      <sz val="8"/>
      <name val="ＭＳ Ｐゴシック"/>
      <family val="3"/>
    </font>
    <font>
      <b/>
      <sz val="11"/>
      <color indexed="12"/>
      <name val="ＭＳ Ｐゴシック"/>
      <family val="3"/>
    </font>
    <font>
      <sz val="8"/>
      <name val="ＭＳ Ｐゴシック"/>
      <family val="3"/>
    </font>
    <font>
      <sz val="10"/>
      <name val="ＭＳ Ｐ明朝"/>
      <family val="1"/>
    </font>
    <font>
      <b/>
      <sz val="11"/>
      <color indexed="17"/>
      <name val="ＭＳ Ｐゴシック"/>
      <family val="3"/>
    </font>
    <font>
      <b/>
      <sz val="10"/>
      <color indexed="12"/>
      <name val="ＭＳ Ｐゴシック"/>
      <family val="3"/>
    </font>
    <font>
      <b/>
      <sz val="10.5"/>
      <name val="ＭＳ Ｐゴシック"/>
      <family val="3"/>
    </font>
    <font>
      <sz val="10.5"/>
      <name val="ＭＳ Ｐ明朝"/>
      <family val="1"/>
    </font>
    <font>
      <b/>
      <sz val="11"/>
      <color indexed="9"/>
      <name val="ＭＳ Ｐゴシック"/>
      <family val="3"/>
    </font>
    <font>
      <b/>
      <sz val="11"/>
      <color indexed="10"/>
      <name val="ＭＳ Ｐ明朝"/>
      <family val="1"/>
    </font>
    <font>
      <sz val="11"/>
      <color indexed="44"/>
      <name val="ＭＳ Ｐ明朝"/>
      <family val="1"/>
    </font>
    <font>
      <b/>
      <sz val="13"/>
      <color indexed="12"/>
      <name val="ＭＳ Ｐゴシック"/>
      <family val="3"/>
    </font>
    <font>
      <sz val="10.5"/>
      <color indexed="12"/>
      <name val="ＭＳ Ｐゴシック"/>
      <family val="3"/>
    </font>
    <font>
      <b/>
      <sz val="12"/>
      <name val="ＭＳ Ｐゴシック"/>
      <family val="3"/>
    </font>
    <font>
      <sz val="12"/>
      <color indexed="44"/>
      <name val="ＭＳ Ｐ明朝"/>
      <family val="1"/>
    </font>
    <font>
      <b/>
      <sz val="12"/>
      <name val="ＭＳ Ｐ明朝"/>
      <family val="1"/>
    </font>
    <font>
      <b/>
      <sz val="12"/>
      <color indexed="12"/>
      <name val="ＭＳ Ｐゴシック"/>
      <family val="3"/>
    </font>
    <font>
      <sz val="10"/>
      <color indexed="44"/>
      <name val="ＭＳ Ｐ明朝"/>
      <family val="1"/>
    </font>
    <font>
      <sz val="6"/>
      <color indexed="10"/>
      <name val="ＭＳ Ｐゴシック"/>
      <family val="3"/>
    </font>
    <font>
      <sz val="12"/>
      <color indexed="12"/>
      <name val="ＭＳ Ｐゴシック"/>
      <family val="3"/>
    </font>
    <font>
      <sz val="11"/>
      <color indexed="9"/>
      <name val="ＭＳ Ｐゴシック"/>
      <family val="3"/>
    </font>
    <font>
      <sz val="10.5"/>
      <name val="Century"/>
      <family val="1"/>
    </font>
    <font>
      <sz val="10.5"/>
      <name val="ＭＳ 明朝"/>
      <family val="1"/>
    </font>
    <font>
      <sz val="10.5"/>
      <color indexed="10"/>
      <name val="Century"/>
      <family val="1"/>
    </font>
    <font>
      <b/>
      <sz val="10.5"/>
      <color indexed="10"/>
      <name val="ＭＳ 明朝"/>
      <family val="1"/>
    </font>
    <font>
      <b/>
      <sz val="10.5"/>
      <name val="ＭＳ 明朝"/>
      <family val="1"/>
    </font>
    <font>
      <b/>
      <sz val="10.5"/>
      <name val="Century"/>
      <family val="1"/>
    </font>
    <font>
      <sz val="10"/>
      <color indexed="14"/>
      <name val="ＭＳ Ｐゴシック"/>
      <family val="3"/>
    </font>
    <font>
      <b/>
      <sz val="10"/>
      <color indexed="17"/>
      <name val="ＭＳ Ｐゴシック"/>
      <family val="3"/>
    </font>
    <font>
      <sz val="10"/>
      <color indexed="17"/>
      <name val="ＭＳ Ｐゴシック"/>
      <family val="3"/>
    </font>
    <font>
      <sz val="10.5"/>
      <name val="ＭＳ Ｐゴシック"/>
      <family val="3"/>
    </font>
    <font>
      <b/>
      <sz val="28"/>
      <name val="ＭＳ Ｐゴシック"/>
      <family val="3"/>
    </font>
    <font>
      <b/>
      <sz val="11"/>
      <color indexed="13"/>
      <name val="ＭＳ Ｐゴシック"/>
      <family val="3"/>
    </font>
    <font>
      <b/>
      <sz val="10"/>
      <color indexed="9"/>
      <name val="ＭＳ Ｐゴシック"/>
      <family val="3"/>
    </font>
    <font>
      <sz val="18"/>
      <name val="ＭＳ Ｐゴシック"/>
      <family val="3"/>
    </font>
    <font>
      <b/>
      <sz val="14"/>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40"/>
      <name val="ＭＳ Ｐゴシック"/>
      <family val="3"/>
    </font>
    <font>
      <sz val="10"/>
      <color indexed="9"/>
      <name val="ＭＳ Ｐゴシック"/>
      <family val="3"/>
    </font>
    <font>
      <sz val="12"/>
      <color indexed="8"/>
      <name val="ＭＳ Ｐゴシック"/>
      <family val="3"/>
    </font>
    <font>
      <sz val="9"/>
      <color indexed="9"/>
      <name val="ＭＳ Ｐゴシック"/>
      <family val="3"/>
    </font>
    <font>
      <sz val="28"/>
      <color indexed="10"/>
      <name val="ＭＳ Ｐゴシック"/>
      <family val="3"/>
    </font>
    <font>
      <sz val="9"/>
      <name val="Meiryo UI"/>
      <family val="3"/>
    </font>
    <font>
      <b/>
      <sz val="9"/>
      <color indexed="8"/>
      <name val="ＭＳ Ｐゴシック"/>
      <family val="3"/>
    </font>
    <font>
      <sz val="9"/>
      <color indexed="8"/>
      <name val="ＭＳ Ｐゴシック"/>
      <family val="3"/>
    </font>
    <font>
      <b/>
      <sz val="9"/>
      <color indexed="10"/>
      <name val="ＭＳ Ｐゴシック"/>
      <family val="3"/>
    </font>
    <font>
      <i/>
      <sz val="9"/>
      <color indexed="8"/>
      <name val="ＭＳ Ｐゴシック"/>
      <family val="3"/>
    </font>
    <font>
      <sz val="14"/>
      <color indexed="8"/>
      <name val="ＭＳ Ｐ明朝"/>
      <family val="1"/>
    </font>
    <font>
      <b/>
      <sz val="96"/>
      <color indexed="10"/>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9"/>
      <color rgb="FF00B0F0"/>
      <name val="ＭＳ Ｐゴシック"/>
      <family val="3"/>
    </font>
    <font>
      <sz val="10"/>
      <color theme="0"/>
      <name val="ＭＳ Ｐゴシック"/>
      <family val="3"/>
    </font>
    <font>
      <sz val="12"/>
      <color theme="1"/>
      <name val="Calibri"/>
      <family val="3"/>
    </font>
    <font>
      <sz val="9"/>
      <color theme="0"/>
      <name val="ＭＳ Ｐゴシック"/>
      <family val="3"/>
    </font>
    <font>
      <b/>
      <sz val="10"/>
      <color theme="0"/>
      <name val="ＭＳ Ｐゴシック"/>
      <family val="3"/>
    </font>
    <font>
      <sz val="28"/>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bottom style="double"/>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thin">
        <color indexed="10"/>
      </bottom>
    </border>
    <border>
      <left style="thin">
        <color indexed="10"/>
      </left>
      <right style="thin">
        <color indexed="10"/>
      </right>
      <top style="thin">
        <color indexed="10"/>
      </top>
      <bottom style="thin">
        <color indexed="10"/>
      </bottom>
    </border>
    <border>
      <left style="thin"/>
      <right/>
      <top/>
      <bottom/>
    </border>
    <border>
      <left style="thin"/>
      <right/>
      <top/>
      <bottom style="thin"/>
    </border>
    <border>
      <left/>
      <right/>
      <top style="thin"/>
      <bottom style="thin"/>
    </border>
    <border>
      <left style="thin"/>
      <right style="thin"/>
      <top style="thin"/>
      <bottom style="hair"/>
    </border>
    <border>
      <left style="thin"/>
      <right style="thin"/>
      <top style="hair"/>
      <bottom style="thin"/>
    </border>
    <border>
      <left/>
      <right/>
      <top style="thin"/>
      <bottom style="double"/>
    </border>
    <border>
      <left style="thin"/>
      <right style="thin"/>
      <top/>
      <bottom style="hair"/>
    </border>
    <border>
      <left/>
      <right/>
      <top style="thin"/>
      <bottom/>
    </border>
    <border>
      <left style="thin"/>
      <right style="thin"/>
      <top style="hair"/>
      <bottom style="hair"/>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diagonalDown="1">
      <left/>
      <right style="thin"/>
      <top style="thin"/>
      <bottom style="thin"/>
      <diagonal style="thin"/>
    </border>
    <border diagonalDown="1">
      <left style="thin"/>
      <right style="thin"/>
      <top style="thin"/>
      <bottom/>
      <diagonal style="thin"/>
    </border>
    <border diagonalDown="1">
      <left style="thin"/>
      <right style="thin"/>
      <top style="thin"/>
      <bottom style="thin"/>
      <diagonal style="thin"/>
    </border>
    <border diagonalDown="1">
      <left style="thin"/>
      <right/>
      <top style="thin"/>
      <bottom/>
      <diagonal style="thin"/>
    </border>
    <border diagonalDown="1">
      <left style="thin"/>
      <right style="thin"/>
      <top/>
      <bottom style="thin"/>
      <diagonal style="thin"/>
    </border>
    <border diagonalDown="1">
      <left style="thin"/>
      <right/>
      <top style="thin"/>
      <bottom style="thin"/>
      <diagonal style="thin"/>
    </border>
    <border diagonalDown="1">
      <left/>
      <right/>
      <top style="thin"/>
      <bottom style="thin"/>
      <diagonal style="thin"/>
    </border>
    <border diagonalDown="1">
      <left style="thin"/>
      <right/>
      <top/>
      <bottom style="thin"/>
      <diagonal style="thin"/>
    </border>
    <border>
      <left style="medium">
        <color indexed="10"/>
      </left>
      <right style="medium">
        <color indexed="10"/>
      </right>
      <top style="medium">
        <color indexed="10"/>
      </top>
      <bottom style="medium">
        <color indexed="10"/>
      </bottom>
    </border>
    <border>
      <left/>
      <right/>
      <top style="dotted"/>
      <bottom style="dotted"/>
    </border>
    <border>
      <left/>
      <right/>
      <top style="dotted"/>
      <bottom/>
    </border>
    <border>
      <left/>
      <right/>
      <top/>
      <bottom style="dotted"/>
    </border>
    <border>
      <left/>
      <right/>
      <top style="thin"/>
      <bottom style="dotted"/>
    </border>
    <border>
      <left/>
      <right/>
      <top style="dotted"/>
      <bottom style="thin"/>
    </border>
    <border>
      <left/>
      <right/>
      <top style="double"/>
      <bottom/>
    </border>
    <border>
      <left/>
      <right/>
      <top style="double"/>
      <bottom style="double"/>
    </border>
    <border>
      <left style="thin">
        <color indexed="10"/>
      </left>
      <right style="thin">
        <color indexed="10"/>
      </right>
      <top style="hair">
        <color indexed="10"/>
      </top>
      <bottom style="hair">
        <color indexed="10"/>
      </bottom>
    </border>
    <border>
      <left style="thin">
        <color indexed="10"/>
      </left>
      <right/>
      <top style="thin">
        <color indexed="10"/>
      </top>
      <bottom style="thin">
        <color indexed="10"/>
      </bottom>
    </border>
    <border>
      <left/>
      <right style="thin">
        <color indexed="10"/>
      </right>
      <top style="thin">
        <color indexed="10"/>
      </top>
      <bottom style="thin">
        <color indexed="10"/>
      </bottom>
    </border>
    <border diagonalDown="1">
      <left/>
      <right style="thin"/>
      <top/>
      <bottom style="thin"/>
      <diagonal style="thin"/>
    </border>
    <border diagonalDown="1">
      <left/>
      <right style="thin"/>
      <top style="thin"/>
      <bottom/>
      <diagonal style="thin"/>
    </border>
    <border>
      <left/>
      <right style="thin">
        <color indexed="10"/>
      </right>
      <top/>
      <bottom/>
    </border>
    <border>
      <left/>
      <right style="thick">
        <color indexed="12"/>
      </right>
      <top style="thick">
        <color indexed="12"/>
      </top>
      <bottom style="thick">
        <color indexed="12"/>
      </bottom>
    </border>
    <border>
      <left/>
      <right/>
      <top style="thick">
        <color indexed="12"/>
      </top>
      <bottom style="thick">
        <color indexed="12"/>
      </bottom>
    </border>
    <border>
      <left style="medium">
        <color indexed="10"/>
      </left>
      <right style="medium">
        <color indexed="10"/>
      </right>
      <top style="medium">
        <color indexed="10"/>
      </top>
      <bottom/>
    </border>
    <border>
      <left style="medium">
        <color indexed="10"/>
      </left>
      <right style="medium">
        <color indexed="10"/>
      </right>
      <top/>
      <bottom/>
    </border>
    <border>
      <left style="medium">
        <color indexed="10"/>
      </left>
      <right style="medium">
        <color indexed="10"/>
      </right>
      <top/>
      <bottom style="medium">
        <color indexed="10"/>
      </bottom>
    </border>
    <border>
      <left/>
      <right/>
      <top style="thick">
        <color indexed="12"/>
      </top>
      <bottom/>
    </border>
    <border>
      <left style="medium">
        <color indexed="14"/>
      </left>
      <right style="medium">
        <color indexed="14"/>
      </right>
      <top style="thin"/>
      <bottom/>
    </border>
    <border>
      <left style="medium">
        <color indexed="14"/>
      </left>
      <right style="medium">
        <color indexed="14"/>
      </right>
      <top/>
      <bottom/>
    </border>
    <border>
      <left style="medium">
        <color indexed="14"/>
      </left>
      <right style="medium">
        <color indexed="14"/>
      </right>
      <top style="thin">
        <color indexed="10"/>
      </top>
      <bottom style="thin">
        <color indexed="10"/>
      </bottom>
    </border>
    <border diagonalDown="1">
      <left style="medium">
        <color indexed="14"/>
      </left>
      <right style="medium">
        <color indexed="14"/>
      </right>
      <top/>
      <bottom style="thin"/>
      <diagonal style="thin"/>
    </border>
    <border diagonalDown="1">
      <left style="medium">
        <color indexed="14"/>
      </left>
      <right style="medium">
        <color indexed="14"/>
      </right>
      <top style="thin"/>
      <bottom style="thin"/>
      <diagonal style="thin"/>
    </border>
    <border diagonalDown="1">
      <left style="medium">
        <color indexed="14"/>
      </left>
      <right style="medium">
        <color indexed="14"/>
      </right>
      <top style="thin"/>
      <bottom/>
      <diagonal style="thin"/>
    </border>
    <border>
      <left style="medium">
        <color indexed="14"/>
      </left>
      <right style="medium">
        <color indexed="14"/>
      </right>
      <top style="thin"/>
      <bottom style="thin"/>
    </border>
    <border>
      <left style="medium">
        <color indexed="14"/>
      </left>
      <right style="medium">
        <color indexed="14"/>
      </right>
      <top style="thin"/>
      <bottom style="medium">
        <color indexed="14"/>
      </bottom>
    </border>
    <border>
      <left style="medium">
        <color indexed="14"/>
      </left>
      <right style="medium">
        <color indexed="14"/>
      </right>
      <top/>
      <bottom style="thin"/>
    </border>
    <border>
      <left style="thin">
        <color indexed="10"/>
      </left>
      <right style="thin">
        <color indexed="10"/>
      </right>
      <top/>
      <bottom style="thin">
        <color indexed="10"/>
      </bottom>
    </border>
    <border>
      <left style="thin">
        <color indexed="12"/>
      </left>
      <right style="thin">
        <color indexed="12"/>
      </right>
      <top style="thin">
        <color indexed="12"/>
      </top>
      <bottom/>
    </border>
    <border>
      <left style="thin">
        <color indexed="12"/>
      </left>
      <right style="thin">
        <color indexed="12"/>
      </right>
      <top/>
      <bottom/>
    </border>
    <border>
      <left style="thin">
        <color indexed="12"/>
      </left>
      <right style="thin">
        <color indexed="12"/>
      </right>
      <top/>
      <bottom style="thin">
        <color indexed="12"/>
      </bottom>
    </border>
    <border>
      <left/>
      <right/>
      <top style="thin">
        <color indexed="12"/>
      </top>
      <bottom style="thin">
        <color indexed="12"/>
      </bottom>
    </border>
    <border>
      <left style="thin"/>
      <right style="thin">
        <color indexed="12"/>
      </right>
      <top style="thin"/>
      <bottom/>
    </border>
    <border>
      <left style="thin"/>
      <right style="thin">
        <color indexed="12"/>
      </right>
      <top/>
      <bottom/>
    </border>
    <border>
      <left style="thin"/>
      <right style="thin">
        <color indexed="12"/>
      </right>
      <top/>
      <bottom style="thin">
        <color indexed="12"/>
      </bottom>
    </border>
    <border>
      <left/>
      <right style="thin">
        <color indexed="44"/>
      </right>
      <top style="thin">
        <color indexed="44"/>
      </top>
      <bottom style="thin">
        <color indexed="44"/>
      </bottom>
    </border>
    <border>
      <left style="thin">
        <color indexed="44"/>
      </left>
      <right style="thin">
        <color indexed="44"/>
      </right>
      <top style="thin">
        <color indexed="44"/>
      </top>
      <bottom style="thin">
        <color indexed="44"/>
      </bottom>
    </border>
    <border>
      <left style="thin">
        <color indexed="10"/>
      </left>
      <right/>
      <top/>
      <bottom/>
    </border>
    <border>
      <left style="thin">
        <color indexed="10"/>
      </left>
      <right/>
      <top/>
      <bottom style="thin">
        <color indexed="12"/>
      </bottom>
    </border>
    <border>
      <left/>
      <right/>
      <top/>
      <bottom style="thin">
        <color indexed="12"/>
      </bottom>
    </border>
    <border>
      <left style="thin">
        <color rgb="FFFF0000"/>
      </left>
      <right style="thin">
        <color rgb="FFFF0000"/>
      </right>
      <top style="thin">
        <color rgb="FFFF0000"/>
      </top>
      <bottom style="thin">
        <color rgb="FFFF0000"/>
      </bottom>
    </border>
    <border>
      <left style="thin">
        <color theme="1"/>
      </left>
      <right style="thin">
        <color theme="1"/>
      </right>
      <top style="thin">
        <color theme="1"/>
      </top>
      <bottom/>
    </border>
    <border>
      <left style="thin">
        <color theme="1"/>
      </left>
      <right style="thin">
        <color theme="1"/>
      </right>
      <top/>
      <bottom style="thin">
        <color theme="1"/>
      </bottom>
    </border>
    <border>
      <left style="thin">
        <color rgb="FFFF0000"/>
      </left>
      <right/>
      <top/>
      <bottom style="thin">
        <color rgb="FF0000FF"/>
      </bottom>
    </border>
    <border>
      <left/>
      <right/>
      <top/>
      <bottom style="thin">
        <color rgb="FF0000FF"/>
      </bottom>
    </border>
    <border>
      <left style="thick">
        <color rgb="FF99CCFF"/>
      </left>
      <right/>
      <top style="thick">
        <color rgb="FF99CCFF"/>
      </top>
      <bottom/>
    </border>
    <border>
      <left/>
      <right/>
      <top style="thick">
        <color rgb="FF99CCFF"/>
      </top>
      <bottom/>
    </border>
    <border>
      <left style="thick">
        <color rgb="FF99CCFF"/>
      </left>
      <right/>
      <top/>
      <bottom/>
    </border>
    <border>
      <left style="thick">
        <color rgb="FF99CCFF"/>
      </left>
      <right/>
      <top/>
      <bottom style="thick">
        <color rgb="FF99CCFF"/>
      </bottom>
    </border>
    <border>
      <left/>
      <right/>
      <top/>
      <bottom style="thick">
        <color rgb="FF99CCFF"/>
      </bottom>
    </border>
    <border>
      <left style="thick">
        <color indexed="12"/>
      </left>
      <right/>
      <top style="thick">
        <color indexed="12"/>
      </top>
      <bottom style="thick">
        <color indexed="12"/>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color indexed="10"/>
      </left>
      <right/>
      <top style="hair">
        <color indexed="10"/>
      </top>
      <bottom style="hair">
        <color indexed="10"/>
      </bottom>
    </border>
    <border>
      <left/>
      <right/>
      <top style="hair">
        <color indexed="10"/>
      </top>
      <bottom style="hair">
        <color indexed="10"/>
      </bottom>
    </border>
    <border>
      <left/>
      <right style="thin">
        <color indexed="10"/>
      </right>
      <top style="hair">
        <color indexed="10"/>
      </top>
      <bottom style="hair">
        <color indexed="10"/>
      </bottom>
    </border>
    <border>
      <left style="thin"/>
      <right/>
      <top style="hair"/>
      <bottom style="thin"/>
    </border>
    <border>
      <left/>
      <right/>
      <top style="hair"/>
      <bottom style="thin"/>
    </border>
    <border>
      <left/>
      <right style="thin"/>
      <top style="hair"/>
      <bottom style="thin"/>
    </border>
    <border>
      <left/>
      <right/>
      <top style="thin">
        <color indexed="10"/>
      </top>
      <bottom style="thin">
        <color indexed="10"/>
      </bottom>
    </border>
    <border>
      <left style="thin">
        <color indexed="10"/>
      </left>
      <right/>
      <top style="thin">
        <color indexed="10"/>
      </top>
      <bottom style="hair">
        <color indexed="10"/>
      </bottom>
    </border>
    <border>
      <left/>
      <right/>
      <top style="thin">
        <color indexed="10"/>
      </top>
      <bottom style="hair">
        <color indexed="10"/>
      </bottom>
    </border>
    <border>
      <left/>
      <right style="thin">
        <color indexed="10"/>
      </right>
      <top style="thin">
        <color indexed="10"/>
      </top>
      <bottom style="hair">
        <color indexed="10"/>
      </bottom>
    </border>
    <border>
      <left style="thin">
        <color indexed="10"/>
      </left>
      <right/>
      <top style="hair">
        <color indexed="10"/>
      </top>
      <bottom style="thin">
        <color indexed="10"/>
      </bottom>
    </border>
    <border>
      <left/>
      <right/>
      <top style="hair">
        <color indexed="10"/>
      </top>
      <bottom style="thin">
        <color indexed="10"/>
      </bottom>
    </border>
    <border>
      <left/>
      <right style="thin">
        <color indexed="10"/>
      </right>
      <top style="hair">
        <color indexed="10"/>
      </top>
      <bottom style="thin">
        <color indexed="10"/>
      </bottom>
    </border>
    <border>
      <left/>
      <right style="thin">
        <color indexed="10"/>
      </right>
      <top style="thin">
        <color indexed="10"/>
      </top>
      <bottom/>
    </border>
    <border>
      <left/>
      <right/>
      <top/>
      <bottom style="dotted">
        <color indexed="8"/>
      </bottom>
    </border>
    <border>
      <left/>
      <right style="thick">
        <color rgb="FF99CCFF"/>
      </right>
      <top style="thick">
        <color rgb="FF99CCFF"/>
      </top>
      <bottom/>
    </border>
    <border>
      <left/>
      <right style="thick">
        <color rgb="FF99CCFF"/>
      </right>
      <top/>
      <bottom/>
    </border>
    <border>
      <left/>
      <right style="thick">
        <color rgb="FF99CCFF"/>
      </right>
      <top/>
      <bottom style="thick">
        <color rgb="FF99CCFF"/>
      </bottom>
    </border>
    <border>
      <left style="thin">
        <color indexed="10"/>
      </left>
      <right/>
      <top/>
      <bottom style="hair">
        <color indexed="10"/>
      </bottom>
    </border>
    <border>
      <left/>
      <right style="thin">
        <color indexed="10"/>
      </right>
      <top/>
      <bottom style="hair">
        <color indexed="1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top/>
      <bottom/>
    </border>
    <border>
      <left style="dotted"/>
      <right/>
      <top/>
      <bottom style="medium"/>
    </border>
    <border>
      <left style="medium"/>
      <right/>
      <top style="medium"/>
      <bottom/>
    </border>
    <border>
      <left/>
      <right/>
      <top style="medium"/>
      <bottom/>
    </border>
    <border>
      <left/>
      <right style="medium"/>
      <top style="medium"/>
      <bottom/>
    </border>
    <border>
      <left/>
      <right style="dotted"/>
      <top style="medium"/>
      <bottom/>
    </border>
    <border>
      <left/>
      <right style="dotted"/>
      <top/>
      <bottom/>
    </border>
    <border>
      <left style="medium"/>
      <right/>
      <top/>
      <bottom style="thin"/>
    </border>
    <border>
      <left/>
      <right style="dotted"/>
      <top/>
      <bottom style="thin"/>
    </border>
    <border>
      <left style="dotted"/>
      <right/>
      <top style="medium"/>
      <bottom/>
    </border>
    <border>
      <left style="dotted"/>
      <right/>
      <top/>
      <bottom style="thin"/>
    </border>
    <border>
      <left style="medium">
        <color indexed="14"/>
      </left>
      <right style="medium">
        <color indexed="14"/>
      </right>
      <top style="medium">
        <color indexed="14"/>
      </top>
      <bottom/>
    </border>
    <border>
      <left style="medium">
        <color indexed="14"/>
      </left>
      <right style="medium">
        <color indexed="14"/>
      </right>
      <top style="medium">
        <color indexed="14"/>
      </top>
      <bottom style="thin"/>
    </border>
    <border>
      <left style="thin">
        <color indexed="10"/>
      </left>
      <right style="thin"/>
      <top style="thin">
        <color indexed="10"/>
      </top>
      <bottom/>
    </border>
    <border>
      <left style="thin"/>
      <right style="thin"/>
      <top style="thin">
        <color indexed="10"/>
      </top>
      <bottom/>
    </border>
    <border>
      <left style="thin"/>
      <right style="thin">
        <color indexed="10"/>
      </right>
      <top style="thin">
        <color indexed="10"/>
      </top>
      <bottom/>
    </border>
    <border diagonalUp="1">
      <left style="thin"/>
      <right style="thin"/>
      <top style="thin"/>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32" borderId="0" applyNumberFormat="0" applyBorder="0" applyAlignment="0" applyProtection="0"/>
  </cellStyleXfs>
  <cellXfs count="991">
    <xf numFmtId="0" fontId="0" fillId="0" borderId="0" xfId="0" applyAlignment="1">
      <alignment/>
    </xf>
    <xf numFmtId="0" fontId="0" fillId="33" borderId="0" xfId="0" applyFill="1" applyAlignment="1">
      <alignment/>
    </xf>
    <xf numFmtId="38" fontId="4" fillId="0" borderId="10" xfId="48" applyFont="1" applyFill="1" applyBorder="1" applyAlignment="1" applyProtection="1">
      <alignment/>
      <protection locked="0"/>
    </xf>
    <xf numFmtId="38" fontId="4" fillId="0" borderId="11" xfId="48" applyFont="1" applyFill="1" applyBorder="1" applyAlignment="1" applyProtection="1">
      <alignment/>
      <protection locked="0"/>
    </xf>
    <xf numFmtId="38" fontId="4" fillId="0" borderId="12" xfId="48" applyFont="1" applyFill="1" applyBorder="1" applyAlignment="1" applyProtection="1">
      <alignment/>
      <protection locked="0"/>
    </xf>
    <xf numFmtId="38" fontId="4" fillId="0" borderId="13" xfId="48" applyFont="1" applyFill="1" applyBorder="1" applyAlignment="1" applyProtection="1">
      <alignment/>
      <protection locked="0"/>
    </xf>
    <xf numFmtId="38" fontId="4" fillId="0" borderId="12" xfId="48" applyFont="1" applyFill="1" applyBorder="1" applyAlignment="1" applyProtection="1">
      <alignment/>
      <protection locked="0"/>
    </xf>
    <xf numFmtId="38" fontId="3" fillId="33" borderId="0" xfId="48" applyFont="1" applyFill="1" applyAlignment="1" applyProtection="1">
      <alignment/>
      <protection/>
    </xf>
    <xf numFmtId="38" fontId="3" fillId="33" borderId="0" xfId="48" applyFont="1" applyFill="1" applyAlignment="1" applyProtection="1">
      <alignment/>
      <protection/>
    </xf>
    <xf numFmtId="38" fontId="3" fillId="33" borderId="0" xfId="48" applyFont="1" applyFill="1" applyAlignment="1" applyProtection="1">
      <alignment horizontal="right"/>
      <protection/>
    </xf>
    <xf numFmtId="38" fontId="5" fillId="33" borderId="0" xfId="48" applyFont="1" applyFill="1" applyAlignment="1" applyProtection="1">
      <alignment/>
      <protection/>
    </xf>
    <xf numFmtId="38" fontId="3" fillId="33" borderId="14" xfId="48" applyFont="1" applyFill="1" applyBorder="1" applyAlignment="1" applyProtection="1">
      <alignment/>
      <protection/>
    </xf>
    <xf numFmtId="38" fontId="3" fillId="33" borderId="15" xfId="48" applyFont="1" applyFill="1" applyBorder="1" applyAlignment="1" applyProtection="1">
      <alignment shrinkToFit="1"/>
      <protection/>
    </xf>
    <xf numFmtId="38" fontId="3" fillId="33" borderId="0" xfId="48" applyFont="1" applyFill="1" applyBorder="1" applyAlignment="1" applyProtection="1">
      <alignment/>
      <protection/>
    </xf>
    <xf numFmtId="38" fontId="5" fillId="33" borderId="0" xfId="48" applyFont="1" applyFill="1" applyBorder="1" applyAlignment="1" applyProtection="1">
      <alignment/>
      <protection/>
    </xf>
    <xf numFmtId="38" fontId="6" fillId="33" borderId="0" xfId="48" applyFont="1" applyFill="1" applyAlignment="1" applyProtection="1">
      <alignment/>
      <protection/>
    </xf>
    <xf numFmtId="38" fontId="3" fillId="33" borderId="15" xfId="48" applyFont="1" applyFill="1" applyBorder="1" applyAlignment="1" applyProtection="1">
      <alignment/>
      <protection/>
    </xf>
    <xf numFmtId="38" fontId="3" fillId="33" borderId="16" xfId="48" applyFont="1" applyFill="1" applyBorder="1" applyAlignment="1" applyProtection="1">
      <alignment/>
      <protection/>
    </xf>
    <xf numFmtId="38" fontId="3" fillId="33" borderId="0" xfId="48" applyFont="1" applyFill="1" applyBorder="1" applyAlignment="1" applyProtection="1">
      <alignment/>
      <protection/>
    </xf>
    <xf numFmtId="38" fontId="4" fillId="33" borderId="0" xfId="48"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38" fontId="3" fillId="33" borderId="0" xfId="48" applyFont="1" applyFill="1" applyBorder="1" applyAlignment="1" applyProtection="1">
      <alignment shrinkToFit="1"/>
      <protection/>
    </xf>
    <xf numFmtId="38" fontId="3" fillId="33" borderId="0" xfId="48" applyFont="1" applyFill="1" applyBorder="1" applyAlignment="1" applyProtection="1">
      <alignment horizontal="right"/>
      <protection/>
    </xf>
    <xf numFmtId="38" fontId="3" fillId="33" borderId="15" xfId="48" applyFont="1" applyFill="1" applyBorder="1" applyAlignment="1" applyProtection="1">
      <alignment/>
      <protection/>
    </xf>
    <xf numFmtId="0" fontId="3" fillId="34" borderId="0" xfId="0" applyFont="1" applyFill="1" applyBorder="1" applyAlignment="1" applyProtection="1">
      <alignment/>
      <protection/>
    </xf>
    <xf numFmtId="0" fontId="0" fillId="33" borderId="0" xfId="0" applyFill="1" applyBorder="1" applyAlignment="1">
      <alignment/>
    </xf>
    <xf numFmtId="38" fontId="3" fillId="35" borderId="0" xfId="48" applyFont="1" applyFill="1" applyAlignment="1" applyProtection="1">
      <alignment/>
      <protection/>
    </xf>
    <xf numFmtId="38" fontId="3" fillId="35" borderId="0" xfId="48" applyFont="1" applyFill="1" applyBorder="1" applyAlignment="1" applyProtection="1">
      <alignment/>
      <protection/>
    </xf>
    <xf numFmtId="38" fontId="9" fillId="35" borderId="0" xfId="48" applyFont="1" applyFill="1" applyAlignment="1" applyProtection="1">
      <alignment/>
      <protection/>
    </xf>
    <xf numFmtId="38" fontId="3" fillId="35" borderId="0" xfId="48" applyFont="1" applyFill="1" applyAlignment="1" applyProtection="1">
      <alignment horizontal="right"/>
      <protection/>
    </xf>
    <xf numFmtId="38" fontId="6" fillId="33" borderId="0" xfId="48" applyFont="1" applyFill="1" applyBorder="1" applyAlignment="1" applyProtection="1">
      <alignment/>
      <protection/>
    </xf>
    <xf numFmtId="38" fontId="4" fillId="33" borderId="0" xfId="48" applyFont="1" applyFill="1" applyBorder="1" applyAlignment="1" applyProtection="1">
      <alignment horizontal="right"/>
      <protection/>
    </xf>
    <xf numFmtId="38" fontId="8" fillId="33" borderId="0" xfId="48" applyFont="1" applyFill="1" applyBorder="1" applyAlignment="1" applyProtection="1">
      <alignment/>
      <protection/>
    </xf>
    <xf numFmtId="38" fontId="5" fillId="33" borderId="0" xfId="48" applyFont="1" applyFill="1" applyBorder="1" applyAlignment="1" applyProtection="1">
      <alignment/>
      <protection/>
    </xf>
    <xf numFmtId="38" fontId="3" fillId="35" borderId="0" xfId="48" applyFont="1" applyFill="1" applyAlignment="1" applyProtection="1">
      <alignment/>
      <protection/>
    </xf>
    <xf numFmtId="38" fontId="3" fillId="33" borderId="14" xfId="48" applyFont="1" applyFill="1" applyBorder="1" applyAlignment="1" applyProtection="1">
      <alignment/>
      <protection/>
    </xf>
    <xf numFmtId="176" fontId="18" fillId="0" borderId="0" xfId="48" applyNumberFormat="1" applyFont="1" applyFill="1" applyAlignment="1">
      <alignment/>
    </xf>
    <xf numFmtId="176" fontId="18" fillId="33" borderId="0" xfId="0" applyNumberFormat="1" applyFont="1" applyFill="1" applyAlignment="1" applyProtection="1">
      <alignment/>
      <protection/>
    </xf>
    <xf numFmtId="49" fontId="18" fillId="0" borderId="0" xfId="48" applyNumberFormat="1" applyFont="1" applyFill="1" applyAlignment="1">
      <alignment/>
    </xf>
    <xf numFmtId="176" fontId="18" fillId="33" borderId="0" xfId="48" applyNumberFormat="1" applyFont="1" applyFill="1" applyAlignment="1">
      <alignment/>
    </xf>
    <xf numFmtId="49" fontId="18" fillId="33" borderId="0" xfId="0" applyNumberFormat="1" applyFont="1" applyFill="1" applyAlignment="1" applyProtection="1">
      <alignment/>
      <protection/>
    </xf>
    <xf numFmtId="176" fontId="18" fillId="33" borderId="0" xfId="0" applyNumberFormat="1" applyFont="1" applyFill="1" applyBorder="1" applyAlignment="1" applyProtection="1">
      <alignment/>
      <protection/>
    </xf>
    <xf numFmtId="49" fontId="18" fillId="33" borderId="0" xfId="48" applyNumberFormat="1" applyFont="1" applyFill="1" applyAlignment="1">
      <alignment/>
    </xf>
    <xf numFmtId="38" fontId="20" fillId="33" borderId="0" xfId="48" applyFont="1" applyFill="1" applyAlignment="1">
      <alignment vertical="center"/>
    </xf>
    <xf numFmtId="38" fontId="22" fillId="33" borderId="0" xfId="48" applyFont="1" applyFill="1" applyAlignment="1">
      <alignment vertical="center"/>
    </xf>
    <xf numFmtId="38" fontId="22" fillId="33" borderId="0" xfId="48" applyFont="1" applyFill="1" applyBorder="1" applyAlignment="1">
      <alignment vertical="center"/>
    </xf>
    <xf numFmtId="0" fontId="0" fillId="34" borderId="0" xfId="0" applyFill="1" applyBorder="1" applyAlignment="1">
      <alignment/>
    </xf>
    <xf numFmtId="176" fontId="21" fillId="33" borderId="0" xfId="0" applyNumberFormat="1" applyFont="1" applyFill="1" applyAlignment="1" applyProtection="1">
      <alignment vertical="center"/>
      <protection/>
    </xf>
    <xf numFmtId="38" fontId="3" fillId="33" borderId="0" xfId="48" applyFont="1" applyFill="1" applyBorder="1" applyAlignment="1" applyProtection="1">
      <alignment horizontal="center" shrinkToFit="1"/>
      <protection/>
    </xf>
    <xf numFmtId="176" fontId="16" fillId="33" borderId="0" xfId="48" applyNumberFormat="1" applyFont="1" applyFill="1" applyBorder="1" applyAlignment="1">
      <alignment shrinkToFit="1"/>
    </xf>
    <xf numFmtId="38" fontId="3" fillId="33" borderId="0" xfId="48" applyFont="1" applyFill="1" applyAlignment="1" applyProtection="1">
      <alignment shrinkToFit="1"/>
      <protection/>
    </xf>
    <xf numFmtId="38" fontId="6" fillId="0" borderId="17" xfId="48" applyFont="1" applyFill="1" applyBorder="1" applyAlignment="1" applyProtection="1">
      <alignment shrinkToFit="1"/>
      <protection locked="0"/>
    </xf>
    <xf numFmtId="38" fontId="6" fillId="0" borderId="18" xfId="48" applyFont="1" applyFill="1" applyBorder="1" applyAlignment="1" applyProtection="1">
      <alignment shrinkToFit="1"/>
      <protection locked="0"/>
    </xf>
    <xf numFmtId="38" fontId="18" fillId="33" borderId="0" xfId="48" applyFont="1" applyFill="1" applyAlignment="1" applyProtection="1">
      <alignment/>
      <protection/>
    </xf>
    <xf numFmtId="176" fontId="21" fillId="33" borderId="0" xfId="0" applyNumberFormat="1" applyFont="1" applyFill="1" applyAlignment="1" applyProtection="1">
      <alignment/>
      <protection/>
    </xf>
    <xf numFmtId="38" fontId="6" fillId="0" borderId="19" xfId="48" applyFont="1" applyFill="1" applyBorder="1" applyAlignment="1" applyProtection="1">
      <alignment shrinkToFit="1"/>
      <protection locked="0"/>
    </xf>
    <xf numFmtId="38" fontId="6" fillId="33" borderId="0" xfId="48" applyFont="1" applyFill="1" applyAlignment="1" applyProtection="1">
      <alignment shrinkToFit="1"/>
      <protection/>
    </xf>
    <xf numFmtId="38" fontId="3" fillId="33" borderId="20" xfId="48" applyFont="1" applyFill="1" applyBorder="1" applyAlignment="1" applyProtection="1">
      <alignment/>
      <protection/>
    </xf>
    <xf numFmtId="38" fontId="5" fillId="33" borderId="20" xfId="48" applyFont="1" applyFill="1" applyBorder="1" applyAlignment="1" applyProtection="1">
      <alignment/>
      <protection/>
    </xf>
    <xf numFmtId="38" fontId="4" fillId="33" borderId="20" xfId="48" applyFont="1" applyFill="1" applyBorder="1" applyAlignment="1" applyProtection="1">
      <alignment/>
      <protection/>
    </xf>
    <xf numFmtId="38" fontId="3" fillId="33" borderId="20" xfId="48" applyFont="1" applyFill="1" applyBorder="1" applyAlignment="1" applyProtection="1">
      <alignment/>
      <protection/>
    </xf>
    <xf numFmtId="176" fontId="18" fillId="33" borderId="0" xfId="48" applyNumberFormat="1" applyFont="1" applyFill="1" applyBorder="1" applyAlignment="1">
      <alignment/>
    </xf>
    <xf numFmtId="38" fontId="4" fillId="33" borderId="15" xfId="48" applyFont="1" applyFill="1" applyBorder="1" applyAlignment="1" applyProtection="1">
      <alignment/>
      <protection/>
    </xf>
    <xf numFmtId="38" fontId="4" fillId="33" borderId="15" xfId="48" applyFont="1" applyFill="1" applyBorder="1" applyAlignment="1" applyProtection="1">
      <alignment/>
      <protection/>
    </xf>
    <xf numFmtId="38" fontId="25" fillId="33" borderId="0" xfId="48" applyFont="1" applyFill="1" applyBorder="1" applyAlignment="1" applyProtection="1">
      <alignment/>
      <protection/>
    </xf>
    <xf numFmtId="49" fontId="5" fillId="33" borderId="20" xfId="48" applyNumberFormat="1" applyFont="1" applyFill="1" applyBorder="1" applyAlignment="1" applyProtection="1">
      <alignment/>
      <protection/>
    </xf>
    <xf numFmtId="49" fontId="3" fillId="33" borderId="20" xfId="48" applyNumberFormat="1" applyFont="1" applyFill="1" applyBorder="1" applyAlignment="1" applyProtection="1">
      <alignment/>
      <protection/>
    </xf>
    <xf numFmtId="49" fontId="3" fillId="33" borderId="20" xfId="48" applyNumberFormat="1" applyFont="1" applyFill="1" applyBorder="1" applyAlignment="1" applyProtection="1">
      <alignment/>
      <protection/>
    </xf>
    <xf numFmtId="38" fontId="5" fillId="33" borderId="21" xfId="48" applyFont="1" applyFill="1" applyBorder="1" applyAlignment="1" applyProtection="1">
      <alignment/>
      <protection/>
    </xf>
    <xf numFmtId="176" fontId="18" fillId="33" borderId="0" xfId="0" applyNumberFormat="1" applyFont="1" applyFill="1" applyAlignment="1" applyProtection="1">
      <alignment vertical="center"/>
      <protection/>
    </xf>
    <xf numFmtId="0" fontId="20" fillId="33" borderId="0" xfId="0" applyFont="1" applyFill="1" applyAlignment="1">
      <alignment/>
    </xf>
    <xf numFmtId="0" fontId="20" fillId="34" borderId="0" xfId="0" applyFont="1" applyFill="1" applyAlignment="1">
      <alignment/>
    </xf>
    <xf numFmtId="0" fontId="24" fillId="33" borderId="0" xfId="0" applyFont="1" applyFill="1" applyAlignment="1">
      <alignment/>
    </xf>
    <xf numFmtId="0" fontId="11" fillId="33" borderId="0" xfId="0" applyFont="1" applyFill="1" applyAlignment="1">
      <alignment/>
    </xf>
    <xf numFmtId="0" fontId="0" fillId="33" borderId="0" xfId="0" applyFont="1" applyFill="1" applyAlignment="1">
      <alignment/>
    </xf>
    <xf numFmtId="38" fontId="5" fillId="35" borderId="0" xfId="48" applyFont="1" applyFill="1" applyAlignment="1" applyProtection="1">
      <alignment/>
      <protection/>
    </xf>
    <xf numFmtId="38" fontId="4" fillId="0" borderId="11" xfId="48" applyFont="1" applyFill="1" applyBorder="1" applyAlignment="1" applyProtection="1">
      <alignment shrinkToFit="1"/>
      <protection locked="0"/>
    </xf>
    <xf numFmtId="38" fontId="4" fillId="0" borderId="12" xfId="48" applyFont="1" applyFill="1" applyBorder="1" applyAlignment="1" applyProtection="1">
      <alignment shrinkToFit="1"/>
      <protection locked="0"/>
    </xf>
    <xf numFmtId="38" fontId="3" fillId="33" borderId="22" xfId="48" applyFont="1" applyFill="1" applyBorder="1" applyAlignment="1" applyProtection="1">
      <alignment shrinkToFit="1"/>
      <protection/>
    </xf>
    <xf numFmtId="0" fontId="3" fillId="33" borderId="0" xfId="0" applyFont="1" applyFill="1" applyBorder="1" applyAlignment="1" applyProtection="1">
      <alignment shrinkToFit="1"/>
      <protection/>
    </xf>
    <xf numFmtId="38" fontId="4" fillId="0" borderId="23" xfId="48" applyFont="1" applyFill="1" applyBorder="1" applyAlignment="1" applyProtection="1">
      <alignment shrinkToFit="1"/>
      <protection locked="0"/>
    </xf>
    <xf numFmtId="38" fontId="4" fillId="0" borderId="24" xfId="48" applyFont="1" applyFill="1" applyBorder="1" applyAlignment="1" applyProtection="1">
      <alignment shrinkToFit="1"/>
      <protection locked="0"/>
    </xf>
    <xf numFmtId="38" fontId="3" fillId="33" borderId="25" xfId="48" applyFont="1" applyFill="1" applyBorder="1" applyAlignment="1" applyProtection="1">
      <alignment shrinkToFit="1"/>
      <protection/>
    </xf>
    <xf numFmtId="38" fontId="4" fillId="0" borderId="13" xfId="48" applyFont="1" applyFill="1" applyBorder="1" applyAlignment="1" applyProtection="1">
      <alignment shrinkToFit="1"/>
      <protection locked="0"/>
    </xf>
    <xf numFmtId="38" fontId="4" fillId="0" borderId="10" xfId="48" applyFont="1" applyFill="1" applyBorder="1" applyAlignment="1" applyProtection="1">
      <alignment shrinkToFit="1"/>
      <protection locked="0"/>
    </xf>
    <xf numFmtId="38" fontId="4" fillId="0" borderId="26" xfId="48" applyFont="1" applyFill="1" applyBorder="1" applyAlignment="1" applyProtection="1">
      <alignment shrinkToFit="1"/>
      <protection locked="0"/>
    </xf>
    <xf numFmtId="38" fontId="3" fillId="33" borderId="14" xfId="48" applyFont="1" applyFill="1" applyBorder="1" applyAlignment="1" applyProtection="1">
      <alignment shrinkToFit="1"/>
      <protection/>
    </xf>
    <xf numFmtId="38" fontId="3" fillId="33" borderId="27" xfId="48" applyFont="1" applyFill="1" applyBorder="1" applyAlignment="1" applyProtection="1">
      <alignment shrinkToFit="1"/>
      <protection/>
    </xf>
    <xf numFmtId="38" fontId="3" fillId="35" borderId="0" xfId="48" applyFont="1" applyFill="1" applyBorder="1" applyAlignment="1" applyProtection="1">
      <alignment shrinkToFit="1"/>
      <protection/>
    </xf>
    <xf numFmtId="38" fontId="4" fillId="0" borderId="28" xfId="48" applyFont="1" applyFill="1" applyBorder="1" applyAlignment="1" applyProtection="1">
      <alignment shrinkToFit="1"/>
      <protection locked="0"/>
    </xf>
    <xf numFmtId="38" fontId="3" fillId="35" borderId="14" xfId="48" applyFont="1" applyFill="1" applyBorder="1" applyAlignment="1" applyProtection="1">
      <alignment shrinkToFit="1"/>
      <protection/>
    </xf>
    <xf numFmtId="38" fontId="3" fillId="35" borderId="25" xfId="48" applyFont="1" applyFill="1" applyBorder="1" applyAlignment="1" applyProtection="1">
      <alignment shrinkToFit="1"/>
      <protection/>
    </xf>
    <xf numFmtId="38" fontId="3" fillId="33" borderId="0" xfId="48" applyFont="1" applyFill="1" applyBorder="1" applyAlignment="1" applyProtection="1">
      <alignment horizontal="right" shrinkToFit="1"/>
      <protection/>
    </xf>
    <xf numFmtId="38" fontId="5" fillId="35" borderId="0" xfId="48" applyFont="1" applyFill="1" applyAlignment="1" applyProtection="1">
      <alignment/>
      <protection/>
    </xf>
    <xf numFmtId="38" fontId="13" fillId="33" borderId="0" xfId="48" applyFont="1" applyFill="1" applyAlignment="1">
      <alignment vertical="center"/>
    </xf>
    <xf numFmtId="0" fontId="12" fillId="33" borderId="0" xfId="0" applyFont="1" applyFill="1" applyAlignment="1">
      <alignment/>
    </xf>
    <xf numFmtId="0" fontId="13" fillId="33" borderId="0" xfId="0" applyFont="1" applyFill="1" applyAlignment="1">
      <alignment/>
    </xf>
    <xf numFmtId="0" fontId="0" fillId="34" borderId="0" xfId="0" applyFont="1" applyFill="1" applyAlignment="1">
      <alignment/>
    </xf>
    <xf numFmtId="3" fontId="26" fillId="34" borderId="29" xfId="48" applyNumberFormat="1" applyFont="1" applyFill="1" applyBorder="1" applyAlignment="1">
      <alignment/>
    </xf>
    <xf numFmtId="3" fontId="26" fillId="34" borderId="30" xfId="48" applyNumberFormat="1" applyFont="1" applyFill="1" applyBorder="1" applyAlignment="1">
      <alignment/>
    </xf>
    <xf numFmtId="3" fontId="26" fillId="34" borderId="20" xfId="48" applyNumberFormat="1" applyFont="1" applyFill="1" applyBorder="1" applyAlignment="1">
      <alignment/>
    </xf>
    <xf numFmtId="3" fontId="26" fillId="34" borderId="15" xfId="48" applyNumberFormat="1" applyFont="1" applyFill="1" applyBorder="1" applyAlignment="1">
      <alignment/>
    </xf>
    <xf numFmtId="3" fontId="26" fillId="34" borderId="21" xfId="48" applyNumberFormat="1" applyFont="1" applyFill="1" applyBorder="1" applyAlignment="1">
      <alignment/>
    </xf>
    <xf numFmtId="3" fontId="26" fillId="34" borderId="31" xfId="48" applyNumberFormat="1" applyFont="1" applyFill="1" applyBorder="1" applyAlignment="1">
      <alignment/>
    </xf>
    <xf numFmtId="3" fontId="26" fillId="34" borderId="32" xfId="48" applyNumberFormat="1" applyFont="1" applyFill="1" applyBorder="1" applyAlignment="1">
      <alignment vertical="center" textRotation="255"/>
    </xf>
    <xf numFmtId="3" fontId="26" fillId="34" borderId="33" xfId="48" applyNumberFormat="1" applyFont="1" applyFill="1" applyBorder="1" applyAlignment="1">
      <alignment/>
    </xf>
    <xf numFmtId="3" fontId="26" fillId="34" borderId="33" xfId="48" applyNumberFormat="1" applyFont="1" applyFill="1" applyBorder="1" applyAlignment="1">
      <alignment shrinkToFit="1"/>
    </xf>
    <xf numFmtId="3" fontId="26" fillId="34" borderId="33" xfId="48" applyNumberFormat="1" applyFont="1" applyFill="1" applyBorder="1" applyAlignment="1">
      <alignment wrapText="1"/>
    </xf>
    <xf numFmtId="3" fontId="26" fillId="34" borderId="21" xfId="48" applyNumberFormat="1" applyFont="1" applyFill="1" applyBorder="1" applyAlignment="1">
      <alignment/>
    </xf>
    <xf numFmtId="3" fontId="26" fillId="34" borderId="31" xfId="48" applyNumberFormat="1" applyFont="1" applyFill="1" applyBorder="1" applyAlignment="1">
      <alignment/>
    </xf>
    <xf numFmtId="3" fontId="26" fillId="34" borderId="32" xfId="48" applyNumberFormat="1" applyFont="1" applyFill="1" applyBorder="1" applyAlignment="1">
      <alignment/>
    </xf>
    <xf numFmtId="38" fontId="3" fillId="35" borderId="15" xfId="48" applyFont="1" applyFill="1" applyBorder="1" applyAlignment="1" applyProtection="1">
      <alignment/>
      <protection/>
    </xf>
    <xf numFmtId="49" fontId="3" fillId="35" borderId="15" xfId="48" applyNumberFormat="1" applyFont="1" applyFill="1" applyBorder="1" applyAlignment="1" applyProtection="1">
      <alignment/>
      <protection/>
    </xf>
    <xf numFmtId="49" fontId="34" fillId="33" borderId="0" xfId="0" applyNumberFormat="1" applyFont="1" applyFill="1" applyAlignment="1" applyProtection="1">
      <alignment/>
      <protection/>
    </xf>
    <xf numFmtId="0" fontId="12" fillId="33" borderId="0" xfId="0" applyFont="1" applyFill="1" applyAlignment="1">
      <alignment/>
    </xf>
    <xf numFmtId="0" fontId="5" fillId="34" borderId="0" xfId="0" applyFont="1" applyFill="1" applyAlignment="1" applyProtection="1">
      <alignment/>
      <protection/>
    </xf>
    <xf numFmtId="0" fontId="28" fillId="34" borderId="0" xfId="0" applyFont="1" applyFill="1" applyAlignment="1" applyProtection="1">
      <alignment/>
      <protection/>
    </xf>
    <xf numFmtId="0" fontId="3" fillId="34" borderId="0" xfId="0" applyFont="1" applyFill="1" applyAlignment="1" applyProtection="1">
      <alignment/>
      <protection/>
    </xf>
    <xf numFmtId="0" fontId="6" fillId="34" borderId="0" xfId="0" applyFont="1" applyFill="1" applyAlignment="1" applyProtection="1">
      <alignment/>
      <protection/>
    </xf>
    <xf numFmtId="0" fontId="0" fillId="34" borderId="0" xfId="0" applyFill="1" applyAlignment="1" applyProtection="1">
      <alignment/>
      <protection/>
    </xf>
    <xf numFmtId="0" fontId="12" fillId="34" borderId="0" xfId="0" applyFont="1" applyFill="1" applyAlignment="1" applyProtection="1">
      <alignment/>
      <protection/>
    </xf>
    <xf numFmtId="0" fontId="3" fillId="33" borderId="20" xfId="0" applyFont="1" applyFill="1" applyBorder="1" applyAlignment="1" applyProtection="1">
      <alignment/>
      <protection/>
    </xf>
    <xf numFmtId="0" fontId="3" fillId="33" borderId="15" xfId="0" applyFont="1" applyFill="1" applyBorder="1" applyAlignment="1" applyProtection="1">
      <alignment/>
      <protection/>
    </xf>
    <xf numFmtId="0" fontId="0" fillId="35" borderId="0" xfId="0" applyFill="1" applyAlignment="1" applyProtection="1">
      <alignment/>
      <protection/>
    </xf>
    <xf numFmtId="0" fontId="5" fillId="33" borderId="0" xfId="0" applyFont="1" applyFill="1" applyBorder="1" applyAlignment="1" applyProtection="1">
      <alignment/>
      <protection/>
    </xf>
    <xf numFmtId="0" fontId="3" fillId="33" borderId="30" xfId="0" applyFont="1" applyFill="1" applyBorder="1" applyAlignment="1" applyProtection="1">
      <alignment/>
      <protection/>
    </xf>
    <xf numFmtId="0" fontId="0" fillId="35" borderId="0" xfId="0" applyFill="1" applyBorder="1" applyAlignment="1" applyProtection="1">
      <alignment/>
      <protection/>
    </xf>
    <xf numFmtId="49" fontId="3" fillId="33" borderId="20" xfId="0" applyNumberFormat="1" applyFont="1" applyFill="1" applyBorder="1" applyAlignment="1" applyProtection="1">
      <alignment/>
      <protection/>
    </xf>
    <xf numFmtId="0" fontId="4" fillId="35" borderId="0" xfId="0" applyFont="1" applyFill="1" applyBorder="1" applyAlignment="1" applyProtection="1">
      <alignment horizontal="right"/>
      <protection/>
    </xf>
    <xf numFmtId="38" fontId="3" fillId="33" borderId="0" xfId="0" applyNumberFormat="1" applyFont="1" applyFill="1" applyBorder="1" applyAlignment="1" applyProtection="1">
      <alignment shrinkToFit="1"/>
      <protection/>
    </xf>
    <xf numFmtId="38" fontId="3" fillId="35" borderId="0" xfId="0" applyNumberFormat="1" applyFont="1" applyFill="1" applyAlignment="1" applyProtection="1">
      <alignment shrinkToFit="1"/>
      <protection/>
    </xf>
    <xf numFmtId="0" fontId="3" fillId="35" borderId="0" xfId="0" applyFont="1" applyFill="1" applyAlignment="1" applyProtection="1">
      <alignment shrinkToFit="1"/>
      <protection/>
    </xf>
    <xf numFmtId="0" fontId="3" fillId="35" borderId="15" xfId="0" applyFont="1" applyFill="1" applyBorder="1" applyAlignment="1" applyProtection="1">
      <alignment/>
      <protection/>
    </xf>
    <xf numFmtId="38" fontId="3" fillId="35" borderId="0" xfId="0" applyNumberFormat="1" applyFont="1" applyFill="1" applyBorder="1" applyAlignment="1" applyProtection="1">
      <alignment shrinkToFit="1"/>
      <protection/>
    </xf>
    <xf numFmtId="0" fontId="0" fillId="33" borderId="0" xfId="0" applyFill="1" applyBorder="1" applyAlignment="1" applyProtection="1">
      <alignment/>
      <protection/>
    </xf>
    <xf numFmtId="0" fontId="0" fillId="33" borderId="0" xfId="0" applyFill="1" applyAlignment="1" applyProtection="1">
      <alignment/>
      <protection/>
    </xf>
    <xf numFmtId="0" fontId="3" fillId="0" borderId="0" xfId="0" applyFont="1" applyAlignment="1" applyProtection="1">
      <alignment/>
      <protection/>
    </xf>
    <xf numFmtId="0" fontId="3" fillId="35" borderId="0" xfId="0" applyFont="1"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3" fillId="33" borderId="0" xfId="0" applyFont="1" applyFill="1" applyAlignment="1" applyProtection="1">
      <alignment shrinkToFit="1"/>
      <protection/>
    </xf>
    <xf numFmtId="0" fontId="6" fillId="33" borderId="0" xfId="0" applyFont="1" applyFill="1" applyAlignment="1" applyProtection="1">
      <alignment shrinkToFit="1"/>
      <protection/>
    </xf>
    <xf numFmtId="0" fontId="5" fillId="33" borderId="0" xfId="0" applyFont="1" applyFill="1" applyAlignment="1" applyProtection="1">
      <alignment/>
      <protection/>
    </xf>
    <xf numFmtId="3" fontId="3" fillId="0" borderId="19" xfId="48" applyNumberFormat="1" applyFont="1" applyFill="1" applyBorder="1" applyAlignment="1" applyProtection="1">
      <alignment shrinkToFit="1"/>
      <protection locked="0"/>
    </xf>
    <xf numFmtId="3" fontId="3" fillId="0" borderId="19" xfId="48" applyNumberFormat="1" applyFont="1" applyFill="1" applyBorder="1" applyAlignment="1" applyProtection="1">
      <alignment/>
      <protection locked="0"/>
    </xf>
    <xf numFmtId="49" fontId="15" fillId="34" borderId="0" xfId="0" applyNumberFormat="1" applyFont="1" applyFill="1" applyAlignment="1" applyProtection="1">
      <alignment/>
      <protection/>
    </xf>
    <xf numFmtId="176" fontId="18" fillId="34" borderId="0" xfId="0" applyNumberFormat="1" applyFont="1" applyFill="1" applyAlignment="1" applyProtection="1">
      <alignment/>
      <protection/>
    </xf>
    <xf numFmtId="176" fontId="19" fillId="34" borderId="0" xfId="0" applyNumberFormat="1" applyFont="1" applyFill="1" applyAlignment="1" applyProtection="1">
      <alignment/>
      <protection/>
    </xf>
    <xf numFmtId="176" fontId="18" fillId="34" borderId="0" xfId="0" applyNumberFormat="1" applyFont="1" applyFill="1" applyAlignment="1" applyProtection="1">
      <alignment horizontal="right"/>
      <protection/>
    </xf>
    <xf numFmtId="176" fontId="18" fillId="34" borderId="0" xfId="0" applyNumberFormat="1" applyFont="1" applyFill="1" applyBorder="1" applyAlignment="1" applyProtection="1">
      <alignment/>
      <protection/>
    </xf>
    <xf numFmtId="49" fontId="18" fillId="34" borderId="0" xfId="0" applyNumberFormat="1" applyFont="1" applyFill="1" applyAlignment="1" applyProtection="1">
      <alignment/>
      <protection/>
    </xf>
    <xf numFmtId="176" fontId="18" fillId="34" borderId="0" xfId="0" applyNumberFormat="1" applyFont="1" applyFill="1" applyBorder="1" applyAlignment="1" applyProtection="1">
      <alignment shrinkToFit="1"/>
      <protection/>
    </xf>
    <xf numFmtId="3" fontId="3" fillId="34" borderId="0" xfId="48" applyNumberFormat="1" applyFont="1" applyFill="1" applyAlignment="1" applyProtection="1">
      <alignment/>
      <protection/>
    </xf>
    <xf numFmtId="3" fontId="3" fillId="34" borderId="0" xfId="48" applyNumberFormat="1" applyFont="1" applyFill="1" applyBorder="1" applyAlignment="1" applyProtection="1">
      <alignment/>
      <protection/>
    </xf>
    <xf numFmtId="3" fontId="28" fillId="34" borderId="0" xfId="48" applyNumberFormat="1" applyFont="1" applyFill="1" applyAlignment="1" applyProtection="1">
      <alignment/>
      <protection/>
    </xf>
    <xf numFmtId="3" fontId="5" fillId="34" borderId="0" xfId="48" applyNumberFormat="1" applyFont="1" applyFill="1" applyBorder="1" applyAlignment="1" applyProtection="1">
      <alignment shrinkToFit="1"/>
      <protection/>
    </xf>
    <xf numFmtId="3" fontId="3" fillId="33" borderId="11" xfId="48" applyNumberFormat="1" applyFont="1" applyFill="1" applyBorder="1" applyAlignment="1" applyProtection="1">
      <alignment horizontal="center" vertical="center" wrapText="1"/>
      <protection/>
    </xf>
    <xf numFmtId="3" fontId="3" fillId="33" borderId="27" xfId="48" applyNumberFormat="1" applyFont="1" applyFill="1" applyBorder="1" applyAlignment="1" applyProtection="1">
      <alignment horizontal="center" vertical="center" wrapText="1"/>
      <protection/>
    </xf>
    <xf numFmtId="3" fontId="3" fillId="33" borderId="30" xfId="48" applyNumberFormat="1" applyFont="1" applyFill="1" applyBorder="1" applyAlignment="1" applyProtection="1">
      <alignment shrinkToFit="1"/>
      <protection/>
    </xf>
    <xf numFmtId="3" fontId="3" fillId="33" borderId="11" xfId="48" applyNumberFormat="1" applyFont="1" applyFill="1" applyBorder="1" applyAlignment="1" applyProtection="1">
      <alignment shrinkToFit="1"/>
      <protection/>
    </xf>
    <xf numFmtId="3" fontId="3" fillId="33" borderId="27" xfId="48" applyNumberFormat="1" applyFont="1" applyFill="1" applyBorder="1" applyAlignment="1" applyProtection="1">
      <alignment shrinkToFit="1"/>
      <protection/>
    </xf>
    <xf numFmtId="3" fontId="3" fillId="34" borderId="0" xfId="48" applyNumberFormat="1" applyFont="1" applyFill="1" applyAlignment="1" applyProtection="1">
      <alignment shrinkToFit="1"/>
      <protection/>
    </xf>
    <xf numFmtId="3" fontId="3" fillId="33" borderId="31" xfId="48" applyNumberFormat="1" applyFont="1" applyFill="1" applyBorder="1" applyAlignment="1" applyProtection="1">
      <alignment shrinkToFit="1"/>
      <protection/>
    </xf>
    <xf numFmtId="3" fontId="3" fillId="33" borderId="13" xfId="48" applyNumberFormat="1" applyFont="1" applyFill="1" applyBorder="1" applyAlignment="1" applyProtection="1">
      <alignment shrinkToFit="1"/>
      <protection/>
    </xf>
    <xf numFmtId="3" fontId="3" fillId="33" borderId="14" xfId="48" applyNumberFormat="1" applyFont="1" applyFill="1" applyBorder="1" applyAlignment="1" applyProtection="1">
      <alignment shrinkToFit="1"/>
      <protection/>
    </xf>
    <xf numFmtId="3" fontId="3" fillId="33" borderId="22" xfId="48" applyNumberFormat="1" applyFont="1" applyFill="1" applyBorder="1" applyAlignment="1" applyProtection="1">
      <alignment/>
      <protection/>
    </xf>
    <xf numFmtId="3" fontId="3" fillId="33" borderId="34" xfId="48" applyNumberFormat="1" applyFont="1" applyFill="1" applyBorder="1" applyAlignment="1" applyProtection="1">
      <alignment shrinkToFit="1"/>
      <protection/>
    </xf>
    <xf numFmtId="3" fontId="3" fillId="33" borderId="10" xfId="48" applyNumberFormat="1" applyFont="1" applyFill="1" applyBorder="1" applyAlignment="1" applyProtection="1">
      <alignment shrinkToFit="1"/>
      <protection/>
    </xf>
    <xf numFmtId="3" fontId="3" fillId="33" borderId="35" xfId="48" applyNumberFormat="1" applyFont="1" applyFill="1" applyBorder="1" applyAlignment="1" applyProtection="1">
      <alignment shrinkToFit="1"/>
      <protection/>
    </xf>
    <xf numFmtId="3" fontId="3" fillId="33" borderId="36" xfId="48" applyNumberFormat="1" applyFont="1" applyFill="1" applyBorder="1" applyAlignment="1" applyProtection="1">
      <alignment shrinkToFit="1"/>
      <protection/>
    </xf>
    <xf numFmtId="3" fontId="3" fillId="33" borderId="37" xfId="48" applyNumberFormat="1" applyFont="1" applyFill="1" applyBorder="1" applyAlignment="1" applyProtection="1">
      <alignment horizontal="center" shrinkToFit="1"/>
      <protection/>
    </xf>
    <xf numFmtId="3" fontId="3" fillId="33" borderId="38" xfId="48" applyNumberFormat="1" applyFont="1" applyFill="1" applyBorder="1" applyAlignment="1" applyProtection="1">
      <alignment shrinkToFit="1"/>
      <protection/>
    </xf>
    <xf numFmtId="3" fontId="3" fillId="33" borderId="39" xfId="48" applyNumberFormat="1" applyFont="1" applyFill="1" applyBorder="1" applyAlignment="1" applyProtection="1">
      <alignment shrinkToFit="1"/>
      <protection/>
    </xf>
    <xf numFmtId="3" fontId="3" fillId="33" borderId="33" xfId="48" applyNumberFormat="1" applyFont="1" applyFill="1" applyBorder="1" applyAlignment="1" applyProtection="1">
      <alignment/>
      <protection/>
    </xf>
    <xf numFmtId="3" fontId="3" fillId="33" borderId="40" xfId="48" applyNumberFormat="1" applyFont="1" applyFill="1" applyBorder="1" applyAlignment="1" applyProtection="1">
      <alignment shrinkToFit="1"/>
      <protection/>
    </xf>
    <xf numFmtId="3" fontId="3" fillId="33" borderId="33" xfId="48" applyNumberFormat="1" applyFont="1" applyFill="1" applyBorder="1" applyAlignment="1" applyProtection="1">
      <alignment shrinkToFit="1"/>
      <protection/>
    </xf>
    <xf numFmtId="3" fontId="3" fillId="33" borderId="0" xfId="48" applyNumberFormat="1" applyFont="1" applyFill="1" applyBorder="1" applyAlignment="1" applyProtection="1">
      <alignment shrinkToFit="1"/>
      <protection/>
    </xf>
    <xf numFmtId="3" fontId="3" fillId="33" borderId="11" xfId="48" applyNumberFormat="1" applyFont="1" applyFill="1" applyBorder="1" applyAlignment="1" applyProtection="1">
      <alignment/>
      <protection/>
    </xf>
    <xf numFmtId="3" fontId="3" fillId="33" borderId="37" xfId="48" applyNumberFormat="1" applyFont="1" applyFill="1" applyBorder="1" applyAlignment="1" applyProtection="1">
      <alignment shrinkToFit="1"/>
      <protection/>
    </xf>
    <xf numFmtId="3" fontId="3" fillId="33" borderId="22" xfId="48" applyNumberFormat="1" applyFont="1" applyFill="1" applyBorder="1" applyAlignment="1" applyProtection="1">
      <alignment shrinkToFit="1"/>
      <protection/>
    </xf>
    <xf numFmtId="3" fontId="3" fillId="33" borderId="31" xfId="48" applyNumberFormat="1" applyFont="1" applyFill="1" applyBorder="1" applyAlignment="1" applyProtection="1">
      <alignment wrapText="1"/>
      <protection/>
    </xf>
    <xf numFmtId="3" fontId="3" fillId="33" borderId="41" xfId="48" applyNumberFormat="1" applyFont="1" applyFill="1" applyBorder="1" applyAlignment="1" applyProtection="1">
      <alignment horizontal="center" shrinkToFit="1"/>
      <protection/>
    </xf>
    <xf numFmtId="3" fontId="3" fillId="33" borderId="21" xfId="48" applyNumberFormat="1" applyFont="1" applyFill="1" applyBorder="1" applyAlignment="1" applyProtection="1">
      <alignment/>
      <protection/>
    </xf>
    <xf numFmtId="3" fontId="3" fillId="33" borderId="32" xfId="48" applyNumberFormat="1" applyFont="1" applyFill="1" applyBorder="1" applyAlignment="1" applyProtection="1">
      <alignment shrinkToFit="1"/>
      <protection/>
    </xf>
    <xf numFmtId="3" fontId="3" fillId="33" borderId="32" xfId="48" applyNumberFormat="1" applyFont="1" applyFill="1" applyBorder="1" applyAlignment="1" applyProtection="1">
      <alignment/>
      <protection/>
    </xf>
    <xf numFmtId="3" fontId="3" fillId="33" borderId="42" xfId="48" applyNumberFormat="1" applyFont="1" applyFill="1" applyBorder="1" applyAlignment="1" applyProtection="1">
      <alignment shrinkToFit="1"/>
      <protection/>
    </xf>
    <xf numFmtId="3" fontId="3" fillId="34" borderId="27" xfId="48" applyNumberFormat="1" applyFont="1" applyFill="1" applyBorder="1" applyAlignment="1" applyProtection="1">
      <alignment/>
      <protection/>
    </xf>
    <xf numFmtId="3" fontId="3" fillId="34" borderId="27" xfId="48" applyNumberFormat="1" applyFont="1" applyFill="1" applyBorder="1" applyAlignment="1" applyProtection="1">
      <alignment shrinkToFit="1"/>
      <protection/>
    </xf>
    <xf numFmtId="3" fontId="9" fillId="34" borderId="27" xfId="48" applyNumberFormat="1" applyFont="1" applyFill="1" applyBorder="1" applyAlignment="1" applyProtection="1">
      <alignment shrinkToFit="1"/>
      <protection/>
    </xf>
    <xf numFmtId="3" fontId="9" fillId="34" borderId="0" xfId="48" applyNumberFormat="1" applyFont="1" applyFill="1" applyBorder="1" applyAlignment="1" applyProtection="1">
      <alignment horizontal="center" vertical="top" shrinkToFit="1"/>
      <protection/>
    </xf>
    <xf numFmtId="3" fontId="9" fillId="34" borderId="0" xfId="48" applyNumberFormat="1" applyFont="1" applyFill="1" applyBorder="1" applyAlignment="1" applyProtection="1">
      <alignment horizontal="center" shrinkToFit="1"/>
      <protection/>
    </xf>
    <xf numFmtId="3" fontId="3" fillId="34" borderId="0" xfId="48" applyNumberFormat="1" applyFont="1" applyFill="1" applyBorder="1" applyAlignment="1" applyProtection="1">
      <alignment shrinkToFit="1"/>
      <protection/>
    </xf>
    <xf numFmtId="3" fontId="9" fillId="34" borderId="0" xfId="48" applyNumberFormat="1" applyFont="1" applyFill="1" applyBorder="1" applyAlignment="1" applyProtection="1">
      <alignment shrinkToFit="1"/>
      <protection/>
    </xf>
    <xf numFmtId="3" fontId="9" fillId="34" borderId="0" xfId="48" applyNumberFormat="1" applyFont="1" applyFill="1" applyBorder="1" applyAlignment="1" applyProtection="1">
      <alignment horizontal="right" vertical="top"/>
      <protection/>
    </xf>
    <xf numFmtId="3" fontId="3" fillId="33" borderId="29" xfId="48" applyNumberFormat="1" applyFont="1" applyFill="1" applyBorder="1" applyAlignment="1" applyProtection="1">
      <alignment/>
      <protection/>
    </xf>
    <xf numFmtId="3" fontId="3" fillId="33" borderId="11" xfId="48" applyNumberFormat="1" applyFont="1" applyFill="1" applyBorder="1" applyAlignment="1" applyProtection="1">
      <alignment horizontal="center" shrinkToFit="1"/>
      <protection/>
    </xf>
    <xf numFmtId="3" fontId="3" fillId="34" borderId="0" xfId="48" applyNumberFormat="1" applyFont="1" applyFill="1" applyAlignment="1" applyProtection="1">
      <alignment horizontal="center" shrinkToFit="1"/>
      <protection/>
    </xf>
    <xf numFmtId="3" fontId="3" fillId="34" borderId="0" xfId="48" applyNumberFormat="1" applyFont="1" applyFill="1" applyAlignment="1" applyProtection="1">
      <alignment horizontal="center"/>
      <protection/>
    </xf>
    <xf numFmtId="3" fontId="3" fillId="33" borderId="21" xfId="48" applyNumberFormat="1" applyFont="1" applyFill="1" applyBorder="1" applyAlignment="1" applyProtection="1">
      <alignment vertical="center" shrinkToFit="1"/>
      <protection/>
    </xf>
    <xf numFmtId="3" fontId="5" fillId="34" borderId="0" xfId="48" applyNumberFormat="1" applyFont="1" applyFill="1" applyAlignment="1" applyProtection="1">
      <alignment/>
      <protection/>
    </xf>
    <xf numFmtId="3" fontId="3" fillId="34" borderId="0" xfId="48" applyNumberFormat="1" applyFont="1" applyFill="1" applyAlignment="1" applyProtection="1">
      <alignment vertical="center"/>
      <protection/>
    </xf>
    <xf numFmtId="3" fontId="26" fillId="0" borderId="29" xfId="48" applyNumberFormat="1" applyFont="1" applyFill="1" applyBorder="1" applyAlignment="1" applyProtection="1">
      <alignment/>
      <protection/>
    </xf>
    <xf numFmtId="3" fontId="26" fillId="0" borderId="30" xfId="48" applyNumberFormat="1" applyFont="1" applyFill="1" applyBorder="1" applyAlignment="1" applyProtection="1">
      <alignment/>
      <protection/>
    </xf>
    <xf numFmtId="3" fontId="26" fillId="0" borderId="20" xfId="48" applyNumberFormat="1" applyFont="1" applyFill="1" applyBorder="1" applyAlignment="1" applyProtection="1">
      <alignment/>
      <protection/>
    </xf>
    <xf numFmtId="3" fontId="26" fillId="0" borderId="15" xfId="48" applyNumberFormat="1" applyFont="1" applyFill="1" applyBorder="1" applyAlignment="1" applyProtection="1">
      <alignment/>
      <protection/>
    </xf>
    <xf numFmtId="3" fontId="26" fillId="0" borderId="11" xfId="48" applyNumberFormat="1" applyFont="1" applyFill="1" applyBorder="1" applyAlignment="1" applyProtection="1">
      <alignment horizontal="center" vertical="center" wrapText="1"/>
      <protection/>
    </xf>
    <xf numFmtId="3" fontId="26" fillId="0" borderId="21" xfId="48" applyNumberFormat="1" applyFont="1" applyFill="1" applyBorder="1" applyAlignment="1" applyProtection="1">
      <alignment/>
      <protection/>
    </xf>
    <xf numFmtId="3" fontId="26" fillId="0" borderId="31" xfId="48" applyNumberFormat="1" applyFont="1" applyFill="1" applyBorder="1" applyAlignment="1" applyProtection="1">
      <alignment/>
      <protection/>
    </xf>
    <xf numFmtId="3" fontId="26" fillId="0" borderId="27" xfId="48" applyNumberFormat="1" applyFont="1" applyFill="1" applyBorder="1" applyAlignment="1" applyProtection="1">
      <alignment horizontal="center" vertical="center" wrapText="1"/>
      <protection/>
    </xf>
    <xf numFmtId="3" fontId="26" fillId="0" borderId="10" xfId="48" applyNumberFormat="1" applyFont="1" applyFill="1" applyBorder="1" applyAlignment="1" applyProtection="1">
      <alignment shrinkToFit="1"/>
      <protection/>
    </xf>
    <xf numFmtId="3" fontId="26" fillId="35" borderId="10" xfId="48" applyNumberFormat="1" applyFont="1" applyFill="1" applyBorder="1" applyAlignment="1" applyProtection="1">
      <alignment shrinkToFit="1"/>
      <protection/>
    </xf>
    <xf numFmtId="3" fontId="26" fillId="0" borderId="10" xfId="48" applyNumberFormat="1" applyFont="1" applyFill="1" applyBorder="1" applyAlignment="1" applyProtection="1">
      <alignment/>
      <protection/>
    </xf>
    <xf numFmtId="3" fontId="26" fillId="0" borderId="10" xfId="48" applyNumberFormat="1" applyFont="1" applyFill="1" applyBorder="1" applyAlignment="1" applyProtection="1">
      <alignment vertical="center" textRotation="255"/>
      <protection/>
    </xf>
    <xf numFmtId="3" fontId="26" fillId="0" borderId="10" xfId="48" applyNumberFormat="1" applyFont="1" applyFill="1" applyBorder="1" applyAlignment="1" applyProtection="1">
      <alignment/>
      <protection/>
    </xf>
    <xf numFmtId="3" fontId="26" fillId="0" borderId="36" xfId="48" applyNumberFormat="1" applyFont="1" applyFill="1" applyBorder="1" applyAlignment="1" applyProtection="1">
      <alignment shrinkToFit="1"/>
      <protection/>
    </xf>
    <xf numFmtId="3" fontId="26" fillId="0" borderId="36" xfId="48" applyNumberFormat="1" applyFont="1" applyFill="1" applyBorder="1" applyAlignment="1" applyProtection="1">
      <alignment horizontal="center" shrinkToFit="1"/>
      <protection/>
    </xf>
    <xf numFmtId="3" fontId="26" fillId="35" borderId="10" xfId="48" applyNumberFormat="1" applyFont="1" applyFill="1" applyBorder="1" applyAlignment="1" applyProtection="1">
      <alignment/>
      <protection/>
    </xf>
    <xf numFmtId="3" fontId="26" fillId="0" borderId="10" xfId="48" applyNumberFormat="1" applyFont="1" applyFill="1" applyBorder="1" applyAlignment="1" applyProtection="1">
      <alignment wrapText="1"/>
      <protection/>
    </xf>
    <xf numFmtId="176" fontId="15" fillId="34" borderId="0" xfId="48" applyNumberFormat="1" applyFont="1" applyFill="1" applyAlignment="1">
      <alignment vertical="center"/>
    </xf>
    <xf numFmtId="49" fontId="18" fillId="34" borderId="0" xfId="48" applyNumberFormat="1" applyFont="1" applyFill="1" applyAlignment="1">
      <alignment/>
    </xf>
    <xf numFmtId="176" fontId="18" fillId="34" borderId="0" xfId="48" applyNumberFormat="1" applyFont="1" applyFill="1" applyAlignment="1">
      <alignment/>
    </xf>
    <xf numFmtId="176" fontId="18" fillId="34" borderId="0" xfId="48" applyNumberFormat="1" applyFont="1" applyFill="1" applyAlignment="1">
      <alignment horizontal="right"/>
    </xf>
    <xf numFmtId="176" fontId="21" fillId="34" borderId="0" xfId="0" applyNumberFormat="1" applyFont="1" applyFill="1" applyAlignment="1" applyProtection="1">
      <alignment vertical="center"/>
      <protection/>
    </xf>
    <xf numFmtId="38" fontId="3" fillId="34" borderId="0" xfId="48" applyFont="1" applyFill="1" applyAlignment="1">
      <alignment vertical="center"/>
    </xf>
    <xf numFmtId="38" fontId="22" fillId="34" borderId="0" xfId="48" applyFont="1" applyFill="1" applyAlignment="1">
      <alignment vertical="center"/>
    </xf>
    <xf numFmtId="38" fontId="8" fillId="34" borderId="0" xfId="48" applyFont="1" applyFill="1" applyAlignment="1">
      <alignment vertical="center"/>
    </xf>
    <xf numFmtId="38" fontId="22" fillId="34" borderId="0" xfId="48" applyFont="1" applyFill="1" applyAlignment="1">
      <alignment horizontal="right" vertical="center"/>
    </xf>
    <xf numFmtId="38" fontId="26" fillId="34" borderId="0" xfId="48" applyFont="1" applyFill="1" applyAlignment="1">
      <alignment horizontal="right" vertical="center"/>
    </xf>
    <xf numFmtId="38" fontId="22" fillId="34" borderId="0" xfId="48" applyFont="1" applyFill="1" applyAlignment="1">
      <alignment horizontal="center" vertical="center"/>
    </xf>
    <xf numFmtId="38" fontId="22" fillId="34" borderId="0" xfId="48" applyFont="1" applyFill="1" applyBorder="1" applyAlignment="1">
      <alignment horizontal="center" vertical="center"/>
    </xf>
    <xf numFmtId="38" fontId="22" fillId="34" borderId="10" xfId="48" applyFont="1" applyFill="1" applyBorder="1" applyAlignment="1">
      <alignment vertical="center"/>
    </xf>
    <xf numFmtId="38" fontId="22" fillId="34" borderId="0" xfId="48" applyFont="1" applyFill="1" applyBorder="1" applyAlignment="1">
      <alignment vertical="center"/>
    </xf>
    <xf numFmtId="38" fontId="22" fillId="34" borderId="11" xfId="48" applyFont="1" applyFill="1" applyBorder="1" applyAlignment="1">
      <alignment horizontal="right" vertical="center"/>
    </xf>
    <xf numFmtId="38" fontId="22" fillId="34" borderId="13" xfId="48" applyFont="1" applyFill="1" applyBorder="1" applyAlignment="1">
      <alignment vertical="center"/>
    </xf>
    <xf numFmtId="38" fontId="22" fillId="34" borderId="13" xfId="48" applyFont="1" applyFill="1" applyBorder="1" applyAlignment="1">
      <alignment horizontal="center" vertical="center"/>
    </xf>
    <xf numFmtId="38" fontId="22" fillId="34" borderId="10" xfId="48" applyFont="1" applyFill="1" applyBorder="1" applyAlignment="1">
      <alignment horizontal="center" vertical="center" wrapText="1"/>
    </xf>
    <xf numFmtId="38" fontId="22" fillId="34" borderId="13" xfId="48" applyFont="1" applyFill="1" applyBorder="1" applyAlignment="1">
      <alignment vertical="center" wrapText="1"/>
    </xf>
    <xf numFmtId="38" fontId="22" fillId="34" borderId="13" xfId="48" applyFont="1" applyFill="1" applyBorder="1" applyAlignment="1">
      <alignment vertical="center" shrinkToFit="1"/>
    </xf>
    <xf numFmtId="38" fontId="22" fillId="34" borderId="13" xfId="48" applyFont="1" applyFill="1" applyBorder="1" applyAlignment="1">
      <alignment horizontal="center" vertical="center" shrinkToFit="1"/>
    </xf>
    <xf numFmtId="0" fontId="20" fillId="33" borderId="0" xfId="0" applyFont="1" applyFill="1" applyBorder="1" applyAlignment="1">
      <alignment/>
    </xf>
    <xf numFmtId="0" fontId="20" fillId="0" borderId="0" xfId="0" applyFont="1" applyFill="1" applyAlignment="1">
      <alignment/>
    </xf>
    <xf numFmtId="176" fontId="18" fillId="33" borderId="0" xfId="0" applyNumberFormat="1" applyFont="1" applyFill="1" applyBorder="1" applyAlignment="1" applyProtection="1">
      <alignment shrinkToFit="1"/>
      <protection/>
    </xf>
    <xf numFmtId="176" fontId="36" fillId="34" borderId="0" xfId="0" applyNumberFormat="1" applyFont="1" applyFill="1" applyBorder="1" applyAlignment="1" applyProtection="1">
      <alignment vertical="center"/>
      <protection/>
    </xf>
    <xf numFmtId="176" fontId="18" fillId="34" borderId="0" xfId="0" applyNumberFormat="1" applyFont="1" applyFill="1" applyAlignment="1" applyProtection="1">
      <alignment horizontal="center"/>
      <protection/>
    </xf>
    <xf numFmtId="176" fontId="18" fillId="34" borderId="0" xfId="0" applyNumberFormat="1" applyFont="1" applyFill="1" applyAlignment="1" applyProtection="1">
      <alignment horizontal="center" shrinkToFit="1"/>
      <protection/>
    </xf>
    <xf numFmtId="176" fontId="18" fillId="34" borderId="0" xfId="0" applyNumberFormat="1" applyFont="1" applyFill="1" applyAlignment="1" applyProtection="1">
      <alignment shrinkToFit="1"/>
      <protection/>
    </xf>
    <xf numFmtId="176" fontId="21" fillId="33" borderId="0" xfId="0" applyNumberFormat="1" applyFont="1" applyFill="1" applyAlignment="1" applyProtection="1">
      <alignment horizontal="center" vertical="top"/>
      <protection/>
    </xf>
    <xf numFmtId="176" fontId="18" fillId="0" borderId="42" xfId="0" applyNumberFormat="1" applyFont="1" applyFill="1" applyBorder="1" applyAlignment="1" applyProtection="1">
      <alignment horizontal="center"/>
      <protection locked="0"/>
    </xf>
    <xf numFmtId="176" fontId="37" fillId="33" borderId="0" xfId="0" applyNumberFormat="1" applyFont="1" applyFill="1" applyAlignment="1" applyProtection="1">
      <alignment/>
      <protection/>
    </xf>
    <xf numFmtId="176" fontId="18" fillId="34" borderId="43" xfId="0" applyNumberFormat="1" applyFont="1" applyFill="1" applyBorder="1" applyAlignment="1" applyProtection="1">
      <alignment/>
      <protection/>
    </xf>
    <xf numFmtId="176" fontId="18" fillId="34" borderId="44" xfId="0" applyNumberFormat="1" applyFont="1" applyFill="1" applyBorder="1" applyAlignment="1" applyProtection="1">
      <alignment/>
      <protection/>
    </xf>
    <xf numFmtId="176" fontId="18" fillId="34" borderId="45" xfId="0" applyNumberFormat="1" applyFont="1" applyFill="1" applyBorder="1" applyAlignment="1" applyProtection="1">
      <alignment/>
      <protection/>
    </xf>
    <xf numFmtId="0" fontId="18" fillId="34" borderId="0" xfId="0" applyFont="1" applyFill="1" applyBorder="1" applyAlignment="1" applyProtection="1">
      <alignment/>
      <protection/>
    </xf>
    <xf numFmtId="176" fontId="18" fillId="34" borderId="0" xfId="0" applyNumberFormat="1" applyFont="1" applyFill="1" applyBorder="1" applyAlignment="1" applyProtection="1">
      <alignment horizontal="right"/>
      <protection/>
    </xf>
    <xf numFmtId="176" fontId="18" fillId="34" borderId="14" xfId="0" applyNumberFormat="1" applyFont="1" applyFill="1" applyBorder="1" applyAlignment="1" applyProtection="1">
      <alignment/>
      <protection/>
    </xf>
    <xf numFmtId="176" fontId="18" fillId="34" borderId="46" xfId="0" applyNumberFormat="1" applyFont="1" applyFill="1" applyBorder="1" applyAlignment="1" applyProtection="1">
      <alignment/>
      <protection/>
    </xf>
    <xf numFmtId="49" fontId="18" fillId="34" borderId="0" xfId="0" applyNumberFormat="1" applyFont="1" applyFill="1" applyAlignment="1" applyProtection="1">
      <alignment horizontal="right"/>
      <protection/>
    </xf>
    <xf numFmtId="176" fontId="18" fillId="34" borderId="0" xfId="0" applyNumberFormat="1" applyFont="1" applyFill="1" applyBorder="1" applyAlignment="1" applyProtection="1">
      <alignment horizontal="distributed"/>
      <protection/>
    </xf>
    <xf numFmtId="176" fontId="18" fillId="34" borderId="47" xfId="0" applyNumberFormat="1" applyFont="1" applyFill="1" applyBorder="1" applyAlignment="1" applyProtection="1">
      <alignment/>
      <protection/>
    </xf>
    <xf numFmtId="176" fontId="19" fillId="33" borderId="0" xfId="0" applyNumberFormat="1" applyFont="1" applyFill="1" applyAlignment="1" applyProtection="1">
      <alignment/>
      <protection/>
    </xf>
    <xf numFmtId="38" fontId="18" fillId="33" borderId="0" xfId="48" applyFont="1" applyFill="1" applyBorder="1" applyAlignment="1" applyProtection="1">
      <alignment/>
      <protection/>
    </xf>
    <xf numFmtId="176" fontId="18" fillId="34" borderId="22" xfId="0" applyNumberFormat="1" applyFont="1" applyFill="1" applyBorder="1" applyAlignment="1" applyProtection="1">
      <alignment/>
      <protection/>
    </xf>
    <xf numFmtId="176" fontId="18" fillId="34" borderId="27" xfId="0" applyNumberFormat="1" applyFont="1" applyFill="1" applyBorder="1" applyAlignment="1" applyProtection="1">
      <alignment/>
      <protection/>
    </xf>
    <xf numFmtId="176" fontId="18" fillId="34" borderId="25" xfId="0" applyNumberFormat="1" applyFont="1" applyFill="1" applyBorder="1" applyAlignment="1" applyProtection="1">
      <alignment/>
      <protection/>
    </xf>
    <xf numFmtId="176" fontId="18" fillId="34" borderId="0" xfId="0" applyNumberFormat="1" applyFont="1" applyFill="1" applyBorder="1" applyAlignment="1" applyProtection="1">
      <alignment vertical="top" shrinkToFit="1"/>
      <protection/>
    </xf>
    <xf numFmtId="176" fontId="18" fillId="34" borderId="0" xfId="0" applyNumberFormat="1" applyFont="1" applyFill="1" applyBorder="1" applyAlignment="1" applyProtection="1">
      <alignment horizontal="center"/>
      <protection/>
    </xf>
    <xf numFmtId="176" fontId="38" fillId="34" borderId="0" xfId="0" applyNumberFormat="1" applyFont="1" applyFill="1" applyAlignment="1" applyProtection="1">
      <alignment/>
      <protection/>
    </xf>
    <xf numFmtId="176" fontId="18" fillId="34" borderId="0" xfId="0" applyNumberFormat="1" applyFont="1" applyFill="1" applyBorder="1" applyAlignment="1" applyProtection="1">
      <alignment horizontal="center" shrinkToFit="1"/>
      <protection/>
    </xf>
    <xf numFmtId="0" fontId="18" fillId="34" borderId="0" xfId="0" applyFont="1" applyFill="1" applyAlignment="1" applyProtection="1">
      <alignment/>
      <protection/>
    </xf>
    <xf numFmtId="176" fontId="18" fillId="0" borderId="0" xfId="0" applyNumberFormat="1" applyFont="1" applyFill="1" applyAlignment="1">
      <alignment/>
    </xf>
    <xf numFmtId="38" fontId="18" fillId="33" borderId="0" xfId="48" applyFont="1" applyFill="1" applyAlignment="1">
      <alignment/>
    </xf>
    <xf numFmtId="38" fontId="18" fillId="33" borderId="0" xfId="48" applyFont="1" applyFill="1" applyBorder="1" applyAlignment="1">
      <alignment/>
    </xf>
    <xf numFmtId="176" fontId="19" fillId="33" borderId="0" xfId="48" applyNumberFormat="1" applyFont="1" applyFill="1" applyBorder="1" applyAlignment="1">
      <alignment/>
    </xf>
    <xf numFmtId="176" fontId="18" fillId="33" borderId="0" xfId="48" applyNumberFormat="1" applyFont="1" applyFill="1" applyBorder="1" applyAlignment="1">
      <alignment horizontal="center"/>
    </xf>
    <xf numFmtId="49" fontId="39" fillId="33" borderId="0" xfId="0" applyNumberFormat="1" applyFont="1" applyFill="1" applyAlignment="1" applyProtection="1">
      <alignment/>
      <protection/>
    </xf>
    <xf numFmtId="176" fontId="18" fillId="34" borderId="48" xfId="0" applyNumberFormat="1" applyFont="1" applyFill="1" applyBorder="1" applyAlignment="1" applyProtection="1">
      <alignment vertical="top"/>
      <protection/>
    </xf>
    <xf numFmtId="176" fontId="18" fillId="34" borderId="0" xfId="0" applyNumberFormat="1" applyFont="1" applyFill="1" applyAlignment="1">
      <alignment/>
    </xf>
    <xf numFmtId="176" fontId="18" fillId="34" borderId="0" xfId="0" applyNumberFormat="1" applyFont="1" applyFill="1" applyAlignment="1">
      <alignment horizontal="distributed"/>
    </xf>
    <xf numFmtId="176" fontId="18" fillId="34" borderId="0" xfId="0" applyNumberFormat="1" applyFont="1" applyFill="1" applyAlignment="1">
      <alignment horizontal="center"/>
    </xf>
    <xf numFmtId="176" fontId="18" fillId="34" borderId="0" xfId="0" applyNumberFormat="1" applyFont="1" applyFill="1" applyBorder="1" applyAlignment="1">
      <alignment horizontal="center"/>
    </xf>
    <xf numFmtId="176" fontId="18" fillId="34" borderId="0" xfId="0" applyNumberFormat="1" applyFont="1" applyFill="1" applyBorder="1" applyAlignment="1">
      <alignment horizontal="right" vertical="top"/>
    </xf>
    <xf numFmtId="49" fontId="18" fillId="34" borderId="0" xfId="0" applyNumberFormat="1" applyFont="1" applyFill="1" applyAlignment="1">
      <alignment/>
    </xf>
    <xf numFmtId="176" fontId="18" fillId="34" borderId="0" xfId="0" applyNumberFormat="1" applyFont="1" applyFill="1" applyBorder="1" applyAlignment="1">
      <alignment/>
    </xf>
    <xf numFmtId="49" fontId="18" fillId="34" borderId="0" xfId="0" applyNumberFormat="1" applyFont="1" applyFill="1" applyBorder="1" applyAlignment="1">
      <alignment horizontal="right"/>
    </xf>
    <xf numFmtId="176" fontId="18" fillId="34" borderId="0" xfId="48" applyNumberFormat="1" applyFont="1" applyFill="1" applyBorder="1" applyAlignment="1">
      <alignment/>
    </xf>
    <xf numFmtId="176" fontId="18" fillId="34" borderId="45" xfId="48" applyNumberFormat="1" applyFont="1" applyFill="1" applyBorder="1" applyAlignment="1">
      <alignment/>
    </xf>
    <xf numFmtId="176" fontId="18" fillId="34" borderId="0" xfId="48" applyNumberFormat="1" applyFont="1" applyFill="1" applyBorder="1" applyAlignment="1">
      <alignment horizontal="right"/>
    </xf>
    <xf numFmtId="176" fontId="18" fillId="34" borderId="43" xfId="48" applyNumberFormat="1" applyFont="1" applyFill="1" applyBorder="1" applyAlignment="1">
      <alignment/>
    </xf>
    <xf numFmtId="176" fontId="18" fillId="34" borderId="0" xfId="48" applyNumberFormat="1" applyFont="1" applyFill="1" applyAlignment="1">
      <alignment shrinkToFit="1"/>
    </xf>
    <xf numFmtId="176" fontId="18" fillId="34" borderId="0" xfId="48" applyNumberFormat="1" applyFont="1" applyFill="1" applyBorder="1" applyAlignment="1">
      <alignment horizontal="center"/>
    </xf>
    <xf numFmtId="38" fontId="18" fillId="34" borderId="0" xfId="48" applyNumberFormat="1" applyFont="1" applyFill="1" applyBorder="1" applyAlignment="1">
      <alignment/>
    </xf>
    <xf numFmtId="0" fontId="18" fillId="34" borderId="0" xfId="48" applyNumberFormat="1" applyFont="1" applyFill="1" applyBorder="1" applyAlignment="1">
      <alignment/>
    </xf>
    <xf numFmtId="176" fontId="18" fillId="34" borderId="46" xfId="48" applyNumberFormat="1" applyFont="1" applyFill="1" applyBorder="1" applyAlignment="1">
      <alignment/>
    </xf>
    <xf numFmtId="176" fontId="18" fillId="34" borderId="0" xfId="48" applyNumberFormat="1" applyFont="1" applyFill="1" applyBorder="1" applyAlignment="1">
      <alignment horizontal="center" vertical="top" shrinkToFit="1"/>
    </xf>
    <xf numFmtId="176" fontId="18" fillId="34" borderId="0" xfId="48" applyNumberFormat="1" applyFont="1" applyFill="1" applyBorder="1" applyAlignment="1">
      <alignment horizontal="center" vertical="top"/>
    </xf>
    <xf numFmtId="176" fontId="18" fillId="34" borderId="0" xfId="48" applyNumberFormat="1" applyFont="1" applyFill="1" applyBorder="1" applyAlignment="1">
      <alignment shrinkToFit="1"/>
    </xf>
    <xf numFmtId="176" fontId="18" fillId="34" borderId="47" xfId="48" applyNumberFormat="1" applyFont="1" applyFill="1" applyBorder="1" applyAlignment="1">
      <alignment/>
    </xf>
    <xf numFmtId="49" fontId="18" fillId="34" borderId="0" xfId="0" applyNumberFormat="1" applyFont="1" applyFill="1" applyBorder="1" applyAlignment="1">
      <alignment/>
    </xf>
    <xf numFmtId="176" fontId="18" fillId="34" borderId="27" xfId="48" applyNumberFormat="1" applyFont="1" applyFill="1" applyBorder="1" applyAlignment="1">
      <alignment/>
    </xf>
    <xf numFmtId="176" fontId="18" fillId="34" borderId="49" xfId="48" applyNumberFormat="1" applyFont="1" applyFill="1" applyBorder="1" applyAlignment="1">
      <alignment/>
    </xf>
    <xf numFmtId="38" fontId="37" fillId="33" borderId="0" xfId="48" applyFont="1" applyFill="1" applyAlignment="1" applyProtection="1">
      <alignment/>
      <protection/>
    </xf>
    <xf numFmtId="176" fontId="19" fillId="33" borderId="0" xfId="48" applyNumberFormat="1" applyFont="1" applyFill="1" applyAlignment="1">
      <alignment/>
    </xf>
    <xf numFmtId="176" fontId="18" fillId="33" borderId="0" xfId="48" applyNumberFormat="1" applyFont="1" applyFill="1" applyBorder="1" applyAlignment="1">
      <alignment shrinkToFit="1"/>
    </xf>
    <xf numFmtId="176" fontId="21" fillId="33" borderId="0" xfId="0" applyNumberFormat="1" applyFont="1" applyFill="1" applyAlignment="1" applyProtection="1">
      <alignment vertical="top"/>
      <protection/>
    </xf>
    <xf numFmtId="176" fontId="37" fillId="33" borderId="0" xfId="48" applyNumberFormat="1" applyFont="1" applyFill="1" applyAlignment="1">
      <alignment/>
    </xf>
    <xf numFmtId="176" fontId="36" fillId="34" borderId="0" xfId="48" applyNumberFormat="1" applyFont="1" applyFill="1" applyBorder="1" applyAlignment="1">
      <alignment vertical="center"/>
    </xf>
    <xf numFmtId="176" fontId="18" fillId="34" borderId="0" xfId="48" applyNumberFormat="1" applyFont="1" applyFill="1" applyBorder="1" applyAlignment="1">
      <alignment vertical="center"/>
    </xf>
    <xf numFmtId="176" fontId="18" fillId="34" borderId="0" xfId="48" applyNumberFormat="1" applyFont="1" applyFill="1" applyBorder="1" applyAlignment="1">
      <alignment horizontal="center" shrinkToFit="1"/>
    </xf>
    <xf numFmtId="176" fontId="18" fillId="34" borderId="0" xfId="48" applyNumberFormat="1" applyFont="1" applyFill="1" applyAlignment="1">
      <alignment horizontal="center"/>
    </xf>
    <xf numFmtId="49" fontId="18" fillId="34" borderId="0" xfId="48" applyNumberFormat="1" applyFont="1" applyFill="1" applyBorder="1" applyAlignment="1">
      <alignment/>
    </xf>
    <xf numFmtId="176" fontId="18" fillId="34" borderId="14" xfId="48" applyNumberFormat="1" applyFont="1" applyFill="1" applyBorder="1" applyAlignment="1">
      <alignment/>
    </xf>
    <xf numFmtId="176" fontId="18" fillId="34" borderId="0" xfId="48" applyNumberFormat="1" applyFont="1" applyFill="1" applyBorder="1" applyAlignment="1">
      <alignment vertical="top" wrapText="1"/>
    </xf>
    <xf numFmtId="176" fontId="18" fillId="34" borderId="0" xfId="48" applyNumberFormat="1" applyFont="1" applyFill="1" applyBorder="1" applyAlignment="1">
      <alignment wrapText="1"/>
    </xf>
    <xf numFmtId="176" fontId="18" fillId="33" borderId="0" xfId="0" applyNumberFormat="1" applyFont="1" applyFill="1" applyAlignment="1">
      <alignment/>
    </xf>
    <xf numFmtId="0" fontId="18" fillId="34" borderId="0" xfId="0" applyFont="1" applyFill="1" applyBorder="1" applyAlignment="1">
      <alignment/>
    </xf>
    <xf numFmtId="176" fontId="18" fillId="34" borderId="0" xfId="48" applyNumberFormat="1" applyFont="1" applyFill="1" applyBorder="1" applyAlignment="1">
      <alignment horizontal="distributed"/>
    </xf>
    <xf numFmtId="176" fontId="18" fillId="34" borderId="0" xfId="0" applyNumberFormat="1" applyFont="1" applyFill="1" applyBorder="1" applyAlignment="1">
      <alignment shrinkToFit="1"/>
    </xf>
    <xf numFmtId="176" fontId="18" fillId="34" borderId="45" xfId="0" applyNumberFormat="1" applyFont="1" applyFill="1" applyBorder="1" applyAlignment="1">
      <alignment/>
    </xf>
    <xf numFmtId="176" fontId="18" fillId="34" borderId="14" xfId="0" applyNumberFormat="1" applyFont="1" applyFill="1" applyBorder="1" applyAlignment="1">
      <alignment/>
    </xf>
    <xf numFmtId="176" fontId="18" fillId="34" borderId="46" xfId="0" applyNumberFormat="1" applyFont="1" applyFill="1" applyBorder="1" applyAlignment="1">
      <alignment/>
    </xf>
    <xf numFmtId="176" fontId="18" fillId="34" borderId="25" xfId="0" applyNumberFormat="1" applyFont="1" applyFill="1" applyBorder="1" applyAlignment="1">
      <alignment/>
    </xf>
    <xf numFmtId="38" fontId="37" fillId="33" borderId="0" xfId="48" applyFont="1" applyFill="1" applyAlignment="1">
      <alignment/>
    </xf>
    <xf numFmtId="176" fontId="18" fillId="34" borderId="0" xfId="0" applyNumberFormat="1" applyFont="1" applyFill="1" applyAlignment="1">
      <alignment horizontal="right"/>
    </xf>
    <xf numFmtId="176" fontId="36" fillId="34" borderId="0" xfId="48" applyNumberFormat="1" applyFont="1" applyFill="1" applyAlignment="1">
      <alignment shrinkToFit="1"/>
    </xf>
    <xf numFmtId="176" fontId="18" fillId="34" borderId="0" xfId="0" applyNumberFormat="1" applyFont="1" applyFill="1" applyBorder="1" applyAlignment="1">
      <alignment horizontal="right"/>
    </xf>
    <xf numFmtId="0" fontId="0" fillId="35" borderId="0" xfId="0" applyFont="1" applyFill="1" applyAlignment="1">
      <alignment/>
    </xf>
    <xf numFmtId="0" fontId="0" fillId="33" borderId="0" xfId="0" applyFont="1" applyFill="1" applyAlignment="1">
      <alignment/>
    </xf>
    <xf numFmtId="0" fontId="9" fillId="33" borderId="0" xfId="0" applyFont="1" applyFill="1" applyAlignment="1" applyProtection="1">
      <alignment/>
      <protection/>
    </xf>
    <xf numFmtId="3" fontId="3" fillId="33" borderId="29" xfId="48" applyNumberFormat="1" applyFont="1" applyFill="1" applyBorder="1" applyAlignment="1" applyProtection="1">
      <alignment shrinkToFit="1"/>
      <protection/>
    </xf>
    <xf numFmtId="38" fontId="6" fillId="0" borderId="50" xfId="48" applyFont="1" applyFill="1" applyBorder="1" applyAlignment="1" applyProtection="1">
      <alignment shrinkToFit="1"/>
      <protection locked="0"/>
    </xf>
    <xf numFmtId="3" fontId="3" fillId="33" borderId="20" xfId="48" applyNumberFormat="1" applyFont="1" applyFill="1" applyBorder="1" applyAlignment="1" applyProtection="1">
      <alignment shrinkToFit="1"/>
      <protection/>
    </xf>
    <xf numFmtId="3" fontId="3" fillId="0" borderId="51" xfId="48" applyNumberFormat="1" applyFont="1" applyFill="1" applyBorder="1" applyAlignment="1" applyProtection="1">
      <alignment shrinkToFit="1"/>
      <protection locked="0"/>
    </xf>
    <xf numFmtId="3" fontId="3" fillId="33" borderId="41" xfId="48" applyNumberFormat="1" applyFont="1" applyFill="1" applyBorder="1" applyAlignment="1" applyProtection="1">
      <alignment shrinkToFit="1"/>
      <protection/>
    </xf>
    <xf numFmtId="3" fontId="3" fillId="33" borderId="15" xfId="48" applyNumberFormat="1" applyFont="1" applyFill="1" applyBorder="1" applyAlignment="1" applyProtection="1">
      <alignment shrinkToFit="1"/>
      <protection/>
    </xf>
    <xf numFmtId="3" fontId="3" fillId="0" borderId="52" xfId="48" applyNumberFormat="1" applyFont="1" applyFill="1" applyBorder="1" applyAlignment="1" applyProtection="1">
      <alignment shrinkToFit="1"/>
      <protection locked="0"/>
    </xf>
    <xf numFmtId="3" fontId="3" fillId="33" borderId="53" xfId="48" applyNumberFormat="1" applyFont="1" applyFill="1" applyBorder="1" applyAlignment="1" applyProtection="1">
      <alignment shrinkToFit="1"/>
      <protection/>
    </xf>
    <xf numFmtId="3" fontId="3" fillId="33" borderId="54" xfId="48" applyNumberFormat="1" applyFont="1" applyFill="1" applyBorder="1" applyAlignment="1" applyProtection="1">
      <alignment shrinkToFit="1"/>
      <protection/>
    </xf>
    <xf numFmtId="3" fontId="6" fillId="34" borderId="0" xfId="48" applyNumberFormat="1" applyFont="1" applyFill="1" applyBorder="1" applyAlignment="1" applyProtection="1">
      <alignment/>
      <protection/>
    </xf>
    <xf numFmtId="38" fontId="41" fillId="33" borderId="15" xfId="48" applyFont="1" applyFill="1" applyBorder="1" applyAlignment="1" applyProtection="1">
      <alignment shrinkToFit="1"/>
      <protection/>
    </xf>
    <xf numFmtId="0" fontId="28" fillId="33" borderId="0" xfId="0" applyFont="1" applyFill="1" applyAlignment="1" applyProtection="1">
      <alignment/>
      <protection/>
    </xf>
    <xf numFmtId="0" fontId="41" fillId="33" borderId="0" xfId="0" applyFont="1" applyFill="1" applyAlignment="1" applyProtection="1">
      <alignment/>
      <protection/>
    </xf>
    <xf numFmtId="38" fontId="5" fillId="36" borderId="15" xfId="48" applyFont="1" applyFill="1" applyBorder="1" applyAlignment="1" applyProtection="1">
      <alignment horizontal="left" shrinkToFit="1"/>
      <protection/>
    </xf>
    <xf numFmtId="38" fontId="3" fillId="36" borderId="15" xfId="48" applyFont="1" applyFill="1" applyBorder="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38" fontId="5" fillId="36" borderId="0" xfId="48" applyFont="1" applyFill="1" applyBorder="1" applyAlignment="1" applyProtection="1">
      <alignment/>
      <protection/>
    </xf>
    <xf numFmtId="38" fontId="23" fillId="36" borderId="0" xfId="48" applyFont="1" applyFill="1" applyBorder="1" applyAlignment="1" applyProtection="1">
      <alignment wrapText="1" shrinkToFit="1"/>
      <protection/>
    </xf>
    <xf numFmtId="38" fontId="23" fillId="36" borderId="55" xfId="48" applyFont="1" applyFill="1" applyBorder="1" applyAlignment="1" applyProtection="1">
      <alignment wrapText="1" shrinkToFit="1"/>
      <protection/>
    </xf>
    <xf numFmtId="0" fontId="0" fillId="36" borderId="15" xfId="0" applyFill="1" applyBorder="1" applyAlignment="1" applyProtection="1">
      <alignment shrinkToFit="1"/>
      <protection/>
    </xf>
    <xf numFmtId="3" fontId="4" fillId="34" borderId="0" xfId="48" applyNumberFormat="1" applyFont="1" applyFill="1" applyBorder="1" applyAlignment="1" applyProtection="1">
      <alignment/>
      <protection/>
    </xf>
    <xf numFmtId="3" fontId="4" fillId="34" borderId="0" xfId="48" applyNumberFormat="1" applyFont="1" applyFill="1" applyAlignment="1" applyProtection="1">
      <alignment/>
      <protection/>
    </xf>
    <xf numFmtId="176" fontId="26" fillId="34" borderId="11" xfId="48" applyNumberFormat="1" applyFont="1" applyFill="1" applyBorder="1" applyAlignment="1">
      <alignment shrinkToFit="1"/>
    </xf>
    <xf numFmtId="176" fontId="26" fillId="34" borderId="27" xfId="48" applyNumberFormat="1" applyFont="1" applyFill="1" applyBorder="1" applyAlignment="1">
      <alignment shrinkToFit="1"/>
    </xf>
    <xf numFmtId="176" fontId="26" fillId="34" borderId="10" xfId="48" applyNumberFormat="1" applyFont="1" applyFill="1" applyBorder="1" applyAlignment="1">
      <alignment shrinkToFit="1"/>
    </xf>
    <xf numFmtId="176" fontId="26" fillId="34" borderId="32" xfId="48" applyNumberFormat="1" applyFont="1" applyFill="1" applyBorder="1" applyAlignment="1">
      <alignment horizontal="center" shrinkToFit="1"/>
    </xf>
    <xf numFmtId="176" fontId="26" fillId="34" borderId="13" xfId="48" applyNumberFormat="1" applyFont="1" applyFill="1" applyBorder="1" applyAlignment="1">
      <alignment shrinkToFit="1"/>
    </xf>
    <xf numFmtId="176" fontId="26" fillId="34" borderId="21" xfId="48" applyNumberFormat="1" applyFont="1" applyFill="1" applyBorder="1" applyAlignment="1">
      <alignment horizontal="center" shrinkToFit="1"/>
    </xf>
    <xf numFmtId="176" fontId="37" fillId="33" borderId="0" xfId="0" applyNumberFormat="1" applyFont="1" applyFill="1" applyAlignment="1">
      <alignment/>
    </xf>
    <xf numFmtId="176" fontId="42" fillId="33" borderId="0" xfId="48" applyNumberFormat="1" applyFont="1" applyFill="1" applyAlignment="1">
      <alignment vertical="center"/>
    </xf>
    <xf numFmtId="38" fontId="39" fillId="33" borderId="0" xfId="48" applyFont="1" applyFill="1" applyAlignment="1">
      <alignment vertical="center"/>
    </xf>
    <xf numFmtId="38" fontId="17" fillId="33" borderId="0" xfId="48" applyFont="1" applyFill="1" applyAlignment="1">
      <alignment vertical="center"/>
    </xf>
    <xf numFmtId="38" fontId="17" fillId="0" borderId="0" xfId="48" applyFont="1" applyFill="1" applyAlignment="1">
      <alignment vertical="center"/>
    </xf>
    <xf numFmtId="38" fontId="17" fillId="0" borderId="0" xfId="48" applyFont="1" applyFill="1" applyAlignment="1">
      <alignment horizontal="right" vertical="center"/>
    </xf>
    <xf numFmtId="38" fontId="17" fillId="0" borderId="10" xfId="48" applyFont="1" applyFill="1" applyBorder="1" applyAlignment="1">
      <alignment horizontal="center" vertical="center"/>
    </xf>
    <xf numFmtId="38" fontId="17" fillId="0" borderId="11" xfId="48" applyFont="1" applyFill="1" applyBorder="1" applyAlignment="1">
      <alignment vertical="center"/>
    </xf>
    <xf numFmtId="38" fontId="17" fillId="0" borderId="11" xfId="48" applyFont="1" applyFill="1" applyBorder="1" applyAlignment="1">
      <alignment horizontal="center" vertical="center"/>
    </xf>
    <xf numFmtId="38" fontId="17" fillId="0" borderId="13" xfId="48" applyFont="1" applyFill="1" applyBorder="1" applyAlignment="1">
      <alignment vertical="center"/>
    </xf>
    <xf numFmtId="38" fontId="17" fillId="0" borderId="13" xfId="48" applyFont="1" applyFill="1" applyBorder="1" applyAlignment="1">
      <alignment horizontal="center" vertical="center"/>
    </xf>
    <xf numFmtId="38" fontId="6" fillId="35" borderId="0" xfId="48" applyFont="1" applyFill="1" applyBorder="1" applyAlignment="1" applyProtection="1">
      <alignment shrinkToFit="1"/>
      <protection/>
    </xf>
    <xf numFmtId="0" fontId="0" fillId="33" borderId="0" xfId="0" applyFill="1" applyAlignment="1">
      <alignment vertical="center"/>
    </xf>
    <xf numFmtId="0" fontId="0" fillId="34" borderId="56" xfId="0" applyFill="1" applyBorder="1" applyAlignment="1">
      <alignment vertical="center"/>
    </xf>
    <xf numFmtId="0" fontId="0" fillId="0" borderId="0" xfId="0" applyAlignment="1">
      <alignment vertical="center"/>
    </xf>
    <xf numFmtId="0" fontId="0" fillId="34" borderId="0" xfId="0" applyFill="1" applyAlignment="1">
      <alignment vertical="center"/>
    </xf>
    <xf numFmtId="0" fontId="45" fillId="34" borderId="0" xfId="0" applyFont="1" applyFill="1" applyAlignment="1">
      <alignment vertical="center"/>
    </xf>
    <xf numFmtId="0" fontId="44" fillId="34" borderId="0" xfId="0" applyFont="1" applyFill="1" applyAlignment="1">
      <alignment horizontal="justify" vertical="center"/>
    </xf>
    <xf numFmtId="38" fontId="3" fillId="37" borderId="0" xfId="48" applyFont="1" applyFill="1" applyBorder="1" applyAlignment="1" applyProtection="1">
      <alignment/>
      <protection/>
    </xf>
    <xf numFmtId="38" fontId="3" fillId="38" borderId="0" xfId="48" applyFont="1" applyFill="1" applyBorder="1" applyAlignment="1" applyProtection="1">
      <alignment horizontal="right" shrinkToFit="1"/>
      <protection/>
    </xf>
    <xf numFmtId="0" fontId="3" fillId="33" borderId="0" xfId="0" applyFont="1" applyFill="1" applyBorder="1" applyAlignment="1" applyProtection="1">
      <alignment horizontal="right"/>
      <protection/>
    </xf>
    <xf numFmtId="0" fontId="45" fillId="34" borderId="0" xfId="0" applyFont="1" applyFill="1" applyBorder="1" applyAlignment="1">
      <alignment horizontal="center" vertical="center"/>
    </xf>
    <xf numFmtId="0" fontId="45" fillId="34" borderId="32" xfId="0" applyFont="1" applyFill="1" applyBorder="1" applyAlignment="1">
      <alignment horizontal="center" vertical="center"/>
    </xf>
    <xf numFmtId="0" fontId="45" fillId="34" borderId="22" xfId="0" applyFont="1" applyFill="1" applyBorder="1" applyAlignment="1">
      <alignment horizontal="center" vertical="center"/>
    </xf>
    <xf numFmtId="0" fontId="45" fillId="34" borderId="0" xfId="0" applyFont="1" applyFill="1" applyBorder="1" applyAlignment="1">
      <alignment vertical="center"/>
    </xf>
    <xf numFmtId="0" fontId="36" fillId="34" borderId="57" xfId="0" applyFont="1" applyFill="1" applyBorder="1" applyAlignment="1">
      <alignment vertical="center"/>
    </xf>
    <xf numFmtId="0" fontId="3" fillId="34" borderId="0" xfId="0" applyFont="1" applyFill="1" applyBorder="1" applyAlignment="1" applyProtection="1">
      <alignment horizontal="right"/>
      <protection/>
    </xf>
    <xf numFmtId="0" fontId="3" fillId="35" borderId="29" xfId="0" applyFont="1" applyFill="1" applyBorder="1" applyAlignment="1" applyProtection="1">
      <alignment/>
      <protection/>
    </xf>
    <xf numFmtId="0" fontId="3" fillId="35" borderId="27" xfId="0" applyFont="1" applyFill="1" applyBorder="1" applyAlignment="1" applyProtection="1">
      <alignment/>
      <protection/>
    </xf>
    <xf numFmtId="0" fontId="3" fillId="35" borderId="30" xfId="0" applyFont="1" applyFill="1" applyBorder="1" applyAlignment="1" applyProtection="1">
      <alignment/>
      <protection/>
    </xf>
    <xf numFmtId="0" fontId="3" fillId="35" borderId="20" xfId="0" applyFont="1" applyFill="1" applyBorder="1" applyAlignment="1" applyProtection="1">
      <alignment/>
      <protection/>
    </xf>
    <xf numFmtId="0" fontId="3" fillId="35" borderId="0" xfId="0" applyFont="1" applyFill="1" applyBorder="1" applyAlignment="1" applyProtection="1">
      <alignment/>
      <protection/>
    </xf>
    <xf numFmtId="0" fontId="3" fillId="35" borderId="0" xfId="0" applyFont="1" applyFill="1" applyBorder="1" applyAlignment="1" applyProtection="1">
      <alignment horizontal="right"/>
      <protection/>
    </xf>
    <xf numFmtId="0" fontId="9" fillId="35" borderId="0" xfId="0" applyFont="1" applyFill="1" applyBorder="1" applyAlignment="1" applyProtection="1">
      <alignment/>
      <protection/>
    </xf>
    <xf numFmtId="0" fontId="28" fillId="33" borderId="0" xfId="0" applyFont="1" applyFill="1" applyBorder="1" applyAlignment="1" applyProtection="1">
      <alignment/>
      <protection/>
    </xf>
    <xf numFmtId="0" fontId="5" fillId="35" borderId="27" xfId="0" applyFont="1" applyFill="1" applyBorder="1" applyAlignment="1" applyProtection="1">
      <alignment/>
      <protection/>
    </xf>
    <xf numFmtId="0" fontId="3" fillId="35" borderId="21" xfId="0" applyFont="1" applyFill="1" applyBorder="1" applyAlignment="1" applyProtection="1">
      <alignment/>
      <protection/>
    </xf>
    <xf numFmtId="0" fontId="3" fillId="35" borderId="14" xfId="0" applyFont="1" applyFill="1" applyBorder="1" applyAlignment="1" applyProtection="1">
      <alignment/>
      <protection/>
    </xf>
    <xf numFmtId="0" fontId="3" fillId="35" borderId="31" xfId="0" applyFont="1" applyFill="1" applyBorder="1" applyAlignment="1" applyProtection="1">
      <alignment/>
      <protection/>
    </xf>
    <xf numFmtId="0" fontId="9" fillId="35" borderId="14" xfId="0" applyFont="1" applyFill="1" applyBorder="1" applyAlignment="1" applyProtection="1">
      <alignment/>
      <protection/>
    </xf>
    <xf numFmtId="0" fontId="44" fillId="34" borderId="0" xfId="0" applyFont="1" applyFill="1" applyBorder="1" applyAlignment="1">
      <alignment horizontal="center" vertical="center"/>
    </xf>
    <xf numFmtId="0" fontId="44" fillId="34" borderId="15" xfId="0" applyFont="1" applyFill="1" applyBorder="1" applyAlignment="1">
      <alignment horizontal="center" vertical="center"/>
    </xf>
    <xf numFmtId="0" fontId="44" fillId="34" borderId="31" xfId="0" applyFont="1" applyFill="1" applyBorder="1" applyAlignment="1">
      <alignment horizontal="center" vertical="center"/>
    </xf>
    <xf numFmtId="0" fontId="45" fillId="34" borderId="29" xfId="0" applyFont="1" applyFill="1" applyBorder="1" applyAlignment="1">
      <alignment horizontal="center" vertical="center"/>
    </xf>
    <xf numFmtId="0" fontId="45" fillId="34" borderId="22" xfId="0" applyFont="1" applyFill="1" applyBorder="1" applyAlignment="1">
      <alignment vertical="center"/>
    </xf>
    <xf numFmtId="0" fontId="44" fillId="34" borderId="30" xfId="0" applyFont="1" applyFill="1" applyBorder="1" applyAlignment="1">
      <alignment horizontal="center" vertical="center"/>
    </xf>
    <xf numFmtId="0" fontId="45" fillId="34" borderId="10" xfId="0" applyFont="1" applyFill="1" applyBorder="1" applyAlignment="1">
      <alignment horizontal="center" vertical="center"/>
    </xf>
    <xf numFmtId="0" fontId="44" fillId="34" borderId="29" xfId="0" applyFont="1" applyFill="1" applyBorder="1" applyAlignment="1">
      <alignment horizontal="center" vertical="center"/>
    </xf>
    <xf numFmtId="0" fontId="44" fillId="34" borderId="11" xfId="0" applyFont="1" applyFill="1" applyBorder="1" applyAlignment="1">
      <alignment horizontal="center" vertical="center"/>
    </xf>
    <xf numFmtId="0" fontId="44" fillId="34" borderId="20"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21" xfId="0" applyFont="1" applyFill="1" applyBorder="1" applyAlignment="1">
      <alignment horizontal="center" vertical="center"/>
    </xf>
    <xf numFmtId="0" fontId="44" fillId="34" borderId="13" xfId="0" applyFont="1" applyFill="1" applyBorder="1" applyAlignment="1">
      <alignment horizontal="center" vertical="center"/>
    </xf>
    <xf numFmtId="3" fontId="44" fillId="34" borderId="32" xfId="0" applyNumberFormat="1" applyFont="1" applyFill="1" applyBorder="1" applyAlignment="1">
      <alignment horizontal="center" vertical="center"/>
    </xf>
    <xf numFmtId="9" fontId="44" fillId="34" borderId="10" xfId="0" applyNumberFormat="1" applyFont="1" applyFill="1" applyBorder="1" applyAlignment="1">
      <alignment horizontal="center" vertical="center"/>
    </xf>
    <xf numFmtId="0" fontId="44" fillId="34" borderId="32" xfId="0" applyFont="1" applyFill="1" applyBorder="1" applyAlignment="1">
      <alignment horizontal="center" vertical="center"/>
    </xf>
    <xf numFmtId="9" fontId="46" fillId="34" borderId="10" xfId="0" applyNumberFormat="1" applyFont="1" applyFill="1" applyBorder="1" applyAlignment="1">
      <alignment horizontal="center" vertical="center"/>
    </xf>
    <xf numFmtId="0" fontId="44" fillId="34" borderId="10" xfId="0" applyFont="1" applyFill="1" applyBorder="1" applyAlignment="1">
      <alignment horizontal="center" vertical="center"/>
    </xf>
    <xf numFmtId="9" fontId="44" fillId="34" borderId="0" xfId="0" applyNumberFormat="1" applyFont="1" applyFill="1" applyBorder="1" applyAlignment="1">
      <alignment horizontal="center" vertical="center"/>
    </xf>
    <xf numFmtId="9" fontId="46" fillId="34" borderId="0" xfId="0" applyNumberFormat="1" applyFont="1" applyFill="1" applyBorder="1" applyAlignment="1">
      <alignment horizontal="center" vertical="center"/>
    </xf>
    <xf numFmtId="38" fontId="44" fillId="34" borderId="20" xfId="48" applyFont="1" applyFill="1" applyBorder="1" applyAlignment="1">
      <alignment horizontal="center" vertical="center"/>
    </xf>
    <xf numFmtId="38" fontId="44" fillId="34" borderId="21" xfId="48" applyFont="1" applyFill="1" applyBorder="1" applyAlignment="1">
      <alignment horizontal="center" vertical="center"/>
    </xf>
    <xf numFmtId="180" fontId="46" fillId="34" borderId="10" xfId="0" applyNumberFormat="1" applyFont="1" applyFill="1" applyBorder="1" applyAlignment="1">
      <alignment horizontal="center" vertical="center"/>
    </xf>
    <xf numFmtId="0" fontId="0" fillId="0" borderId="0" xfId="0" applyAlignment="1">
      <alignment horizontal="center" vertical="center"/>
    </xf>
    <xf numFmtId="180" fontId="46" fillId="34" borderId="0" xfId="0" applyNumberFormat="1" applyFont="1" applyFill="1" applyBorder="1" applyAlignment="1">
      <alignment horizontal="center" vertical="center"/>
    </xf>
    <xf numFmtId="38" fontId="44" fillId="34" borderId="58" xfId="48" applyFont="1" applyFill="1" applyBorder="1" applyAlignment="1" applyProtection="1">
      <alignment horizontal="center" vertical="center"/>
      <protection locked="0"/>
    </xf>
    <xf numFmtId="38" fontId="44" fillId="34" borderId="59" xfId="48" applyFont="1" applyFill="1" applyBorder="1" applyAlignment="1" applyProtection="1">
      <alignment horizontal="center" vertical="center"/>
      <protection locked="0"/>
    </xf>
    <xf numFmtId="38" fontId="44" fillId="34" borderId="60" xfId="48" applyFont="1" applyFill="1" applyBorder="1" applyAlignment="1" applyProtection="1">
      <alignment horizontal="center" vertical="center"/>
      <protection locked="0"/>
    </xf>
    <xf numFmtId="0" fontId="48" fillId="39" borderId="29" xfId="0" applyFont="1" applyFill="1" applyBorder="1" applyAlignment="1">
      <alignment horizontal="center" vertical="center"/>
    </xf>
    <xf numFmtId="0" fontId="11" fillId="39" borderId="29" xfId="0" applyFont="1" applyFill="1" applyBorder="1" applyAlignment="1">
      <alignment vertical="center"/>
    </xf>
    <xf numFmtId="0" fontId="11" fillId="39" borderId="30" xfId="0" applyFont="1" applyFill="1" applyBorder="1" applyAlignment="1">
      <alignment vertical="center"/>
    </xf>
    <xf numFmtId="38" fontId="49" fillId="39" borderId="29" xfId="48" applyFont="1" applyFill="1" applyBorder="1" applyAlignment="1">
      <alignment horizontal="center" vertical="center"/>
    </xf>
    <xf numFmtId="38" fontId="49" fillId="39" borderId="20" xfId="48" applyFont="1" applyFill="1" applyBorder="1" applyAlignment="1">
      <alignment horizontal="center" vertical="center"/>
    </xf>
    <xf numFmtId="38" fontId="49" fillId="39" borderId="21" xfId="48" applyFont="1" applyFill="1" applyBorder="1" applyAlignment="1">
      <alignment horizontal="center" vertical="center"/>
    </xf>
    <xf numFmtId="0" fontId="11" fillId="39" borderId="21" xfId="0" applyFont="1" applyFill="1" applyBorder="1" applyAlignment="1">
      <alignment vertical="center"/>
    </xf>
    <xf numFmtId="0" fontId="11" fillId="39" borderId="31" xfId="0" applyFont="1" applyFill="1" applyBorder="1" applyAlignment="1">
      <alignment vertical="center"/>
    </xf>
    <xf numFmtId="0" fontId="36" fillId="34" borderId="0" xfId="0" applyFont="1" applyFill="1" applyBorder="1" applyAlignment="1">
      <alignment vertical="center"/>
    </xf>
    <xf numFmtId="0" fontId="0" fillId="34" borderId="0" xfId="0" applyFill="1" applyBorder="1" applyAlignment="1">
      <alignment vertical="center"/>
    </xf>
    <xf numFmtId="0" fontId="36" fillId="34" borderId="61" xfId="0" applyFont="1" applyFill="1" applyBorder="1" applyAlignment="1">
      <alignment vertical="center"/>
    </xf>
    <xf numFmtId="0" fontId="0" fillId="34" borderId="61" xfId="0"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3" fontId="9" fillId="38" borderId="22" xfId="48" applyNumberFormat="1" applyFont="1" applyFill="1" applyBorder="1" applyAlignment="1" applyProtection="1">
      <alignment shrinkToFit="1"/>
      <protection/>
    </xf>
    <xf numFmtId="3" fontId="9" fillId="38" borderId="10" xfId="48" applyNumberFormat="1" applyFont="1" applyFill="1" applyBorder="1" applyAlignment="1" applyProtection="1">
      <alignment shrinkToFit="1"/>
      <protection/>
    </xf>
    <xf numFmtId="3" fontId="9" fillId="38" borderId="20" xfId="48" applyNumberFormat="1" applyFont="1" applyFill="1" applyBorder="1" applyAlignment="1" applyProtection="1">
      <alignment horizontal="left"/>
      <protection/>
    </xf>
    <xf numFmtId="3" fontId="9" fillId="38" borderId="20" xfId="48" applyNumberFormat="1" applyFont="1" applyFill="1" applyBorder="1" applyAlignment="1" applyProtection="1">
      <alignment/>
      <protection/>
    </xf>
    <xf numFmtId="3" fontId="9" fillId="38" borderId="21" xfId="48" applyNumberFormat="1" applyFont="1" applyFill="1" applyBorder="1" applyAlignment="1" applyProtection="1">
      <alignment horizontal="left" vertical="top"/>
      <protection/>
    </xf>
    <xf numFmtId="3" fontId="9" fillId="38" borderId="31" xfId="48" applyNumberFormat="1" applyFont="1" applyFill="1" applyBorder="1" applyAlignment="1" applyProtection="1">
      <alignment vertical="top" wrapText="1"/>
      <protection/>
    </xf>
    <xf numFmtId="38" fontId="3" fillId="38" borderId="0" xfId="48" applyFont="1" applyFill="1" applyBorder="1" applyAlignment="1" applyProtection="1">
      <alignment horizontal="right"/>
      <protection/>
    </xf>
    <xf numFmtId="3" fontId="26" fillId="0" borderId="13" xfId="48" applyNumberFormat="1" applyFont="1" applyFill="1" applyBorder="1" applyAlignment="1">
      <alignment horizontal="center" vertical="center" wrapText="1"/>
    </xf>
    <xf numFmtId="38" fontId="3" fillId="33" borderId="16" xfId="0" applyNumberFormat="1" applyFont="1" applyFill="1" applyBorder="1" applyAlignment="1" applyProtection="1">
      <alignment/>
      <protection/>
    </xf>
    <xf numFmtId="38" fontId="6" fillId="33" borderId="15" xfId="48" applyFont="1" applyFill="1" applyBorder="1" applyAlignment="1" applyProtection="1">
      <alignment shrinkToFit="1"/>
      <protection/>
    </xf>
    <xf numFmtId="38" fontId="6" fillId="33" borderId="31" xfId="48" applyFont="1" applyFill="1" applyBorder="1" applyAlignment="1" applyProtection="1">
      <alignment shrinkToFit="1"/>
      <protection/>
    </xf>
    <xf numFmtId="38" fontId="6" fillId="35" borderId="15" xfId="48" applyFont="1" applyFill="1" applyBorder="1" applyAlignment="1" applyProtection="1">
      <alignment shrinkToFit="1"/>
      <protection/>
    </xf>
    <xf numFmtId="0" fontId="6" fillId="33" borderId="0" xfId="0" applyFont="1" applyFill="1" applyAlignment="1" applyProtection="1">
      <alignment/>
      <protection/>
    </xf>
    <xf numFmtId="0" fontId="3" fillId="35" borderId="2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176" fontId="18" fillId="34" borderId="0" xfId="0" applyNumberFormat="1" applyFont="1" applyFill="1" applyAlignment="1" applyProtection="1">
      <alignment horizontal="distributed"/>
      <protection/>
    </xf>
    <xf numFmtId="38" fontId="4" fillId="33" borderId="0" xfId="48" applyFont="1" applyFill="1" applyBorder="1" applyAlignment="1" applyProtection="1">
      <alignment shrinkToFit="1"/>
      <protection/>
    </xf>
    <xf numFmtId="38" fontId="9" fillId="35" borderId="20" xfId="48" applyFont="1" applyFill="1" applyBorder="1" applyAlignment="1" applyProtection="1">
      <alignment shrinkToFit="1"/>
      <protection/>
    </xf>
    <xf numFmtId="38" fontId="9" fillId="35" borderId="0" xfId="48" applyFont="1" applyFill="1" applyBorder="1" applyAlignment="1" applyProtection="1">
      <alignment shrinkToFit="1"/>
      <protection/>
    </xf>
    <xf numFmtId="38" fontId="18" fillId="34" borderId="0" xfId="0" applyNumberFormat="1" applyFont="1" applyFill="1" applyAlignment="1" applyProtection="1">
      <alignment/>
      <protection/>
    </xf>
    <xf numFmtId="3" fontId="3" fillId="33" borderId="62" xfId="48" applyNumberFormat="1" applyFont="1" applyFill="1" applyBorder="1" applyAlignment="1" applyProtection="1">
      <alignment shrinkToFit="1"/>
      <protection/>
    </xf>
    <xf numFmtId="3" fontId="3" fillId="33" borderId="63" xfId="48" applyNumberFormat="1" applyFont="1" applyFill="1" applyBorder="1" applyAlignment="1" applyProtection="1">
      <alignment shrinkToFit="1"/>
      <protection/>
    </xf>
    <xf numFmtId="3" fontId="3" fillId="0" borderId="64" xfId="48" applyNumberFormat="1" applyFont="1" applyFill="1" applyBorder="1" applyAlignment="1" applyProtection="1">
      <alignment shrinkToFit="1"/>
      <protection locked="0"/>
    </xf>
    <xf numFmtId="3" fontId="3" fillId="33" borderId="65" xfId="48" applyNumberFormat="1" applyFont="1" applyFill="1" applyBorder="1" applyAlignment="1" applyProtection="1">
      <alignment shrinkToFit="1"/>
      <protection/>
    </xf>
    <xf numFmtId="3" fontId="3" fillId="33" borderId="66" xfId="48" applyNumberFormat="1" applyFont="1" applyFill="1" applyBorder="1" applyAlignment="1" applyProtection="1">
      <alignment shrinkToFit="1"/>
      <protection/>
    </xf>
    <xf numFmtId="3" fontId="3" fillId="33" borderId="67" xfId="48" applyNumberFormat="1" applyFont="1" applyFill="1" applyBorder="1" applyAlignment="1" applyProtection="1">
      <alignment shrinkToFit="1"/>
      <protection/>
    </xf>
    <xf numFmtId="3" fontId="3" fillId="33" borderId="68" xfId="48" applyNumberFormat="1" applyFont="1" applyFill="1" applyBorder="1" applyAlignment="1" applyProtection="1">
      <alignment shrinkToFit="1"/>
      <protection/>
    </xf>
    <xf numFmtId="3" fontId="3" fillId="33" borderId="69" xfId="48" applyNumberFormat="1" applyFont="1" applyFill="1" applyBorder="1" applyAlignment="1" applyProtection="1">
      <alignment shrinkToFit="1"/>
      <protection/>
    </xf>
    <xf numFmtId="3" fontId="3" fillId="33" borderId="70" xfId="48" applyNumberFormat="1" applyFont="1" applyFill="1" applyBorder="1" applyAlignment="1" applyProtection="1">
      <alignment shrinkToFit="1"/>
      <protection/>
    </xf>
    <xf numFmtId="38" fontId="6" fillId="0" borderId="71" xfId="48" applyFont="1" applyFill="1" applyBorder="1" applyAlignment="1" applyProtection="1">
      <alignment shrinkToFit="1"/>
      <protection locked="0"/>
    </xf>
    <xf numFmtId="0" fontId="0" fillId="33" borderId="0" xfId="0" applyFont="1" applyFill="1" applyAlignment="1">
      <alignment/>
    </xf>
    <xf numFmtId="38" fontId="10" fillId="33" borderId="0" xfId="48" applyFont="1" applyFill="1" applyBorder="1" applyAlignment="1">
      <alignment/>
    </xf>
    <xf numFmtId="38" fontId="0" fillId="33" borderId="0" xfId="48" applyFont="1" applyFill="1" applyBorder="1" applyAlignment="1">
      <alignment/>
    </xf>
    <xf numFmtId="0" fontId="0" fillId="34" borderId="0" xfId="0" applyFill="1" applyBorder="1" applyAlignment="1">
      <alignment wrapText="1"/>
    </xf>
    <xf numFmtId="0" fontId="0" fillId="34" borderId="0" xfId="0" applyFill="1" applyBorder="1" applyAlignment="1">
      <alignment/>
    </xf>
    <xf numFmtId="0" fontId="0" fillId="33" borderId="0" xfId="0" applyFont="1" applyFill="1" applyBorder="1" applyAlignment="1">
      <alignment/>
    </xf>
    <xf numFmtId="0" fontId="0" fillId="33" borderId="0" xfId="0" applyFont="1" applyFill="1" applyBorder="1" applyAlignment="1" applyProtection="1">
      <alignment/>
      <protection/>
    </xf>
    <xf numFmtId="0" fontId="12" fillId="34" borderId="0" xfId="0" applyFont="1" applyFill="1" applyBorder="1" applyAlignment="1">
      <alignment shrinkToFit="1"/>
    </xf>
    <xf numFmtId="38" fontId="10" fillId="34" borderId="10" xfId="48" applyFont="1" applyFill="1" applyBorder="1" applyAlignment="1">
      <alignment shrinkToFit="1"/>
    </xf>
    <xf numFmtId="0" fontId="0" fillId="33" borderId="0" xfId="0" applyFill="1" applyBorder="1" applyAlignment="1">
      <alignment horizontal="center"/>
    </xf>
    <xf numFmtId="0" fontId="54" fillId="34" borderId="0" xfId="0" applyFont="1" applyFill="1" applyBorder="1" applyAlignment="1">
      <alignment horizontal="center" vertical="center"/>
    </xf>
    <xf numFmtId="0" fontId="54" fillId="33" borderId="0" xfId="0" applyFont="1" applyFill="1" applyBorder="1" applyAlignment="1">
      <alignment horizontal="center" vertical="center"/>
    </xf>
    <xf numFmtId="176" fontId="18" fillId="34" borderId="44" xfId="48" applyNumberFormat="1" applyFont="1" applyFill="1" applyBorder="1" applyAlignment="1">
      <alignment/>
    </xf>
    <xf numFmtId="176" fontId="18" fillId="34" borderId="44" xfId="0" applyNumberFormat="1" applyFont="1" applyFill="1" applyBorder="1" applyAlignment="1">
      <alignment/>
    </xf>
    <xf numFmtId="176" fontId="18" fillId="34" borderId="27" xfId="0" applyNumberFormat="1" applyFont="1" applyFill="1" applyBorder="1" applyAlignment="1">
      <alignment/>
    </xf>
    <xf numFmtId="176" fontId="18" fillId="34" borderId="16" xfId="0" applyNumberFormat="1" applyFont="1" applyFill="1" applyBorder="1" applyAlignment="1">
      <alignment/>
    </xf>
    <xf numFmtId="38" fontId="0" fillId="33" borderId="0" xfId="48" applyFont="1" applyFill="1" applyBorder="1" applyAlignment="1">
      <alignment horizontal="center"/>
    </xf>
    <xf numFmtId="0" fontId="0" fillId="33" borderId="0" xfId="0" applyFont="1" applyFill="1" applyBorder="1" applyAlignment="1">
      <alignment vertical="center"/>
    </xf>
    <xf numFmtId="0" fontId="10" fillId="33" borderId="0" xfId="0" applyFont="1" applyFill="1" applyAlignment="1">
      <alignment/>
    </xf>
    <xf numFmtId="0" fontId="29" fillId="33" borderId="0" xfId="0" applyFont="1" applyFill="1" applyAlignment="1">
      <alignment vertical="center"/>
    </xf>
    <xf numFmtId="0" fontId="4" fillId="33" borderId="0" xfId="0" applyFont="1" applyFill="1" applyAlignment="1">
      <alignment vertical="center"/>
    </xf>
    <xf numFmtId="49" fontId="35" fillId="33" borderId="0" xfId="0" applyNumberFormat="1" applyFont="1" applyFill="1" applyAlignment="1">
      <alignment vertical="center"/>
    </xf>
    <xf numFmtId="0" fontId="31" fillId="40" borderId="0" xfId="0" applyFont="1" applyFill="1" applyAlignment="1" applyProtection="1">
      <alignment vertical="center"/>
      <protection/>
    </xf>
    <xf numFmtId="0" fontId="24" fillId="40" borderId="0" xfId="0" applyFont="1" applyFill="1" applyAlignment="1" applyProtection="1">
      <alignment vertical="center"/>
      <protection/>
    </xf>
    <xf numFmtId="49" fontId="31" fillId="40" borderId="0" xfId="0" applyNumberFormat="1" applyFont="1" applyFill="1" applyAlignment="1" applyProtection="1">
      <alignment horizontal="center" vertical="center" shrinkToFit="1"/>
      <protection/>
    </xf>
    <xf numFmtId="177" fontId="31" fillId="40" borderId="0" xfId="0" applyNumberFormat="1" applyFont="1" applyFill="1" applyBorder="1" applyAlignment="1" applyProtection="1">
      <alignment horizontal="center" vertical="center"/>
      <protection/>
    </xf>
    <xf numFmtId="0" fontId="31" fillId="40" borderId="0" xfId="0" applyFont="1" applyFill="1" applyBorder="1" applyAlignment="1" applyProtection="1">
      <alignment vertical="center"/>
      <protection/>
    </xf>
    <xf numFmtId="0" fontId="35" fillId="33" borderId="0" xfId="0" applyFont="1" applyFill="1" applyAlignment="1">
      <alignment vertical="center"/>
    </xf>
    <xf numFmtId="0" fontId="10" fillId="33" borderId="0" xfId="0" applyFont="1" applyFill="1" applyAlignment="1" applyProtection="1">
      <alignment vertical="center"/>
      <protection/>
    </xf>
    <xf numFmtId="49" fontId="10" fillId="33" borderId="0" xfId="0" applyNumberFormat="1" applyFont="1" applyFill="1" applyAlignment="1" applyProtection="1">
      <alignment horizontal="center" vertical="center" shrinkToFit="1"/>
      <protection/>
    </xf>
    <xf numFmtId="177" fontId="10"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vertical="center"/>
      <protection/>
    </xf>
    <xf numFmtId="0" fontId="0" fillId="33" borderId="0" xfId="0" applyFont="1" applyFill="1" applyAlignment="1">
      <alignment vertical="center"/>
    </xf>
    <xf numFmtId="0" fontId="52" fillId="33" borderId="0" xfId="0" applyFont="1" applyFill="1" applyAlignment="1">
      <alignment horizontal="center" vertical="center" shrinkToFit="1"/>
    </xf>
    <xf numFmtId="49" fontId="30" fillId="34" borderId="0" xfId="0" applyNumberFormat="1" applyFont="1" applyFill="1" applyAlignment="1">
      <alignment vertical="center"/>
    </xf>
    <xf numFmtId="49" fontId="20" fillId="34" borderId="0" xfId="0" applyNumberFormat="1" applyFont="1" applyFill="1" applyAlignment="1">
      <alignment vertical="center"/>
    </xf>
    <xf numFmtId="0" fontId="20" fillId="34" borderId="0" xfId="0" applyFont="1" applyFill="1" applyAlignment="1">
      <alignment vertical="center"/>
    </xf>
    <xf numFmtId="0" fontId="10" fillId="35" borderId="72" xfId="0" applyFont="1" applyFill="1" applyBorder="1" applyAlignment="1" applyProtection="1">
      <alignment vertical="center"/>
      <protection/>
    </xf>
    <xf numFmtId="0" fontId="20" fillId="33" borderId="0" xfId="0" applyFont="1" applyFill="1" applyAlignment="1">
      <alignment vertical="center"/>
    </xf>
    <xf numFmtId="0" fontId="51" fillId="33" borderId="0" xfId="0" applyFont="1" applyFill="1" applyAlignment="1">
      <alignment vertical="center" shrinkToFit="1"/>
    </xf>
    <xf numFmtId="0" fontId="30" fillId="34" borderId="0" xfId="0" applyNumberFormat="1" applyFont="1" applyFill="1" applyAlignment="1">
      <alignment vertical="center"/>
    </xf>
    <xf numFmtId="0" fontId="10" fillId="35" borderId="73" xfId="0" applyFont="1" applyFill="1" applyBorder="1" applyAlignment="1" applyProtection="1">
      <alignment vertical="center"/>
      <protection/>
    </xf>
    <xf numFmtId="0" fontId="10" fillId="35" borderId="74" xfId="0" applyFont="1" applyFill="1" applyBorder="1" applyAlignment="1" applyProtection="1">
      <alignment vertical="center"/>
      <protection/>
    </xf>
    <xf numFmtId="0" fontId="51" fillId="33" borderId="0" xfId="0" applyFont="1" applyFill="1" applyAlignment="1">
      <alignment horizontal="center" vertical="center" shrinkToFit="1"/>
    </xf>
    <xf numFmtId="0" fontId="29" fillId="33" borderId="75" xfId="0" applyFont="1" applyFill="1" applyBorder="1" applyAlignment="1">
      <alignment vertical="center"/>
    </xf>
    <xf numFmtId="0" fontId="51" fillId="33" borderId="0" xfId="0" applyNumberFormat="1" applyFont="1" applyFill="1" applyAlignment="1">
      <alignment horizontal="center" vertical="center" shrinkToFit="1"/>
    </xf>
    <xf numFmtId="0" fontId="10" fillId="36" borderId="73" xfId="0" applyFont="1" applyFill="1" applyBorder="1" applyAlignment="1" applyProtection="1">
      <alignment vertical="center" shrinkToFit="1"/>
      <protection/>
    </xf>
    <xf numFmtId="0" fontId="9" fillId="33" borderId="0" xfId="0" applyNumberFormat="1" applyFont="1" applyFill="1" applyAlignment="1">
      <alignment vertical="center" shrinkToFit="1"/>
    </xf>
    <xf numFmtId="178" fontId="20" fillId="34" borderId="0" xfId="0" applyNumberFormat="1" applyFont="1" applyFill="1" applyAlignment="1">
      <alignment vertical="center" shrinkToFit="1"/>
    </xf>
    <xf numFmtId="0" fontId="10" fillId="36" borderId="74" xfId="0" applyFont="1" applyFill="1" applyBorder="1" applyAlignment="1" applyProtection="1">
      <alignment vertical="center" shrinkToFit="1"/>
      <protection/>
    </xf>
    <xf numFmtId="0" fontId="40" fillId="33" borderId="0" xfId="0" applyFont="1" applyFill="1" applyAlignment="1">
      <alignment vertical="center"/>
    </xf>
    <xf numFmtId="179" fontId="33" fillId="33" borderId="0" xfId="48" applyNumberFormat="1" applyFont="1" applyFill="1" applyAlignment="1">
      <alignment vertical="center"/>
    </xf>
    <xf numFmtId="179" fontId="33" fillId="33" borderId="0" xfId="0" applyNumberFormat="1" applyFont="1" applyFill="1" applyAlignment="1">
      <alignment vertical="center"/>
    </xf>
    <xf numFmtId="0" fontId="10" fillId="36" borderId="73" xfId="0" applyFont="1" applyFill="1" applyBorder="1" applyAlignment="1" applyProtection="1">
      <alignment vertical="center"/>
      <protection/>
    </xf>
    <xf numFmtId="0" fontId="51" fillId="33" borderId="0" xfId="0" applyNumberFormat="1" applyFont="1" applyFill="1" applyAlignment="1">
      <alignment vertical="center" shrinkToFit="1"/>
    </xf>
    <xf numFmtId="0" fontId="3" fillId="33" borderId="0" xfId="0" applyFont="1" applyFill="1" applyAlignment="1">
      <alignment vertical="center"/>
    </xf>
    <xf numFmtId="49" fontId="0" fillId="34" borderId="0" xfId="0" applyNumberFormat="1" applyFont="1" applyFill="1" applyAlignment="1">
      <alignment vertical="center"/>
    </xf>
    <xf numFmtId="49" fontId="0" fillId="33" borderId="0" xfId="0" applyNumberFormat="1" applyFont="1" applyFill="1" applyAlignment="1">
      <alignment vertical="center"/>
    </xf>
    <xf numFmtId="0" fontId="10" fillId="36" borderId="72" xfId="0" applyFont="1" applyFill="1" applyBorder="1" applyAlignment="1" applyProtection="1">
      <alignment vertical="center"/>
      <protection/>
    </xf>
    <xf numFmtId="177" fontId="20" fillId="34" borderId="0" xfId="0" applyNumberFormat="1" applyFont="1" applyFill="1" applyAlignment="1">
      <alignment vertical="center" shrinkToFit="1"/>
    </xf>
    <xf numFmtId="0" fontId="10" fillId="36" borderId="74" xfId="0" applyFont="1" applyFill="1" applyBorder="1" applyAlignment="1" applyProtection="1">
      <alignment vertical="center"/>
      <protection/>
    </xf>
    <xf numFmtId="0" fontId="30" fillId="34" borderId="0" xfId="0" applyFont="1" applyFill="1" applyAlignment="1">
      <alignment vertical="center"/>
    </xf>
    <xf numFmtId="0" fontId="30" fillId="33" borderId="0" xfId="0" applyFont="1" applyFill="1" applyAlignment="1">
      <alignment vertical="center"/>
    </xf>
    <xf numFmtId="0" fontId="53" fillId="33" borderId="0" xfId="0" applyFont="1" applyFill="1" applyAlignment="1">
      <alignment vertical="center"/>
    </xf>
    <xf numFmtId="0" fontId="52" fillId="33" borderId="0" xfId="0" applyFont="1" applyFill="1" applyAlignment="1">
      <alignment horizontal="center" vertical="center"/>
    </xf>
    <xf numFmtId="38" fontId="10" fillId="35" borderId="74" xfId="48" applyFont="1" applyFill="1" applyBorder="1" applyAlignment="1" applyProtection="1">
      <alignment vertical="center"/>
      <protection/>
    </xf>
    <xf numFmtId="0" fontId="0" fillId="33" borderId="0" xfId="0" applyFont="1" applyFill="1" applyAlignment="1">
      <alignment vertical="center"/>
    </xf>
    <xf numFmtId="49" fontId="0" fillId="34" borderId="0" xfId="0" applyNumberFormat="1" applyFont="1" applyFill="1" applyAlignment="1">
      <alignment vertical="center"/>
    </xf>
    <xf numFmtId="0" fontId="20" fillId="34" borderId="11" xfId="0" applyFont="1" applyFill="1" applyBorder="1" applyAlignment="1">
      <alignment horizontal="center" vertical="center" shrinkToFit="1"/>
    </xf>
    <xf numFmtId="0" fontId="20" fillId="34" borderId="12" xfId="0" applyFont="1" applyFill="1" applyBorder="1" applyAlignment="1">
      <alignment horizontal="center" vertical="center" shrinkToFit="1"/>
    </xf>
    <xf numFmtId="0" fontId="20" fillId="34" borderId="11" xfId="0" applyFont="1" applyFill="1" applyBorder="1" applyAlignment="1">
      <alignment vertical="center" shrinkToFit="1"/>
    </xf>
    <xf numFmtId="0" fontId="20" fillId="34" borderId="13" xfId="0" applyFont="1" applyFill="1" applyBorder="1" applyAlignment="1">
      <alignment horizontal="center" vertical="center" shrinkToFit="1"/>
    </xf>
    <xf numFmtId="0" fontId="20" fillId="34" borderId="13" xfId="0" applyFont="1" applyFill="1" applyBorder="1" applyAlignment="1">
      <alignment vertical="center" shrinkToFit="1"/>
    </xf>
    <xf numFmtId="0" fontId="10" fillId="35" borderId="76" xfId="0" applyFont="1" applyFill="1" applyBorder="1" applyAlignment="1" applyProtection="1">
      <alignment vertical="center"/>
      <protection/>
    </xf>
    <xf numFmtId="0" fontId="10" fillId="35" borderId="77" xfId="0" applyFont="1" applyFill="1" applyBorder="1" applyAlignment="1" applyProtection="1">
      <alignment vertical="center"/>
      <protection/>
    </xf>
    <xf numFmtId="0" fontId="10" fillId="35" borderId="78" xfId="0" applyFont="1" applyFill="1" applyBorder="1" applyAlignment="1" applyProtection="1">
      <alignment vertical="center"/>
      <protection/>
    </xf>
    <xf numFmtId="49" fontId="0" fillId="33" borderId="0" xfId="0" applyNumberFormat="1" applyFont="1" applyFill="1" applyAlignment="1">
      <alignment vertical="center"/>
    </xf>
    <xf numFmtId="0" fontId="24" fillId="33" borderId="0" xfId="0" applyFont="1" applyFill="1" applyAlignment="1" applyProtection="1">
      <alignment vertical="center"/>
      <protection/>
    </xf>
    <xf numFmtId="0" fontId="31" fillId="33" borderId="0" xfId="0" applyFont="1" applyFill="1" applyBorder="1" applyAlignment="1" applyProtection="1">
      <alignment vertical="center"/>
      <protection/>
    </xf>
    <xf numFmtId="0" fontId="31" fillId="33" borderId="0" xfId="0" applyFont="1" applyFill="1" applyAlignment="1" applyProtection="1">
      <alignment vertical="center"/>
      <protection/>
    </xf>
    <xf numFmtId="0" fontId="27" fillId="33" borderId="0" xfId="0" applyFont="1" applyFill="1" applyAlignment="1" applyProtection="1">
      <alignment horizontal="center" vertical="center" shrinkToFit="1"/>
      <protection/>
    </xf>
    <xf numFmtId="0" fontId="20" fillId="34" borderId="0" xfId="0" applyFont="1" applyFill="1" applyAlignment="1" applyProtection="1">
      <alignment horizontal="center" vertical="center" shrinkToFit="1"/>
      <protection/>
    </xf>
    <xf numFmtId="49" fontId="20" fillId="34" borderId="0" xfId="0" applyNumberFormat="1" applyFont="1" applyFill="1" applyAlignment="1" applyProtection="1">
      <alignment horizontal="left" vertical="center" shrinkToFit="1"/>
      <protection/>
    </xf>
    <xf numFmtId="0" fontId="20" fillId="34" borderId="0" xfId="0" applyFont="1" applyFill="1" applyAlignment="1" applyProtection="1">
      <alignment vertical="center"/>
      <protection/>
    </xf>
    <xf numFmtId="0" fontId="20" fillId="33" borderId="0" xfId="0" applyFont="1" applyFill="1" applyAlignment="1" applyProtection="1">
      <alignment vertical="center"/>
      <protection/>
    </xf>
    <xf numFmtId="49" fontId="20" fillId="34" borderId="0" xfId="0" applyNumberFormat="1" applyFont="1" applyFill="1" applyAlignment="1" applyProtection="1">
      <alignment vertical="center"/>
      <protection/>
    </xf>
    <xf numFmtId="49" fontId="20" fillId="34" borderId="0" xfId="0" applyNumberFormat="1" applyFont="1" applyFill="1" applyAlignment="1" applyProtection="1">
      <alignment horizontal="center" vertical="center"/>
      <protection/>
    </xf>
    <xf numFmtId="49" fontId="20" fillId="34" borderId="0" xfId="0" applyNumberFormat="1" applyFont="1" applyFill="1" applyAlignment="1" applyProtection="1">
      <alignment vertical="center" shrinkToFit="1"/>
      <protection/>
    </xf>
    <xf numFmtId="49" fontId="20" fillId="34" borderId="0" xfId="0" applyNumberFormat="1" applyFont="1" applyFill="1" applyAlignment="1" applyProtection="1">
      <alignment horizontal="center" vertical="center" shrinkToFit="1"/>
      <protection/>
    </xf>
    <xf numFmtId="0" fontId="33" fillId="33" borderId="79" xfId="0" applyFont="1" applyFill="1" applyBorder="1" applyAlignment="1" applyProtection="1">
      <alignment horizontal="center" vertical="center"/>
      <protection/>
    </xf>
    <xf numFmtId="0" fontId="33" fillId="33" borderId="80" xfId="0" applyFont="1" applyFill="1" applyBorder="1" applyAlignment="1" applyProtection="1">
      <alignment horizontal="center" vertical="center"/>
      <protection/>
    </xf>
    <xf numFmtId="38" fontId="20" fillId="34" borderId="0" xfId="48" applyFont="1" applyFill="1" applyAlignment="1" applyProtection="1">
      <alignment horizontal="right" vertical="center" shrinkToFit="1"/>
      <protection/>
    </xf>
    <xf numFmtId="38" fontId="33" fillId="33" borderId="79" xfId="48" applyFont="1" applyFill="1" applyBorder="1" applyAlignment="1" applyProtection="1">
      <alignment vertical="center"/>
      <protection/>
    </xf>
    <xf numFmtId="38" fontId="33" fillId="33" borderId="80" xfId="48" applyFont="1" applyFill="1" applyBorder="1" applyAlignment="1" applyProtection="1">
      <alignment vertical="center"/>
      <protection/>
    </xf>
    <xf numFmtId="38" fontId="33" fillId="33" borderId="0" xfId="48" applyFont="1" applyFill="1" applyBorder="1" applyAlignment="1" applyProtection="1">
      <alignment vertical="center"/>
      <protection/>
    </xf>
    <xf numFmtId="38" fontId="10" fillId="35" borderId="72" xfId="48" applyFont="1" applyFill="1" applyBorder="1" applyAlignment="1" applyProtection="1">
      <alignment vertical="center"/>
      <protection/>
    </xf>
    <xf numFmtId="0" fontId="13" fillId="33" borderId="0" xfId="0" applyFont="1" applyFill="1" applyAlignment="1" applyProtection="1">
      <alignment horizontal="center" vertical="center" shrinkToFit="1"/>
      <protection/>
    </xf>
    <xf numFmtId="0" fontId="31" fillId="33" borderId="0" xfId="0" applyFont="1" applyFill="1" applyAlignment="1" applyProtection="1">
      <alignment horizontal="center" vertical="center" shrinkToFit="1"/>
      <protection/>
    </xf>
    <xf numFmtId="0" fontId="0" fillId="33" borderId="0" xfId="0" applyFont="1" applyFill="1" applyAlignment="1" applyProtection="1">
      <alignment vertical="center"/>
      <protection/>
    </xf>
    <xf numFmtId="49" fontId="20" fillId="33" borderId="0" xfId="0" applyNumberFormat="1" applyFont="1" applyFill="1" applyAlignment="1" applyProtection="1">
      <alignment vertical="center"/>
      <protection/>
    </xf>
    <xf numFmtId="0" fontId="0" fillId="33" borderId="0" xfId="0" applyFont="1" applyFill="1" applyAlignment="1" applyProtection="1">
      <alignment horizontal="center" vertical="center"/>
      <protection/>
    </xf>
    <xf numFmtId="0" fontId="20" fillId="33" borderId="0" xfId="0" applyFont="1" applyFill="1" applyAlignment="1" applyProtection="1">
      <alignment horizontal="center" vertical="center"/>
      <protection/>
    </xf>
    <xf numFmtId="49" fontId="20" fillId="33" borderId="0" xfId="0" applyNumberFormat="1" applyFont="1" applyFill="1" applyAlignment="1" applyProtection="1">
      <alignment horizontal="center" vertical="center"/>
      <protection/>
    </xf>
    <xf numFmtId="0" fontId="43" fillId="33" borderId="0" xfId="0" applyFont="1" applyFill="1" applyBorder="1" applyAlignment="1" applyProtection="1">
      <alignment vertical="center"/>
      <protection/>
    </xf>
    <xf numFmtId="49" fontId="31" fillId="40"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43" fillId="40" borderId="0" xfId="0" applyFont="1" applyFill="1" applyAlignment="1" applyProtection="1">
      <alignment vertical="center"/>
      <protection/>
    </xf>
    <xf numFmtId="0" fontId="43" fillId="40" borderId="0" xfId="0" applyFont="1" applyFill="1" applyBorder="1" applyAlignment="1" applyProtection="1">
      <alignment vertical="center"/>
      <protection/>
    </xf>
    <xf numFmtId="0" fontId="33" fillId="33" borderId="0" xfId="0" applyFont="1" applyFill="1" applyAlignment="1" applyProtection="1">
      <alignment vertical="center"/>
      <protection/>
    </xf>
    <xf numFmtId="0" fontId="43" fillId="40" borderId="81" xfId="0" applyFont="1" applyFill="1" applyBorder="1" applyAlignment="1" applyProtection="1">
      <alignment vertical="center"/>
      <protection/>
    </xf>
    <xf numFmtId="0" fontId="43" fillId="40" borderId="82" xfId="0" applyFont="1" applyFill="1" applyBorder="1" applyAlignment="1" applyProtection="1">
      <alignment vertical="center"/>
      <protection/>
    </xf>
    <xf numFmtId="0" fontId="43" fillId="40" borderId="83" xfId="0" applyFont="1" applyFill="1" applyBorder="1" applyAlignment="1" applyProtection="1">
      <alignment vertical="center"/>
      <protection/>
    </xf>
    <xf numFmtId="0" fontId="0" fillId="40" borderId="83" xfId="0" applyFont="1" applyFill="1" applyBorder="1" applyAlignment="1" applyProtection="1">
      <alignment vertical="center"/>
      <protection/>
    </xf>
    <xf numFmtId="0" fontId="9" fillId="38" borderId="83" xfId="0" applyFont="1" applyFill="1" applyBorder="1" applyAlignment="1" applyProtection="1">
      <alignment vertical="center"/>
      <protection/>
    </xf>
    <xf numFmtId="0" fontId="13" fillId="38" borderId="83" xfId="0" applyFont="1" applyFill="1" applyBorder="1" applyAlignment="1" applyProtection="1">
      <alignment vertical="center"/>
      <protection/>
    </xf>
    <xf numFmtId="0" fontId="13" fillId="40" borderId="83" xfId="0" applyFont="1" applyFill="1" applyBorder="1" applyAlignment="1" applyProtection="1">
      <alignment vertical="center"/>
      <protection/>
    </xf>
    <xf numFmtId="0" fontId="43" fillId="33" borderId="0" xfId="0" applyFont="1" applyFill="1" applyAlignment="1" applyProtection="1">
      <alignment vertical="center" shrinkToFit="1"/>
      <protection/>
    </xf>
    <xf numFmtId="0" fontId="43" fillId="33" borderId="0" xfId="0" applyFont="1" applyFill="1" applyBorder="1" applyAlignment="1" applyProtection="1">
      <alignment vertical="center" shrinkToFit="1"/>
      <protection/>
    </xf>
    <xf numFmtId="177" fontId="0" fillId="33" borderId="0" xfId="0" applyNumberFormat="1" applyFont="1" applyFill="1" applyBorder="1" applyAlignment="1" applyProtection="1">
      <alignment vertical="center" shrinkToFit="1"/>
      <protection/>
    </xf>
    <xf numFmtId="177" fontId="13"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27" fillId="33" borderId="0" xfId="0" applyFont="1" applyFill="1" applyBorder="1" applyAlignment="1" applyProtection="1">
      <alignment horizontal="center" vertical="center" shrinkToFit="1"/>
      <protection/>
    </xf>
    <xf numFmtId="0" fontId="31" fillId="40" borderId="15" xfId="0" applyFont="1" applyFill="1" applyBorder="1" applyAlignment="1" applyProtection="1">
      <alignment vertical="center"/>
      <protection/>
    </xf>
    <xf numFmtId="0" fontId="0" fillId="34" borderId="0" xfId="0" applyFont="1" applyFill="1" applyAlignment="1" applyProtection="1">
      <alignment vertical="center"/>
      <protection/>
    </xf>
    <xf numFmtId="0" fontId="43" fillId="40" borderId="73" xfId="0" applyFont="1" applyFill="1" applyBorder="1" applyAlignment="1" applyProtection="1">
      <alignment horizontal="center" vertical="center"/>
      <protection/>
    </xf>
    <xf numFmtId="0" fontId="20" fillId="34" borderId="0" xfId="0" applyFont="1" applyFill="1" applyAlignment="1" applyProtection="1">
      <alignment horizontal="right" vertical="center"/>
      <protection/>
    </xf>
    <xf numFmtId="0" fontId="43" fillId="40" borderId="74" xfId="0" applyFont="1" applyFill="1" applyBorder="1" applyAlignment="1" applyProtection="1">
      <alignment horizontal="center" vertical="center"/>
      <protection/>
    </xf>
    <xf numFmtId="49" fontId="20" fillId="34" borderId="0" xfId="0" applyNumberFormat="1" applyFont="1" applyFill="1" applyAlignment="1" applyProtection="1">
      <alignment horizontal="lef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shrinkToFit="1"/>
      <protection/>
    </xf>
    <xf numFmtId="3" fontId="9" fillId="33" borderId="0" xfId="0" applyNumberFormat="1" applyFont="1" applyFill="1" applyAlignment="1" applyProtection="1">
      <alignment/>
      <protection/>
    </xf>
    <xf numFmtId="0" fontId="102" fillId="34" borderId="0" xfId="0" applyFont="1" applyFill="1" applyAlignment="1" applyProtection="1">
      <alignment/>
      <protection/>
    </xf>
    <xf numFmtId="0" fontId="103" fillId="34" borderId="0" xfId="0" applyFont="1" applyFill="1" applyAlignment="1" applyProtection="1">
      <alignment horizontal="center" vertical="center"/>
      <protection/>
    </xf>
    <xf numFmtId="0" fontId="104" fillId="41" borderId="29" xfId="0" applyFont="1" applyFill="1" applyBorder="1" applyAlignment="1" applyProtection="1">
      <alignment horizontal="center" vertical="center"/>
      <protection/>
    </xf>
    <xf numFmtId="0" fontId="104" fillId="41" borderId="20" xfId="0" applyFont="1" applyFill="1" applyBorder="1" applyAlignment="1" applyProtection="1">
      <alignment horizontal="center" vertical="center"/>
      <protection/>
    </xf>
    <xf numFmtId="0" fontId="104" fillId="41" borderId="21" xfId="0" applyFont="1" applyFill="1" applyBorder="1" applyAlignment="1" applyProtection="1">
      <alignment horizontal="center" vertical="center"/>
      <protection/>
    </xf>
    <xf numFmtId="0" fontId="43" fillId="40" borderId="27" xfId="0" applyFont="1" applyFill="1" applyBorder="1" applyAlignment="1" applyProtection="1">
      <alignment horizontal="center" vertical="center"/>
      <protection/>
    </xf>
    <xf numFmtId="0" fontId="3" fillId="42" borderId="0" xfId="0" applyFont="1" applyFill="1" applyAlignment="1" applyProtection="1">
      <alignment/>
      <protection/>
    </xf>
    <xf numFmtId="38" fontId="3" fillId="42" borderId="0" xfId="48" applyFont="1" applyFill="1" applyAlignment="1" applyProtection="1">
      <alignment/>
      <protection/>
    </xf>
    <xf numFmtId="38" fontId="3" fillId="42" borderId="0" xfId="48" applyFont="1" applyFill="1" applyAlignment="1" applyProtection="1">
      <alignment horizontal="right"/>
      <protection/>
    </xf>
    <xf numFmtId="38" fontId="4" fillId="42" borderId="0" xfId="48" applyFont="1" applyFill="1" applyBorder="1" applyAlignment="1" applyProtection="1">
      <alignment/>
      <protection/>
    </xf>
    <xf numFmtId="0" fontId="43" fillId="43" borderId="27" xfId="0" applyFont="1" applyFill="1" applyBorder="1" applyAlignment="1" applyProtection="1">
      <alignment horizontal="center" vertical="center"/>
      <protection/>
    </xf>
    <xf numFmtId="0" fontId="105" fillId="44" borderId="0" xfId="0" applyFont="1" applyFill="1" applyBorder="1" applyAlignment="1">
      <alignment horizontal="left" indent="1"/>
    </xf>
    <xf numFmtId="0" fontId="105" fillId="44" borderId="0" xfId="0" applyFont="1" applyFill="1" applyBorder="1" applyAlignment="1">
      <alignment/>
    </xf>
    <xf numFmtId="0" fontId="105" fillId="44" borderId="0" xfId="0" applyFont="1" applyFill="1" applyBorder="1" applyAlignment="1">
      <alignment horizontal="left" vertical="top" indent="1"/>
    </xf>
    <xf numFmtId="0" fontId="105" fillId="44" borderId="0" xfId="0" applyFont="1" applyFill="1" applyBorder="1" applyAlignment="1">
      <alignment vertical="top"/>
    </xf>
    <xf numFmtId="176" fontId="19" fillId="0" borderId="0" xfId="0" applyNumberFormat="1" applyFont="1" applyFill="1" applyAlignment="1" applyProtection="1">
      <alignment/>
      <protection/>
    </xf>
    <xf numFmtId="0" fontId="3" fillId="0" borderId="84"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14" fontId="15" fillId="42" borderId="85" xfId="0" applyNumberFormat="1" applyFont="1" applyFill="1" applyBorder="1" applyAlignment="1" applyProtection="1">
      <alignment horizontal="center" vertical="center"/>
      <protection/>
    </xf>
    <xf numFmtId="14" fontId="15" fillId="42" borderId="86" xfId="0" applyNumberFormat="1" applyFont="1" applyFill="1" applyBorder="1" applyAlignment="1" applyProtection="1">
      <alignment horizontal="center" vertical="center"/>
      <protection/>
    </xf>
    <xf numFmtId="0" fontId="106" fillId="41" borderId="27" xfId="0" applyFont="1" applyFill="1" applyBorder="1" applyAlignment="1" applyProtection="1">
      <alignment/>
      <protection/>
    </xf>
    <xf numFmtId="0" fontId="106" fillId="41" borderId="0" xfId="0" applyFont="1" applyFill="1" applyBorder="1" applyAlignment="1" applyProtection="1">
      <alignment/>
      <protection/>
    </xf>
    <xf numFmtId="0" fontId="106" fillId="41" borderId="14" xfId="0" applyFont="1" applyFill="1" applyBorder="1" applyAlignment="1" applyProtection="1">
      <alignment/>
      <protection/>
    </xf>
    <xf numFmtId="38" fontId="6" fillId="42" borderId="0" xfId="48" applyFont="1" applyFill="1" applyBorder="1" applyAlignment="1" applyProtection="1">
      <alignment/>
      <protection/>
    </xf>
    <xf numFmtId="0" fontId="3" fillId="0" borderId="87" xfId="0" applyFont="1" applyFill="1" applyBorder="1" applyAlignment="1" applyProtection="1">
      <alignment horizontal="center"/>
      <protection locked="0"/>
    </xf>
    <xf numFmtId="0" fontId="3" fillId="0" borderId="88" xfId="0" applyFont="1" applyFill="1" applyBorder="1" applyAlignment="1" applyProtection="1">
      <alignment horizontal="center"/>
      <protection locked="0"/>
    </xf>
    <xf numFmtId="176" fontId="18" fillId="42" borderId="0" xfId="48" applyNumberFormat="1" applyFont="1" applyFill="1" applyBorder="1" applyAlignment="1">
      <alignment/>
    </xf>
    <xf numFmtId="176" fontId="18" fillId="42" borderId="0" xfId="48" applyNumberFormat="1" applyFont="1" applyFill="1" applyAlignment="1">
      <alignment horizontal="right" shrinkToFit="1"/>
    </xf>
    <xf numFmtId="176" fontId="18" fillId="42" borderId="0" xfId="48" applyNumberFormat="1" applyFont="1" applyFill="1" applyAlignment="1">
      <alignment horizontal="center" shrinkToFit="1"/>
    </xf>
    <xf numFmtId="176" fontId="18" fillId="42" borderId="0" xfId="48" applyNumberFormat="1" applyFont="1" applyFill="1" applyAlignment="1">
      <alignment/>
    </xf>
    <xf numFmtId="176" fontId="18" fillId="42" borderId="0" xfId="48" applyNumberFormat="1" applyFont="1" applyFill="1" applyBorder="1" applyAlignment="1">
      <alignment horizontal="center"/>
    </xf>
    <xf numFmtId="176" fontId="36" fillId="42" borderId="0" xfId="48" applyNumberFormat="1" applyFont="1" applyFill="1" applyAlignment="1">
      <alignment shrinkToFit="1"/>
    </xf>
    <xf numFmtId="176" fontId="18" fillId="42" borderId="0" xfId="48" applyNumberFormat="1" applyFont="1" applyFill="1" applyAlignment="1">
      <alignment shrinkToFit="1"/>
    </xf>
    <xf numFmtId="176" fontId="18" fillId="42" borderId="0" xfId="0" applyNumberFormat="1" applyFont="1" applyFill="1" applyAlignment="1">
      <alignment/>
    </xf>
    <xf numFmtId="176" fontId="18" fillId="42" borderId="14" xfId="48" applyNumberFormat="1" applyFont="1" applyFill="1" applyBorder="1" applyAlignment="1">
      <alignment/>
    </xf>
    <xf numFmtId="176" fontId="18" fillId="42" borderId="14" xfId="48" applyNumberFormat="1" applyFont="1" applyFill="1" applyBorder="1" applyAlignment="1">
      <alignment horizontal="right"/>
    </xf>
    <xf numFmtId="0" fontId="20" fillId="42" borderId="0" xfId="0" applyFont="1" applyFill="1" applyAlignment="1">
      <alignment/>
    </xf>
    <xf numFmtId="0" fontId="20" fillId="42" borderId="0" xfId="0" applyFont="1" applyFill="1" applyAlignment="1">
      <alignment/>
    </xf>
    <xf numFmtId="176" fontId="20" fillId="42" borderId="0" xfId="48" applyNumberFormat="1" applyFont="1" applyFill="1" applyAlignment="1">
      <alignment horizontal="right" shrinkToFit="1"/>
    </xf>
    <xf numFmtId="176" fontId="20" fillId="42" borderId="0" xfId="48" applyNumberFormat="1" applyFont="1" applyFill="1" applyAlignment="1">
      <alignment horizontal="center" shrinkToFit="1"/>
    </xf>
    <xf numFmtId="176" fontId="20" fillId="42" borderId="0" xfId="48" applyNumberFormat="1" applyFont="1" applyFill="1" applyAlignment="1">
      <alignment horizontal="left" shrinkToFit="1"/>
    </xf>
    <xf numFmtId="0" fontId="32" fillId="42" borderId="0" xfId="0" applyFont="1" applyFill="1" applyAlignment="1">
      <alignment/>
    </xf>
    <xf numFmtId="176" fontId="20" fillId="42" borderId="14" xfId="48" applyNumberFormat="1" applyFont="1" applyFill="1" applyBorder="1" applyAlignment="1">
      <alignment horizontal="right"/>
    </xf>
    <xf numFmtId="0" fontId="20" fillId="42" borderId="14" xfId="0" applyFont="1" applyFill="1" applyBorder="1" applyAlignment="1">
      <alignment/>
    </xf>
    <xf numFmtId="0" fontId="20" fillId="42" borderId="0" xfId="0" applyFont="1" applyFill="1" applyAlignment="1">
      <alignment horizontal="right"/>
    </xf>
    <xf numFmtId="0" fontId="20" fillId="42" borderId="0" xfId="0" applyFont="1" applyFill="1" applyAlignment="1" applyProtection="1">
      <alignment vertical="center"/>
      <protection/>
    </xf>
    <xf numFmtId="0" fontId="3" fillId="33" borderId="89" xfId="0" applyFont="1" applyFill="1" applyBorder="1" applyAlignment="1" applyProtection="1">
      <alignment/>
      <protection/>
    </xf>
    <xf numFmtId="0" fontId="3" fillId="33" borderId="90" xfId="0" applyFont="1" applyFill="1" applyBorder="1" applyAlignment="1" applyProtection="1">
      <alignment/>
      <protection/>
    </xf>
    <xf numFmtId="0" fontId="3" fillId="33" borderId="91" xfId="0" applyFont="1" applyFill="1" applyBorder="1" applyAlignment="1" applyProtection="1">
      <alignment/>
      <protection/>
    </xf>
    <xf numFmtId="0" fontId="0" fillId="33" borderId="91" xfId="0" applyFill="1" applyBorder="1" applyAlignment="1">
      <alignment/>
    </xf>
    <xf numFmtId="0" fontId="13" fillId="33" borderId="91" xfId="0" applyFont="1" applyFill="1" applyBorder="1" applyAlignment="1">
      <alignment/>
    </xf>
    <xf numFmtId="0" fontId="0" fillId="33" borderId="92" xfId="0" applyFill="1" applyBorder="1" applyAlignment="1">
      <alignment/>
    </xf>
    <xf numFmtId="0" fontId="0" fillId="33" borderId="93" xfId="0" applyFill="1" applyBorder="1" applyAlignment="1">
      <alignment/>
    </xf>
    <xf numFmtId="0" fontId="54" fillId="33" borderId="93" xfId="0" applyFont="1" applyFill="1" applyBorder="1" applyAlignment="1">
      <alignment horizontal="center" vertical="center"/>
    </xf>
    <xf numFmtId="0" fontId="45" fillId="34" borderId="0" xfId="0" applyFont="1" applyFill="1" applyBorder="1" applyAlignment="1">
      <alignment vertical="center"/>
    </xf>
    <xf numFmtId="0" fontId="45" fillId="34" borderId="0" xfId="0" applyFont="1" applyFill="1" applyBorder="1" applyAlignment="1">
      <alignment vertical="center" shrinkToFit="1"/>
    </xf>
    <xf numFmtId="0" fontId="36" fillId="34" borderId="94" xfId="0" applyFont="1" applyFill="1" applyBorder="1" applyAlignment="1">
      <alignment vertical="center"/>
    </xf>
    <xf numFmtId="0" fontId="36" fillId="34" borderId="57" xfId="0" applyFont="1" applyFill="1" applyBorder="1" applyAlignment="1">
      <alignment vertical="center"/>
    </xf>
    <xf numFmtId="0" fontId="45" fillId="34" borderId="0" xfId="0" applyFont="1" applyFill="1" applyAlignment="1">
      <alignment vertical="center"/>
    </xf>
    <xf numFmtId="0" fontId="45" fillId="34" borderId="21" xfId="0" applyFont="1" applyFill="1" applyBorder="1" applyAlignment="1">
      <alignment vertical="center"/>
    </xf>
    <xf numFmtId="0" fontId="45" fillId="34" borderId="14" xfId="0" applyFont="1" applyFill="1" applyBorder="1" applyAlignment="1">
      <alignment vertical="center"/>
    </xf>
    <xf numFmtId="0" fontId="45" fillId="34" borderId="31" xfId="0" applyFont="1" applyFill="1" applyBorder="1" applyAlignment="1">
      <alignment vertical="center"/>
    </xf>
    <xf numFmtId="0" fontId="45" fillId="34" borderId="95" xfId="0" applyFont="1" applyFill="1" applyBorder="1" applyAlignment="1">
      <alignment vertical="center"/>
    </xf>
    <xf numFmtId="0" fontId="45" fillId="34" borderId="96" xfId="0" applyFont="1" applyFill="1" applyBorder="1" applyAlignment="1">
      <alignment vertical="center"/>
    </xf>
    <xf numFmtId="0" fontId="45" fillId="34" borderId="97" xfId="0" applyFont="1" applyFill="1" applyBorder="1" applyAlignment="1">
      <alignment vertical="center"/>
    </xf>
    <xf numFmtId="0" fontId="45" fillId="34" borderId="29" xfId="0" applyFont="1" applyFill="1" applyBorder="1" applyAlignment="1">
      <alignment vertical="center"/>
    </xf>
    <xf numFmtId="0" fontId="45" fillId="34" borderId="27" xfId="0" applyFont="1" applyFill="1" applyBorder="1" applyAlignment="1">
      <alignment vertical="center"/>
    </xf>
    <xf numFmtId="0" fontId="45" fillId="34" borderId="30" xfId="0" applyFont="1" applyFill="1" applyBorder="1" applyAlignment="1">
      <alignment vertical="center"/>
    </xf>
    <xf numFmtId="0" fontId="45" fillId="34" borderId="23" xfId="0" applyFont="1" applyFill="1" applyBorder="1" applyAlignment="1">
      <alignment vertical="center"/>
    </xf>
    <xf numFmtId="0" fontId="45" fillId="34" borderId="28" xfId="0" applyFont="1" applyFill="1" applyBorder="1" applyAlignment="1">
      <alignment vertical="center"/>
    </xf>
    <xf numFmtId="0" fontId="45" fillId="34" borderId="24" xfId="0" applyFont="1" applyFill="1" applyBorder="1" applyAlignment="1">
      <alignment vertical="center"/>
    </xf>
    <xf numFmtId="0" fontId="11" fillId="39" borderId="20" xfId="0" applyFont="1" applyFill="1" applyBorder="1" applyAlignment="1">
      <alignment horizontal="left" vertical="center" wrapText="1" indent="1"/>
    </xf>
    <xf numFmtId="0" fontId="11" fillId="39" borderId="15" xfId="0" applyFont="1" applyFill="1" applyBorder="1" applyAlignment="1">
      <alignment horizontal="left" vertical="center" indent="1"/>
    </xf>
    <xf numFmtId="0" fontId="11" fillId="39" borderId="20" xfId="0" applyFont="1" applyFill="1" applyBorder="1" applyAlignment="1">
      <alignment horizontal="left" vertical="center" indent="1"/>
    </xf>
    <xf numFmtId="0" fontId="45" fillId="34" borderId="29" xfId="0" applyFont="1" applyFill="1" applyBorder="1" applyAlignment="1">
      <alignment horizontal="center" vertical="center"/>
    </xf>
    <xf numFmtId="0" fontId="45" fillId="34" borderId="27" xfId="0" applyFont="1" applyFill="1" applyBorder="1" applyAlignment="1">
      <alignment horizontal="center" vertical="center"/>
    </xf>
    <xf numFmtId="0" fontId="45" fillId="34" borderId="30" xfId="0" applyFont="1" applyFill="1" applyBorder="1" applyAlignment="1">
      <alignment horizontal="center" vertical="center"/>
    </xf>
    <xf numFmtId="0" fontId="45" fillId="34" borderId="32" xfId="0" applyFont="1" applyFill="1" applyBorder="1" applyAlignment="1">
      <alignment horizontal="center" vertical="center"/>
    </xf>
    <xf numFmtId="0" fontId="45" fillId="34" borderId="22" xfId="0" applyFont="1" applyFill="1" applyBorder="1" applyAlignment="1">
      <alignment horizontal="center" vertical="center"/>
    </xf>
    <xf numFmtId="0" fontId="45" fillId="34" borderId="33" xfId="0" applyFont="1" applyFill="1" applyBorder="1" applyAlignment="1">
      <alignment horizontal="center" vertical="center"/>
    </xf>
    <xf numFmtId="0" fontId="45" fillId="34" borderId="21" xfId="0" applyFont="1" applyFill="1" applyBorder="1" applyAlignment="1">
      <alignment horizontal="center" vertical="center" shrinkToFit="1"/>
    </xf>
    <xf numFmtId="0" fontId="45" fillId="34" borderId="14" xfId="0" applyFont="1" applyFill="1" applyBorder="1" applyAlignment="1">
      <alignment horizontal="center" vertical="center" shrinkToFit="1"/>
    </xf>
    <xf numFmtId="0" fontId="45" fillId="34" borderId="31" xfId="0" applyFont="1" applyFill="1" applyBorder="1" applyAlignment="1">
      <alignment horizontal="center" vertical="center" shrinkToFit="1"/>
    </xf>
    <xf numFmtId="0" fontId="45" fillId="34" borderId="20" xfId="0" applyFont="1" applyFill="1" applyBorder="1" applyAlignment="1">
      <alignment horizontal="center" vertical="center"/>
    </xf>
    <xf numFmtId="0" fontId="45" fillId="34" borderId="0" xfId="0" applyFont="1" applyFill="1" applyBorder="1" applyAlignment="1">
      <alignment horizontal="center" vertical="center"/>
    </xf>
    <xf numFmtId="0" fontId="45" fillId="34" borderId="15" xfId="0" applyFont="1" applyFill="1" applyBorder="1" applyAlignment="1">
      <alignment horizontal="center" vertical="center"/>
    </xf>
    <xf numFmtId="0" fontId="45" fillId="34" borderId="29" xfId="0" applyFont="1" applyFill="1" applyBorder="1" applyAlignment="1">
      <alignment horizontal="center" vertical="center" shrinkToFit="1"/>
    </xf>
    <xf numFmtId="0" fontId="45" fillId="34" borderId="27" xfId="0" applyFont="1" applyFill="1" applyBorder="1" applyAlignment="1">
      <alignment horizontal="center" vertical="center" shrinkToFit="1"/>
    </xf>
    <xf numFmtId="0" fontId="45" fillId="34" borderId="30" xfId="0" applyFont="1" applyFill="1" applyBorder="1" applyAlignment="1">
      <alignment horizontal="center" vertical="center" shrinkToFit="1"/>
    </xf>
    <xf numFmtId="0" fontId="45" fillId="34" borderId="21" xfId="0" applyFont="1" applyFill="1" applyBorder="1" applyAlignment="1">
      <alignment horizontal="center" vertical="center"/>
    </xf>
    <xf numFmtId="0" fontId="45" fillId="34" borderId="14" xfId="0" applyFont="1" applyFill="1" applyBorder="1" applyAlignment="1">
      <alignment horizontal="center" vertical="center"/>
    </xf>
    <xf numFmtId="0" fontId="45" fillId="34" borderId="31" xfId="0" applyFont="1" applyFill="1" applyBorder="1" applyAlignment="1">
      <alignment horizontal="center" vertical="center"/>
    </xf>
    <xf numFmtId="38" fontId="4" fillId="0" borderId="98" xfId="48" applyFont="1" applyFill="1" applyBorder="1" applyAlignment="1" applyProtection="1">
      <alignment shrinkToFit="1"/>
      <protection locked="0"/>
    </xf>
    <xf numFmtId="38" fontId="4" fillId="0" borderId="99" xfId="48" applyFont="1" applyFill="1" applyBorder="1" applyAlignment="1" applyProtection="1">
      <alignment shrinkToFit="1"/>
      <protection locked="0"/>
    </xf>
    <xf numFmtId="38" fontId="4" fillId="0" borderId="100" xfId="48" applyFont="1" applyFill="1" applyBorder="1" applyAlignment="1" applyProtection="1">
      <alignment shrinkToFit="1"/>
      <protection locked="0"/>
    </xf>
    <xf numFmtId="38" fontId="5" fillId="35" borderId="10" xfId="48" applyFont="1" applyFill="1" applyBorder="1" applyAlignment="1" applyProtection="1">
      <alignment horizontal="center"/>
      <protection/>
    </xf>
    <xf numFmtId="38" fontId="5" fillId="35" borderId="32" xfId="48" applyFont="1" applyFill="1" applyBorder="1" applyAlignment="1" applyProtection="1">
      <alignment horizontal="center"/>
      <protection/>
    </xf>
    <xf numFmtId="38" fontId="6" fillId="0" borderId="101" xfId="48" applyFont="1" applyFill="1" applyBorder="1" applyAlignment="1" applyProtection="1">
      <alignment shrinkToFit="1"/>
      <protection locked="0"/>
    </xf>
    <xf numFmtId="38" fontId="6" fillId="0" borderId="102" xfId="48" applyFont="1" applyFill="1" applyBorder="1" applyAlignment="1" applyProtection="1">
      <alignment shrinkToFit="1"/>
      <protection locked="0"/>
    </xf>
    <xf numFmtId="38" fontId="6" fillId="0" borderId="103" xfId="48" applyFont="1" applyFill="1" applyBorder="1" applyAlignment="1" applyProtection="1">
      <alignment shrinkToFit="1"/>
      <protection locked="0"/>
    </xf>
    <xf numFmtId="0" fontId="0" fillId="34" borderId="0" xfId="0" applyFill="1" applyBorder="1" applyAlignment="1">
      <alignment horizontal="center" shrinkToFit="1"/>
    </xf>
    <xf numFmtId="0" fontId="0" fillId="34" borderId="55" xfId="0" applyFill="1" applyBorder="1" applyAlignment="1">
      <alignment horizontal="center" shrinkToFit="1"/>
    </xf>
    <xf numFmtId="0" fontId="0" fillId="33" borderId="91" xfId="0" applyFill="1" applyBorder="1" applyAlignment="1">
      <alignment horizontal="center" shrinkToFit="1"/>
    </xf>
    <xf numFmtId="0" fontId="0" fillId="33" borderId="0" xfId="0" applyFill="1" applyBorder="1" applyAlignment="1">
      <alignment horizontal="center" shrinkToFit="1"/>
    </xf>
    <xf numFmtId="38" fontId="6" fillId="0" borderId="51" xfId="48" applyFont="1" applyFill="1" applyBorder="1" applyAlignment="1" applyProtection="1">
      <alignment/>
      <protection locked="0"/>
    </xf>
    <xf numFmtId="38" fontId="6" fillId="0" borderId="52" xfId="48" applyFont="1" applyFill="1" applyBorder="1" applyAlignment="1" applyProtection="1">
      <alignment/>
      <protection locked="0"/>
    </xf>
    <xf numFmtId="0" fontId="3" fillId="33" borderId="0" xfId="0" applyFont="1" applyFill="1" applyBorder="1" applyAlignment="1" applyProtection="1">
      <alignment horizontal="right"/>
      <protection/>
    </xf>
    <xf numFmtId="0" fontId="3" fillId="33" borderId="15" xfId="0" applyFont="1" applyFill="1" applyBorder="1" applyAlignment="1" applyProtection="1">
      <alignment horizontal="right"/>
      <protection/>
    </xf>
    <xf numFmtId="38" fontId="4" fillId="0" borderId="104" xfId="48" applyFont="1" applyFill="1" applyBorder="1" applyAlignment="1" applyProtection="1">
      <alignment shrinkToFit="1"/>
      <protection locked="0"/>
    </xf>
    <xf numFmtId="38" fontId="4" fillId="0" borderId="105" xfId="48" applyFont="1" applyFill="1" applyBorder="1" applyAlignment="1" applyProtection="1">
      <alignment shrinkToFit="1"/>
      <protection locked="0"/>
    </xf>
    <xf numFmtId="38" fontId="4" fillId="0" borderId="106" xfId="48" applyFont="1" applyFill="1" applyBorder="1" applyAlignment="1" applyProtection="1">
      <alignment shrinkToFit="1"/>
      <protection locked="0"/>
    </xf>
    <xf numFmtId="38" fontId="6" fillId="0" borderId="51" xfId="48" applyFont="1" applyFill="1" applyBorder="1" applyAlignment="1" applyProtection="1">
      <alignment shrinkToFit="1"/>
      <protection locked="0"/>
    </xf>
    <xf numFmtId="38" fontId="6" fillId="0" borderId="107" xfId="48" applyFont="1" applyFill="1" applyBorder="1" applyAlignment="1" applyProtection="1">
      <alignment shrinkToFit="1"/>
      <protection locked="0"/>
    </xf>
    <xf numFmtId="38" fontId="6" fillId="0" borderId="52" xfId="48" applyFont="1" applyFill="1" applyBorder="1" applyAlignment="1" applyProtection="1">
      <alignment shrinkToFit="1"/>
      <protection locked="0"/>
    </xf>
    <xf numFmtId="38" fontId="9" fillId="38" borderId="0" xfId="48" applyFont="1" applyFill="1" applyBorder="1" applyAlignment="1" applyProtection="1">
      <alignment horizontal="center" wrapText="1" shrinkToFit="1"/>
      <protection/>
    </xf>
    <xf numFmtId="38" fontId="9" fillId="38" borderId="14" xfId="48" applyFont="1" applyFill="1" applyBorder="1" applyAlignment="1" applyProtection="1">
      <alignment horizontal="center" wrapText="1" shrinkToFit="1"/>
      <protection/>
    </xf>
    <xf numFmtId="0" fontId="3" fillId="35" borderId="2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38" fontId="6" fillId="0" borderId="108" xfId="48" applyFont="1" applyFill="1" applyBorder="1" applyAlignment="1" applyProtection="1">
      <alignment shrinkToFit="1"/>
      <protection locked="0"/>
    </xf>
    <xf numFmtId="38" fontId="6" fillId="0" borderId="109" xfId="48" applyFont="1" applyFill="1" applyBorder="1" applyAlignment="1" applyProtection="1">
      <alignment shrinkToFit="1"/>
      <protection locked="0"/>
    </xf>
    <xf numFmtId="38" fontId="6" fillId="0" borderId="110" xfId="48" applyFont="1" applyFill="1" applyBorder="1" applyAlignment="1" applyProtection="1">
      <alignment shrinkToFit="1"/>
      <protection locked="0"/>
    </xf>
    <xf numFmtId="38" fontId="6" fillId="0" borderId="111" xfId="48" applyFont="1" applyFill="1" applyBorder="1" applyAlignment="1" applyProtection="1">
      <alignment shrinkToFit="1"/>
      <protection locked="0"/>
    </xf>
    <xf numFmtId="38" fontId="6" fillId="0" borderId="112" xfId="48" applyFont="1" applyFill="1" applyBorder="1" applyAlignment="1" applyProtection="1">
      <alignment shrinkToFit="1"/>
      <protection locked="0"/>
    </xf>
    <xf numFmtId="38" fontId="6" fillId="0" borderId="113" xfId="48" applyFont="1" applyFill="1" applyBorder="1" applyAlignment="1" applyProtection="1">
      <alignment shrinkToFit="1"/>
      <protection locked="0"/>
    </xf>
    <xf numFmtId="0" fontId="9" fillId="33" borderId="0" xfId="0" applyFont="1" applyFill="1" applyAlignment="1" applyProtection="1">
      <alignment horizontal="center" shrinkToFit="1"/>
      <protection/>
    </xf>
    <xf numFmtId="38" fontId="6" fillId="0" borderId="114" xfId="48" applyFont="1" applyFill="1" applyBorder="1" applyAlignment="1" applyProtection="1">
      <alignment shrinkToFit="1"/>
      <protection locked="0"/>
    </xf>
    <xf numFmtId="38" fontId="5" fillId="35" borderId="22" xfId="48" applyFont="1" applyFill="1" applyBorder="1" applyAlignment="1" applyProtection="1">
      <alignment horizontal="center"/>
      <protection/>
    </xf>
    <xf numFmtId="38" fontId="5" fillId="35" borderId="33" xfId="48" applyFont="1" applyFill="1" applyBorder="1" applyAlignment="1" applyProtection="1">
      <alignment horizontal="center"/>
      <protection/>
    </xf>
    <xf numFmtId="38" fontId="5" fillId="36" borderId="0" xfId="48" applyFont="1" applyFill="1" applyBorder="1" applyAlignment="1" applyProtection="1">
      <alignment shrinkToFit="1"/>
      <protection/>
    </xf>
    <xf numFmtId="38" fontId="6" fillId="0" borderId="107" xfId="48" applyFont="1" applyFill="1" applyBorder="1" applyAlignment="1" applyProtection="1">
      <alignment/>
      <protection locked="0"/>
    </xf>
    <xf numFmtId="0" fontId="13" fillId="34" borderId="27" xfId="0" applyFont="1" applyFill="1" applyBorder="1" applyAlignment="1" applyProtection="1">
      <alignment horizontal="center" shrinkToFit="1"/>
      <protection/>
    </xf>
    <xf numFmtId="0" fontId="9" fillId="33" borderId="0" xfId="0" applyFont="1" applyFill="1" applyAlignment="1" applyProtection="1">
      <alignment shrinkToFit="1"/>
      <protection/>
    </xf>
    <xf numFmtId="38" fontId="11" fillId="35" borderId="0" xfId="48" applyFont="1" applyFill="1" applyAlignment="1" applyProtection="1">
      <alignment horizontal="center" shrinkToFit="1"/>
      <protection/>
    </xf>
    <xf numFmtId="38" fontId="3" fillId="33" borderId="0" xfId="48" applyFont="1" applyFill="1" applyBorder="1" applyAlignment="1" applyProtection="1">
      <alignment shrinkToFit="1"/>
      <protection/>
    </xf>
    <xf numFmtId="0" fontId="9" fillId="38" borderId="20" xfId="0" applyFont="1" applyFill="1" applyBorder="1" applyAlignment="1" applyProtection="1">
      <alignment horizontal="center"/>
      <protection/>
    </xf>
    <xf numFmtId="0" fontId="9" fillId="38" borderId="0" xfId="0" applyFont="1" applyFill="1" applyBorder="1" applyAlignment="1" applyProtection="1">
      <alignment horizontal="center"/>
      <protection/>
    </xf>
    <xf numFmtId="0" fontId="12" fillId="34" borderId="51" xfId="0" applyFont="1" applyFill="1" applyBorder="1" applyAlignment="1">
      <alignment shrinkToFit="1"/>
    </xf>
    <xf numFmtId="0" fontId="12" fillId="34" borderId="107" xfId="0" applyFont="1" applyFill="1" applyBorder="1" applyAlignment="1">
      <alignment shrinkToFit="1"/>
    </xf>
    <xf numFmtId="0" fontId="12" fillId="34" borderId="52" xfId="0" applyFont="1" applyFill="1" applyBorder="1" applyAlignment="1">
      <alignment shrinkToFit="1"/>
    </xf>
    <xf numFmtId="38" fontId="0" fillId="34" borderId="115" xfId="48" applyFont="1" applyFill="1" applyBorder="1" applyAlignment="1">
      <alignment horizontal="center"/>
    </xf>
    <xf numFmtId="38" fontId="6" fillId="0" borderId="111" xfId="48" applyFont="1" applyFill="1" applyBorder="1" applyAlignment="1" applyProtection="1">
      <alignment/>
      <protection locked="0"/>
    </xf>
    <xf numFmtId="38" fontId="6" fillId="0" borderId="113" xfId="48" applyFont="1" applyFill="1" applyBorder="1" applyAlignment="1" applyProtection="1">
      <alignment/>
      <protection locked="0"/>
    </xf>
    <xf numFmtId="38" fontId="6" fillId="0" borderId="108" xfId="48" applyFont="1" applyFill="1" applyBorder="1" applyAlignment="1" applyProtection="1">
      <alignment/>
      <protection locked="0"/>
    </xf>
    <xf numFmtId="38" fontId="6" fillId="0" borderId="110" xfId="48" applyFont="1" applyFill="1" applyBorder="1" applyAlignment="1" applyProtection="1">
      <alignment/>
      <protection locked="0"/>
    </xf>
    <xf numFmtId="0" fontId="0" fillId="33" borderId="0" xfId="0" applyFont="1" applyFill="1" applyBorder="1" applyAlignment="1">
      <alignment vertical="center" shrinkToFit="1"/>
    </xf>
    <xf numFmtId="0" fontId="58" fillId="45" borderId="90" xfId="0" applyFont="1" applyFill="1" applyBorder="1" applyAlignment="1" applyProtection="1">
      <alignment horizontal="center" vertical="center" textRotation="255"/>
      <protection/>
    </xf>
    <xf numFmtId="0" fontId="58" fillId="45" borderId="116" xfId="0" applyFont="1" applyFill="1" applyBorder="1" applyAlignment="1" applyProtection="1">
      <alignment horizontal="center" vertical="center" textRotation="255"/>
      <protection/>
    </xf>
    <xf numFmtId="0" fontId="58" fillId="45" borderId="0" xfId="0" applyFont="1" applyFill="1" applyBorder="1" applyAlignment="1" applyProtection="1">
      <alignment horizontal="center" vertical="center" textRotation="255"/>
      <protection/>
    </xf>
    <xf numFmtId="0" fontId="58" fillId="45" borderId="117" xfId="0" applyFont="1" applyFill="1" applyBorder="1" applyAlignment="1" applyProtection="1">
      <alignment horizontal="center" vertical="center" textRotation="255"/>
      <protection/>
    </xf>
    <xf numFmtId="0" fontId="58" fillId="45" borderId="93" xfId="0" applyFont="1" applyFill="1" applyBorder="1" applyAlignment="1" applyProtection="1">
      <alignment horizontal="center" vertical="center" textRotation="255"/>
      <protection/>
    </xf>
    <xf numFmtId="0" fontId="58" fillId="45" borderId="118" xfId="0" applyFont="1" applyFill="1" applyBorder="1" applyAlignment="1" applyProtection="1">
      <alignment horizontal="center" vertical="center" textRotation="255"/>
      <protection/>
    </xf>
    <xf numFmtId="38" fontId="6" fillId="0" borderId="119" xfId="48" applyFont="1" applyFill="1" applyBorder="1" applyAlignment="1" applyProtection="1">
      <alignment/>
      <protection locked="0"/>
    </xf>
    <xf numFmtId="38" fontId="6" fillId="0" borderId="120" xfId="48" applyFont="1" applyFill="1" applyBorder="1" applyAlignment="1" applyProtection="1">
      <alignment/>
      <protection locked="0"/>
    </xf>
    <xf numFmtId="38" fontId="107" fillId="43" borderId="121" xfId="48" applyFont="1" applyFill="1" applyBorder="1" applyAlignment="1" applyProtection="1">
      <alignment horizontal="center" vertical="center"/>
      <protection/>
    </xf>
    <xf numFmtId="38" fontId="107" fillId="43" borderId="122" xfId="48" applyFont="1" applyFill="1" applyBorder="1" applyAlignment="1" applyProtection="1">
      <alignment horizontal="center" vertical="center"/>
      <protection/>
    </xf>
    <xf numFmtId="38" fontId="107" fillId="43" borderId="123" xfId="48" applyFont="1" applyFill="1" applyBorder="1" applyAlignment="1" applyProtection="1">
      <alignment horizontal="center" vertical="center"/>
      <protection/>
    </xf>
    <xf numFmtId="38" fontId="57" fillId="42" borderId="124" xfId="48" applyFont="1" applyFill="1" applyBorder="1" applyAlignment="1" applyProtection="1">
      <alignment horizontal="center" vertical="center" shrinkToFit="1"/>
      <protection locked="0"/>
    </xf>
    <xf numFmtId="38" fontId="57" fillId="42" borderId="0" xfId="48" applyFont="1" applyFill="1" applyBorder="1" applyAlignment="1" applyProtection="1">
      <alignment horizontal="center" vertical="center" shrinkToFit="1"/>
      <protection locked="0"/>
    </xf>
    <xf numFmtId="38" fontId="57" fillId="42" borderId="125" xfId="48" applyFont="1" applyFill="1" applyBorder="1" applyAlignment="1" applyProtection="1">
      <alignment horizontal="center" vertical="center" shrinkToFit="1"/>
      <protection locked="0"/>
    </xf>
    <xf numFmtId="38" fontId="57" fillId="42" borderId="126" xfId="48" applyFont="1" applyFill="1" applyBorder="1" applyAlignment="1" applyProtection="1">
      <alignment horizontal="center" vertical="center" shrinkToFit="1"/>
      <protection locked="0"/>
    </xf>
    <xf numFmtId="38" fontId="57" fillId="42" borderId="127" xfId="48" applyFont="1" applyFill="1" applyBorder="1" applyAlignment="1" applyProtection="1">
      <alignment horizontal="center" vertical="center" shrinkToFit="1"/>
      <protection locked="0"/>
    </xf>
    <xf numFmtId="38" fontId="57" fillId="42" borderId="128" xfId="48" applyFont="1" applyFill="1" applyBorder="1" applyAlignment="1" applyProtection="1">
      <alignment horizontal="center" vertical="center" shrinkToFit="1"/>
      <protection locked="0"/>
    </xf>
    <xf numFmtId="0" fontId="108" fillId="34" borderId="0" xfId="0" applyFont="1" applyFill="1" applyBorder="1" applyAlignment="1">
      <alignment horizontal="center" vertical="center"/>
    </xf>
    <xf numFmtId="0" fontId="3" fillId="34" borderId="129" xfId="0" applyFont="1" applyFill="1" applyBorder="1" applyAlignment="1">
      <alignment vertical="top" wrapText="1"/>
    </xf>
    <xf numFmtId="0" fontId="3" fillId="34" borderId="0" xfId="0" applyFont="1" applyFill="1" applyBorder="1" applyAlignment="1">
      <alignment vertical="top" wrapText="1"/>
    </xf>
    <xf numFmtId="0" fontId="3" fillId="34" borderId="130" xfId="0" applyFont="1" applyFill="1" applyBorder="1" applyAlignment="1">
      <alignment vertical="top" wrapText="1"/>
    </xf>
    <xf numFmtId="0" fontId="3" fillId="34" borderId="131" xfId="0" applyFont="1" applyFill="1" applyBorder="1" applyAlignment="1">
      <alignment vertical="top" wrapText="1"/>
    </xf>
    <xf numFmtId="0" fontId="3" fillId="34" borderId="132" xfId="0" applyFont="1" applyFill="1" applyBorder="1" applyAlignment="1">
      <alignment vertical="top" wrapText="1"/>
    </xf>
    <xf numFmtId="0" fontId="3" fillId="34" borderId="133" xfId="0" applyFont="1" applyFill="1" applyBorder="1" applyAlignment="1">
      <alignment vertical="top" wrapText="1"/>
    </xf>
    <xf numFmtId="0" fontId="3" fillId="34" borderId="129" xfId="0" applyFont="1" applyFill="1" applyBorder="1" applyAlignment="1">
      <alignment horizontal="center" wrapText="1"/>
    </xf>
    <xf numFmtId="0" fontId="3" fillId="34" borderId="0" xfId="0" applyFont="1" applyFill="1" applyBorder="1" applyAlignment="1">
      <alignment horizontal="center" wrapText="1"/>
    </xf>
    <xf numFmtId="0" fontId="3" fillId="34" borderId="131" xfId="0" applyFont="1" applyFill="1" applyBorder="1" applyAlignment="1">
      <alignment horizontal="center" wrapText="1"/>
    </xf>
    <xf numFmtId="0" fontId="3" fillId="34" borderId="132" xfId="0" applyFont="1" applyFill="1" applyBorder="1" applyAlignment="1">
      <alignment horizontal="center" wrapText="1"/>
    </xf>
    <xf numFmtId="0" fontId="3" fillId="34" borderId="13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35" xfId="0" applyFont="1" applyFill="1" applyBorder="1" applyAlignment="1">
      <alignment horizontal="center" vertical="center" wrapText="1"/>
    </xf>
    <xf numFmtId="0" fontId="3" fillId="34" borderId="132" xfId="0" applyFont="1" applyFill="1" applyBorder="1" applyAlignment="1">
      <alignment horizontal="center" vertical="center" wrapText="1"/>
    </xf>
    <xf numFmtId="0" fontId="55" fillId="40" borderId="136" xfId="0" applyFont="1" applyFill="1" applyBorder="1" applyAlignment="1" applyProtection="1">
      <alignment horizontal="center" vertical="center"/>
      <protection/>
    </xf>
    <xf numFmtId="0" fontId="31" fillId="40" borderId="137" xfId="0" applyFont="1" applyFill="1" applyBorder="1" applyAlignment="1" applyProtection="1">
      <alignment horizontal="center" vertical="center"/>
      <protection/>
    </xf>
    <xf numFmtId="0" fontId="31" fillId="40" borderId="138" xfId="0" applyFont="1" applyFill="1" applyBorder="1" applyAlignment="1" applyProtection="1">
      <alignment horizontal="center" vertical="center"/>
      <protection/>
    </xf>
    <xf numFmtId="0" fontId="3" fillId="34" borderId="136" xfId="0" applyFont="1" applyFill="1" applyBorder="1" applyAlignment="1">
      <alignment horizontal="center" vertical="top" wrapText="1"/>
    </xf>
    <xf numFmtId="0" fontId="3" fillId="34" borderId="137" xfId="0" applyFont="1" applyFill="1" applyBorder="1" applyAlignment="1">
      <alignment horizontal="center" vertical="top" wrapText="1"/>
    </xf>
    <xf numFmtId="0" fontId="3" fillId="34" borderId="138" xfId="0" applyFont="1" applyFill="1" applyBorder="1" applyAlignment="1">
      <alignment horizontal="center" vertical="top" wrapText="1"/>
    </xf>
    <xf numFmtId="0" fontId="3" fillId="34" borderId="129" xfId="0" applyFont="1" applyFill="1" applyBorder="1" applyAlignment="1">
      <alignment horizontal="center" vertical="top" wrapText="1"/>
    </xf>
    <xf numFmtId="0" fontId="3" fillId="34" borderId="0" xfId="0" applyFont="1" applyFill="1" applyBorder="1" applyAlignment="1">
      <alignment horizontal="center" vertical="top" wrapText="1"/>
    </xf>
    <xf numFmtId="0" fontId="3" fillId="34" borderId="130" xfId="0" applyFont="1" applyFill="1" applyBorder="1" applyAlignment="1">
      <alignment horizontal="center" vertical="top" wrapText="1"/>
    </xf>
    <xf numFmtId="0" fontId="3" fillId="34" borderId="136" xfId="0" applyFont="1" applyFill="1" applyBorder="1" applyAlignment="1">
      <alignment horizontal="center" vertical="center" wrapText="1"/>
    </xf>
    <xf numFmtId="0" fontId="3" fillId="34" borderId="137" xfId="0" applyFont="1" applyFill="1" applyBorder="1" applyAlignment="1">
      <alignment horizontal="center" vertical="center" wrapText="1"/>
    </xf>
    <xf numFmtId="0" fontId="3" fillId="34" borderId="139" xfId="0" applyFont="1" applyFill="1" applyBorder="1" applyAlignment="1">
      <alignment horizontal="center" vertical="center" wrapText="1"/>
    </xf>
    <xf numFmtId="0" fontId="3" fillId="34" borderId="129" xfId="0" applyFont="1" applyFill="1" applyBorder="1" applyAlignment="1">
      <alignment horizontal="center" vertical="center" wrapText="1"/>
    </xf>
    <xf numFmtId="0" fontId="3" fillId="34" borderId="140" xfId="0" applyFont="1" applyFill="1" applyBorder="1" applyAlignment="1">
      <alignment horizontal="center" vertical="center" wrapText="1"/>
    </xf>
    <xf numFmtId="0" fontId="3" fillId="34" borderId="14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42" xfId="0" applyFont="1" applyFill="1" applyBorder="1" applyAlignment="1">
      <alignment horizontal="center" vertical="center" wrapText="1"/>
    </xf>
    <xf numFmtId="0" fontId="9" fillId="34" borderId="143" xfId="0" applyFont="1" applyFill="1" applyBorder="1" applyAlignment="1">
      <alignment horizontal="center" vertical="center" wrapText="1"/>
    </xf>
    <xf numFmtId="0" fontId="3" fillId="34" borderId="144" xfId="0" applyFont="1" applyFill="1" applyBorder="1" applyAlignment="1">
      <alignment horizontal="center" vertical="center" wrapText="1"/>
    </xf>
    <xf numFmtId="3" fontId="3" fillId="34" borderId="10" xfId="48" applyNumberFormat="1" applyFont="1" applyFill="1" applyBorder="1" applyAlignment="1" applyProtection="1">
      <alignment horizontal="center"/>
      <protection/>
    </xf>
    <xf numFmtId="3" fontId="26" fillId="0" borderId="10" xfId="48" applyNumberFormat="1" applyFont="1" applyFill="1" applyBorder="1" applyAlignment="1" applyProtection="1">
      <alignment shrinkToFit="1"/>
      <protection/>
    </xf>
    <xf numFmtId="3" fontId="26" fillId="0" borderId="10" xfId="48" applyNumberFormat="1" applyFont="1" applyFill="1" applyBorder="1" applyAlignment="1" applyProtection="1">
      <alignment horizontal="center" vertical="center"/>
      <protection/>
    </xf>
    <xf numFmtId="3" fontId="26" fillId="0" borderId="11" xfId="48" applyNumberFormat="1" applyFont="1" applyFill="1" applyBorder="1" applyAlignment="1" applyProtection="1">
      <alignment horizontal="center" vertical="center"/>
      <protection/>
    </xf>
    <xf numFmtId="3" fontId="26" fillId="0" borderId="11" xfId="48" applyNumberFormat="1" applyFont="1" applyFill="1" applyBorder="1" applyAlignment="1" applyProtection="1">
      <alignment horizontal="center" vertical="center" wrapText="1"/>
      <protection/>
    </xf>
    <xf numFmtId="3" fontId="26" fillId="0" borderId="12" xfId="48" applyNumberFormat="1" applyFont="1" applyFill="1" applyBorder="1" applyAlignment="1" applyProtection="1">
      <alignment horizontal="center" vertical="center"/>
      <protection/>
    </xf>
    <xf numFmtId="3" fontId="26" fillId="0" borderId="13" xfId="48" applyNumberFormat="1" applyFont="1" applyFill="1" applyBorder="1" applyAlignment="1" applyProtection="1">
      <alignment horizontal="center" vertical="center"/>
      <protection/>
    </xf>
    <xf numFmtId="3" fontId="3" fillId="34" borderId="0" xfId="48" applyNumberFormat="1" applyFont="1" applyFill="1" applyAlignment="1" applyProtection="1">
      <alignment vertical="center" wrapText="1"/>
      <protection/>
    </xf>
    <xf numFmtId="3" fontId="3" fillId="34" borderId="15" xfId="48" applyNumberFormat="1" applyFont="1" applyFill="1" applyBorder="1" applyAlignment="1" applyProtection="1">
      <alignment vertical="center" wrapText="1"/>
      <protection/>
    </xf>
    <xf numFmtId="3" fontId="26" fillId="0" borderId="10" xfId="48" applyNumberFormat="1" applyFont="1" applyFill="1" applyBorder="1" applyAlignment="1" applyProtection="1">
      <alignment horizontal="center" vertical="center" wrapText="1"/>
      <protection/>
    </xf>
    <xf numFmtId="3" fontId="26" fillId="0" borderId="32" xfId="48" applyNumberFormat="1" applyFont="1" applyFill="1" applyBorder="1" applyAlignment="1" applyProtection="1">
      <alignment horizontal="center" vertical="center"/>
      <protection/>
    </xf>
    <xf numFmtId="3" fontId="26" fillId="0" borderId="22" xfId="48" applyNumberFormat="1" applyFont="1" applyFill="1" applyBorder="1" applyAlignment="1" applyProtection="1">
      <alignment horizontal="center" vertical="center"/>
      <protection/>
    </xf>
    <xf numFmtId="3" fontId="26" fillId="0" borderId="30" xfId="48" applyNumberFormat="1" applyFont="1" applyFill="1" applyBorder="1" applyAlignment="1" applyProtection="1">
      <alignment horizontal="center" vertical="center"/>
      <protection/>
    </xf>
    <xf numFmtId="3" fontId="3" fillId="0" borderId="10" xfId="48" applyNumberFormat="1" applyFont="1" applyFill="1" applyBorder="1" applyAlignment="1" applyProtection="1">
      <alignment horizontal="center" vertical="center" wrapText="1"/>
      <protection/>
    </xf>
    <xf numFmtId="3" fontId="3" fillId="0" borderId="10" xfId="48" applyNumberFormat="1" applyFont="1" applyFill="1" applyBorder="1" applyAlignment="1" applyProtection="1">
      <alignment horizontal="center" vertical="center"/>
      <protection/>
    </xf>
    <xf numFmtId="3" fontId="26" fillId="0" borderId="13" xfId="48" applyNumberFormat="1" applyFont="1" applyFill="1" applyBorder="1" applyAlignment="1" applyProtection="1">
      <alignment horizontal="center" vertical="center" wrapText="1"/>
      <protection/>
    </xf>
    <xf numFmtId="3" fontId="3" fillId="33" borderId="32" xfId="48" applyNumberFormat="1" applyFont="1" applyFill="1" applyBorder="1" applyAlignment="1" applyProtection="1">
      <alignment horizontal="center" vertical="center" wrapText="1"/>
      <protection/>
    </xf>
    <xf numFmtId="3" fontId="3" fillId="33" borderId="33" xfId="48" applyNumberFormat="1" applyFont="1" applyFill="1" applyBorder="1" applyAlignment="1" applyProtection="1">
      <alignment horizontal="center" vertical="center" wrapText="1"/>
      <protection/>
    </xf>
    <xf numFmtId="3" fontId="9" fillId="38" borderId="11" xfId="48" applyNumberFormat="1" applyFont="1" applyFill="1" applyBorder="1" applyAlignment="1" applyProtection="1">
      <alignment horizontal="center" vertical="center" textRotation="255"/>
      <protection/>
    </xf>
    <xf numFmtId="3" fontId="9" fillId="38" borderId="12" xfId="48" applyNumberFormat="1" applyFont="1" applyFill="1" applyBorder="1" applyAlignment="1" applyProtection="1">
      <alignment horizontal="center" vertical="center" textRotation="255"/>
      <protection/>
    </xf>
    <xf numFmtId="3" fontId="9" fillId="38" borderId="21" xfId="48" applyNumberFormat="1" applyFont="1" applyFill="1" applyBorder="1" applyAlignment="1" applyProtection="1">
      <alignment horizontal="center" vertical="center" textRotation="255"/>
      <protection/>
    </xf>
    <xf numFmtId="3" fontId="3" fillId="33" borderId="11" xfId="48" applyNumberFormat="1" applyFont="1" applyFill="1" applyBorder="1" applyAlignment="1" applyProtection="1">
      <alignment horizontal="center" vertical="center" textRotation="255"/>
      <protection/>
    </xf>
    <xf numFmtId="3" fontId="3" fillId="33" borderId="12" xfId="48" applyNumberFormat="1" applyFont="1" applyFill="1" applyBorder="1" applyAlignment="1" applyProtection="1">
      <alignment horizontal="center" vertical="center" textRotation="255"/>
      <protection/>
    </xf>
    <xf numFmtId="3" fontId="3" fillId="33" borderId="20" xfId="48" applyNumberFormat="1" applyFont="1" applyFill="1" applyBorder="1" applyAlignment="1" applyProtection="1">
      <alignment horizontal="center" vertical="center" textRotation="255"/>
      <protection/>
    </xf>
    <xf numFmtId="3" fontId="3" fillId="34" borderId="10" xfId="48" applyNumberFormat="1" applyFont="1" applyFill="1" applyBorder="1" applyAlignment="1" applyProtection="1">
      <alignment/>
      <protection/>
    </xf>
    <xf numFmtId="3" fontId="3" fillId="33" borderId="32" xfId="48" applyNumberFormat="1" applyFont="1" applyFill="1" applyBorder="1" applyAlignment="1" applyProtection="1">
      <alignment horizontal="center"/>
      <protection/>
    </xf>
    <xf numFmtId="3" fontId="3" fillId="33" borderId="33" xfId="48" applyNumberFormat="1" applyFont="1" applyFill="1" applyBorder="1" applyAlignment="1" applyProtection="1">
      <alignment horizontal="center"/>
      <protection/>
    </xf>
    <xf numFmtId="3" fontId="3" fillId="33" borderId="10" xfId="48" applyNumberFormat="1" applyFont="1" applyFill="1" applyBorder="1" applyAlignment="1" applyProtection="1">
      <alignment/>
      <protection/>
    </xf>
    <xf numFmtId="3" fontId="3" fillId="33" borderId="10" xfId="48" applyNumberFormat="1" applyFont="1" applyFill="1" applyBorder="1" applyAlignment="1" applyProtection="1">
      <alignment horizontal="center" vertical="center" wrapText="1"/>
      <protection/>
    </xf>
    <xf numFmtId="3" fontId="3" fillId="33" borderId="22" xfId="48" applyNumberFormat="1" applyFont="1" applyFill="1" applyBorder="1" applyAlignment="1" applyProtection="1">
      <alignment horizontal="center" vertical="center"/>
      <protection/>
    </xf>
    <xf numFmtId="3" fontId="3" fillId="33" borderId="30" xfId="48" applyNumberFormat="1" applyFont="1" applyFill="1" applyBorder="1" applyAlignment="1" applyProtection="1">
      <alignment horizontal="center" vertical="center"/>
      <protection/>
    </xf>
    <xf numFmtId="3" fontId="3" fillId="33" borderId="13" xfId="48" applyNumberFormat="1" applyFont="1" applyFill="1" applyBorder="1" applyAlignment="1" applyProtection="1">
      <alignment horizontal="center" vertical="center" wrapText="1"/>
      <protection/>
    </xf>
    <xf numFmtId="3" fontId="3" fillId="33" borderId="10" xfId="48" applyNumberFormat="1" applyFont="1" applyFill="1" applyBorder="1" applyAlignment="1" applyProtection="1">
      <alignment horizontal="center" vertical="center"/>
      <protection/>
    </xf>
    <xf numFmtId="3" fontId="3" fillId="33" borderId="11" xfId="48" applyNumberFormat="1" applyFont="1" applyFill="1" applyBorder="1" applyAlignment="1" applyProtection="1">
      <alignment horizontal="center" vertical="center"/>
      <protection/>
    </xf>
    <xf numFmtId="3" fontId="3" fillId="33" borderId="32" xfId="48" applyNumberFormat="1" applyFont="1" applyFill="1" applyBorder="1" applyAlignment="1" applyProtection="1">
      <alignment horizontal="center" vertical="center"/>
      <protection/>
    </xf>
    <xf numFmtId="3" fontId="5" fillId="34" borderId="0" xfId="48" applyNumberFormat="1" applyFont="1" applyFill="1" applyBorder="1" applyAlignment="1" applyProtection="1">
      <alignment shrinkToFit="1"/>
      <protection/>
    </xf>
    <xf numFmtId="3" fontId="28" fillId="38" borderId="29" xfId="48" applyNumberFormat="1" applyFont="1" applyFill="1" applyBorder="1" applyAlignment="1" applyProtection="1">
      <alignment horizontal="center"/>
      <protection/>
    </xf>
    <xf numFmtId="3" fontId="28" fillId="38" borderId="30" xfId="48" applyNumberFormat="1" applyFont="1" applyFill="1" applyBorder="1" applyAlignment="1" applyProtection="1">
      <alignment horizontal="center"/>
      <protection/>
    </xf>
    <xf numFmtId="3" fontId="3" fillId="33" borderId="21" xfId="48" applyNumberFormat="1" applyFont="1" applyFill="1" applyBorder="1" applyAlignment="1" applyProtection="1">
      <alignment shrinkToFit="1"/>
      <protection/>
    </xf>
    <xf numFmtId="3" fontId="3" fillId="33" borderId="31" xfId="48" applyNumberFormat="1" applyFont="1" applyFill="1" applyBorder="1" applyAlignment="1" applyProtection="1">
      <alignment shrinkToFit="1"/>
      <protection/>
    </xf>
    <xf numFmtId="3" fontId="9" fillId="38" borderId="15" xfId="48" applyNumberFormat="1" applyFont="1" applyFill="1" applyBorder="1" applyAlignment="1" applyProtection="1">
      <alignment vertical="top" wrapText="1"/>
      <protection/>
    </xf>
    <xf numFmtId="3" fontId="3" fillId="33" borderId="29" xfId="48" applyNumberFormat="1" applyFont="1" applyFill="1" applyBorder="1" applyAlignment="1" applyProtection="1">
      <alignment shrinkToFit="1"/>
      <protection/>
    </xf>
    <xf numFmtId="3" fontId="3" fillId="33" borderId="30" xfId="48" applyNumberFormat="1" applyFont="1" applyFill="1" applyBorder="1" applyAlignment="1" applyProtection="1">
      <alignment shrinkToFit="1"/>
      <protection/>
    </xf>
    <xf numFmtId="3" fontId="3" fillId="33" borderId="145" xfId="48" applyNumberFormat="1" applyFont="1" applyFill="1" applyBorder="1" applyAlignment="1" applyProtection="1">
      <alignment horizontal="center" vertical="center" wrapText="1"/>
      <protection/>
    </xf>
    <xf numFmtId="3" fontId="3" fillId="33" borderId="63" xfId="48" applyNumberFormat="1" applyFont="1" applyFill="1" applyBorder="1" applyAlignment="1" applyProtection="1">
      <alignment horizontal="center" vertical="center"/>
      <protection/>
    </xf>
    <xf numFmtId="3" fontId="3" fillId="33" borderId="70" xfId="48" applyNumberFormat="1" applyFont="1" applyFill="1" applyBorder="1" applyAlignment="1" applyProtection="1">
      <alignment horizontal="center" vertical="center"/>
      <protection/>
    </xf>
    <xf numFmtId="3" fontId="3" fillId="33" borderId="11" xfId="48" applyNumberFormat="1" applyFont="1" applyFill="1" applyBorder="1" applyAlignment="1" applyProtection="1">
      <alignment horizontal="center" vertical="center" wrapText="1"/>
      <protection/>
    </xf>
    <xf numFmtId="3" fontId="3" fillId="33" borderId="31" xfId="48" applyNumberFormat="1" applyFont="1" applyFill="1" applyBorder="1" applyAlignment="1" applyProtection="1">
      <alignment horizontal="center" vertical="center" wrapText="1"/>
      <protection/>
    </xf>
    <xf numFmtId="3" fontId="3" fillId="33" borderId="33" xfId="48" applyNumberFormat="1" applyFont="1" applyFill="1" applyBorder="1" applyAlignment="1" applyProtection="1">
      <alignment horizontal="center" vertical="center"/>
      <protection/>
    </xf>
    <xf numFmtId="3" fontId="3" fillId="33" borderId="146" xfId="48" applyNumberFormat="1" applyFont="1" applyFill="1" applyBorder="1" applyAlignment="1" applyProtection="1">
      <alignment horizontal="center" vertical="center" wrapText="1"/>
      <protection/>
    </xf>
    <xf numFmtId="3" fontId="3" fillId="33" borderId="68" xfId="48" applyNumberFormat="1" applyFont="1" applyFill="1" applyBorder="1" applyAlignment="1" applyProtection="1">
      <alignment horizontal="center" vertical="center"/>
      <protection/>
    </xf>
    <xf numFmtId="0" fontId="18" fillId="34" borderId="0" xfId="0" applyNumberFormat="1" applyFont="1" applyFill="1" applyBorder="1" applyAlignment="1" applyProtection="1">
      <alignment horizontal="distributed" vertical="center"/>
      <protection/>
    </xf>
    <xf numFmtId="176" fontId="18" fillId="34" borderId="45" xfId="0" applyNumberFormat="1" applyFont="1" applyFill="1" applyBorder="1" applyAlignment="1" applyProtection="1">
      <alignment shrinkToFit="1"/>
      <protection/>
    </xf>
    <xf numFmtId="176" fontId="18" fillId="34" borderId="43" xfId="0" applyNumberFormat="1" applyFont="1" applyFill="1" applyBorder="1" applyAlignment="1" applyProtection="1">
      <alignment shrinkToFit="1"/>
      <protection/>
    </xf>
    <xf numFmtId="176" fontId="18" fillId="34" borderId="47" xfId="0" applyNumberFormat="1" applyFont="1" applyFill="1" applyBorder="1" applyAlignment="1" applyProtection="1">
      <alignment shrinkToFit="1"/>
      <protection/>
    </xf>
    <xf numFmtId="176" fontId="18" fillId="34" borderId="14" xfId="0" applyNumberFormat="1" applyFont="1" applyFill="1" applyBorder="1" applyAlignment="1" applyProtection="1">
      <alignment shrinkToFit="1"/>
      <protection/>
    </xf>
    <xf numFmtId="176" fontId="18" fillId="34" borderId="14" xfId="0" applyNumberFormat="1" applyFont="1" applyFill="1" applyBorder="1" applyAlignment="1" applyProtection="1">
      <alignment horizontal="center" shrinkToFit="1"/>
      <protection/>
    </xf>
    <xf numFmtId="38" fontId="17" fillId="34" borderId="14" xfId="0" applyNumberFormat="1" applyFont="1" applyFill="1" applyBorder="1" applyAlignment="1" applyProtection="1">
      <alignment horizontal="center" shrinkToFit="1"/>
      <protection/>
    </xf>
    <xf numFmtId="0" fontId="17" fillId="34" borderId="14" xfId="0" applyNumberFormat="1" applyFont="1" applyFill="1" applyBorder="1" applyAlignment="1" applyProtection="1">
      <alignment horizontal="center" shrinkToFit="1"/>
      <protection/>
    </xf>
    <xf numFmtId="176" fontId="18" fillId="34" borderId="0" xfId="0" applyNumberFormat="1" applyFont="1" applyFill="1" applyAlignment="1" applyProtection="1">
      <alignment horizontal="distributed"/>
      <protection/>
    </xf>
    <xf numFmtId="176" fontId="18" fillId="34" borderId="46" xfId="0" applyNumberFormat="1" applyFont="1" applyFill="1" applyBorder="1" applyAlignment="1" applyProtection="1">
      <alignment shrinkToFit="1"/>
      <protection/>
    </xf>
    <xf numFmtId="176" fontId="18" fillId="34" borderId="44" xfId="0" applyNumberFormat="1" applyFont="1" applyFill="1" applyBorder="1" applyAlignment="1" applyProtection="1">
      <alignment shrinkToFit="1"/>
      <protection/>
    </xf>
    <xf numFmtId="49" fontId="15" fillId="0" borderId="0" xfId="0" applyNumberFormat="1" applyFont="1" applyFill="1" applyAlignment="1" applyProtection="1">
      <alignment horizontal="center"/>
      <protection/>
    </xf>
    <xf numFmtId="176" fontId="18" fillId="34" borderId="0" xfId="0" applyNumberFormat="1" applyFont="1" applyFill="1" applyBorder="1" applyAlignment="1" applyProtection="1">
      <alignment shrinkToFit="1"/>
      <protection/>
    </xf>
    <xf numFmtId="176" fontId="18" fillId="34" borderId="22" xfId="0" applyNumberFormat="1" applyFont="1" applyFill="1" applyBorder="1" applyAlignment="1" applyProtection="1">
      <alignment shrinkToFit="1"/>
      <protection/>
    </xf>
    <xf numFmtId="176" fontId="18" fillId="34" borderId="27" xfId="0" applyNumberFormat="1" applyFont="1" applyFill="1" applyBorder="1" applyAlignment="1" applyProtection="1">
      <alignment shrinkToFit="1"/>
      <protection/>
    </xf>
    <xf numFmtId="176" fontId="18" fillId="34" borderId="0" xfId="0" applyNumberFormat="1" applyFont="1" applyFill="1" applyBorder="1" applyAlignment="1" applyProtection="1">
      <alignment horizontal="distributed"/>
      <protection/>
    </xf>
    <xf numFmtId="176" fontId="18" fillId="34" borderId="25" xfId="0" applyNumberFormat="1" applyFont="1" applyFill="1" applyBorder="1" applyAlignment="1" applyProtection="1">
      <alignment shrinkToFit="1"/>
      <protection/>
    </xf>
    <xf numFmtId="176" fontId="18" fillId="34" borderId="49" xfId="48" applyNumberFormat="1" applyFont="1" applyFill="1" applyBorder="1" applyAlignment="1">
      <alignment shrinkToFit="1"/>
    </xf>
    <xf numFmtId="176" fontId="18" fillId="34" borderId="47" xfId="48" applyNumberFormat="1" applyFont="1" applyFill="1" applyBorder="1" applyAlignment="1">
      <alignment shrinkToFit="1"/>
    </xf>
    <xf numFmtId="176" fontId="18" fillId="34" borderId="43" xfId="48" applyNumberFormat="1" applyFont="1" applyFill="1" applyBorder="1" applyAlignment="1">
      <alignment shrinkToFit="1"/>
    </xf>
    <xf numFmtId="176" fontId="18" fillId="34" borderId="45" xfId="48" applyNumberFormat="1" applyFont="1" applyFill="1" applyBorder="1" applyAlignment="1">
      <alignment shrinkToFit="1"/>
    </xf>
    <xf numFmtId="176" fontId="18" fillId="34" borderId="44" xfId="48" applyNumberFormat="1" applyFont="1" applyFill="1" applyBorder="1" applyAlignment="1">
      <alignment shrinkToFit="1"/>
    </xf>
    <xf numFmtId="176" fontId="18" fillId="34" borderId="27" xfId="48" applyNumberFormat="1" applyFont="1" applyFill="1" applyBorder="1" applyAlignment="1">
      <alignment shrinkToFit="1"/>
    </xf>
    <xf numFmtId="176" fontId="18" fillId="34" borderId="0" xfId="48" applyNumberFormat="1" applyFont="1" applyFill="1" applyBorder="1" applyAlignment="1">
      <alignment shrinkToFit="1"/>
    </xf>
    <xf numFmtId="49" fontId="18" fillId="34" borderId="0" xfId="0" applyNumberFormat="1" applyFont="1" applyFill="1" applyBorder="1" applyAlignment="1">
      <alignment horizontal="right"/>
    </xf>
    <xf numFmtId="176" fontId="18" fillId="34" borderId="46" xfId="48" applyNumberFormat="1" applyFont="1" applyFill="1" applyBorder="1" applyAlignment="1">
      <alignment shrinkToFit="1"/>
    </xf>
    <xf numFmtId="176" fontId="18" fillId="34" borderId="14" xfId="48" applyNumberFormat="1" applyFont="1" applyFill="1" applyBorder="1" applyAlignment="1">
      <alignment shrinkToFit="1"/>
    </xf>
    <xf numFmtId="176" fontId="18" fillId="34" borderId="0" xfId="0" applyNumberFormat="1" applyFont="1" applyFill="1" applyAlignment="1">
      <alignment horizontal="distributed"/>
    </xf>
    <xf numFmtId="176" fontId="18" fillId="34" borderId="0" xfId="48" applyNumberFormat="1" applyFont="1" applyFill="1" applyBorder="1" applyAlignment="1">
      <alignment horizontal="distributed" vertical="center"/>
    </xf>
    <xf numFmtId="176" fontId="18" fillId="34" borderId="45" xfId="48" applyNumberFormat="1" applyFont="1" applyFill="1" applyBorder="1" applyAlignment="1">
      <alignment/>
    </xf>
    <xf numFmtId="176" fontId="18" fillId="34" borderId="27" xfId="48" applyNumberFormat="1" applyFont="1" applyFill="1" applyBorder="1" applyAlignment="1">
      <alignment horizontal="center" vertical="top"/>
    </xf>
    <xf numFmtId="176" fontId="18" fillId="34" borderId="0" xfId="48" applyNumberFormat="1" applyFont="1" applyFill="1" applyBorder="1" applyAlignment="1">
      <alignment horizontal="center" vertical="top"/>
    </xf>
    <xf numFmtId="176" fontId="17" fillId="34" borderId="14" xfId="48" applyNumberFormat="1" applyFont="1" applyFill="1" applyBorder="1" applyAlignment="1">
      <alignment horizontal="center" shrinkToFit="1"/>
    </xf>
    <xf numFmtId="176" fontId="18" fillId="34" borderId="47" xfId="48" applyNumberFormat="1" applyFont="1" applyFill="1" applyBorder="1" applyAlignment="1">
      <alignment/>
    </xf>
    <xf numFmtId="176" fontId="18" fillId="34" borderId="14" xfId="48" applyNumberFormat="1" applyFont="1" applyFill="1" applyBorder="1" applyAlignment="1">
      <alignment horizontal="right" shrinkToFit="1"/>
    </xf>
    <xf numFmtId="176" fontId="18" fillId="42" borderId="14" xfId="48" applyNumberFormat="1" applyFont="1" applyFill="1" applyBorder="1" applyAlignment="1">
      <alignment/>
    </xf>
    <xf numFmtId="176" fontId="18" fillId="42" borderId="0" xfId="48" applyNumberFormat="1" applyFont="1" applyFill="1" applyBorder="1" applyAlignment="1">
      <alignment/>
    </xf>
    <xf numFmtId="176" fontId="18" fillId="34" borderId="43" xfId="48" applyNumberFormat="1" applyFont="1" applyFill="1" applyBorder="1" applyAlignment="1">
      <alignment/>
    </xf>
    <xf numFmtId="176" fontId="18" fillId="34" borderId="44" xfId="0" applyNumberFormat="1" applyFont="1" applyFill="1" applyBorder="1" applyAlignment="1">
      <alignment/>
    </xf>
    <xf numFmtId="176" fontId="18" fillId="34" borderId="0" xfId="0" applyNumberFormat="1" applyFont="1" applyFill="1" applyBorder="1" applyAlignment="1">
      <alignment shrinkToFit="1"/>
    </xf>
    <xf numFmtId="176" fontId="18" fillId="34" borderId="44" xfId="48" applyNumberFormat="1" applyFont="1" applyFill="1" applyBorder="1" applyAlignment="1">
      <alignment/>
    </xf>
    <xf numFmtId="176" fontId="18" fillId="34" borderId="14" xfId="0" applyNumberFormat="1" applyFont="1" applyFill="1" applyBorder="1" applyAlignment="1">
      <alignment/>
    </xf>
    <xf numFmtId="176" fontId="18" fillId="34" borderId="45" xfId="0" applyNumberFormat="1" applyFont="1" applyFill="1" applyBorder="1" applyAlignment="1">
      <alignment/>
    </xf>
    <xf numFmtId="176" fontId="17" fillId="42" borderId="14" xfId="48" applyNumberFormat="1" applyFont="1" applyFill="1" applyBorder="1" applyAlignment="1">
      <alignment horizontal="center" shrinkToFit="1"/>
    </xf>
    <xf numFmtId="176" fontId="18" fillId="42" borderId="0" xfId="48" applyNumberFormat="1" applyFont="1" applyFill="1" applyAlignment="1">
      <alignment horizontal="distributed" shrinkToFit="1"/>
    </xf>
    <xf numFmtId="176" fontId="18" fillId="42" borderId="0" xfId="48" applyNumberFormat="1" applyFont="1" applyFill="1" applyAlignment="1">
      <alignment horizontal="center" shrinkToFit="1"/>
    </xf>
    <xf numFmtId="0" fontId="20" fillId="42" borderId="0" xfId="0" applyFont="1" applyFill="1" applyAlignment="1">
      <alignment horizontal="right"/>
    </xf>
    <xf numFmtId="0" fontId="20" fillId="33" borderId="0" xfId="0" applyFont="1" applyFill="1" applyAlignment="1">
      <alignment horizontal="center"/>
    </xf>
    <xf numFmtId="3" fontId="26" fillId="34" borderId="10" xfId="48" applyNumberFormat="1" applyFont="1" applyFill="1" applyBorder="1" applyAlignment="1">
      <alignment horizontal="center" vertical="center"/>
    </xf>
    <xf numFmtId="3" fontId="26" fillId="34" borderId="10" xfId="48" applyNumberFormat="1" applyFont="1" applyFill="1" applyBorder="1" applyAlignment="1">
      <alignment horizontal="center" vertical="center" wrapText="1"/>
    </xf>
    <xf numFmtId="176" fontId="16" fillId="42" borderId="14" xfId="48" applyNumberFormat="1" applyFont="1" applyFill="1" applyBorder="1" applyAlignment="1">
      <alignment horizontal="center" shrinkToFit="1"/>
    </xf>
    <xf numFmtId="3" fontId="26" fillId="34" borderId="13" xfId="48" applyNumberFormat="1" applyFont="1" applyFill="1" applyBorder="1" applyAlignment="1">
      <alignment horizontal="center" vertical="center" wrapText="1"/>
    </xf>
    <xf numFmtId="3" fontId="26" fillId="34" borderId="32" xfId="48" applyNumberFormat="1" applyFont="1" applyFill="1" applyBorder="1" applyAlignment="1">
      <alignment horizontal="center" vertical="center" shrinkToFit="1"/>
    </xf>
    <xf numFmtId="3" fontId="26" fillId="34" borderId="33" xfId="48" applyNumberFormat="1" applyFont="1" applyFill="1" applyBorder="1" applyAlignment="1">
      <alignment horizontal="center" vertical="center" shrinkToFit="1"/>
    </xf>
    <xf numFmtId="3" fontId="26" fillId="34" borderId="30" xfId="48" applyNumberFormat="1" applyFont="1" applyFill="1" applyBorder="1" applyAlignment="1">
      <alignment horizontal="center" vertical="center" wrapText="1"/>
    </xf>
    <xf numFmtId="3" fontId="26" fillId="34" borderId="15" xfId="48" applyNumberFormat="1" applyFont="1" applyFill="1" applyBorder="1" applyAlignment="1">
      <alignment horizontal="center" vertical="center" wrapText="1"/>
    </xf>
    <xf numFmtId="3" fontId="26" fillId="34" borderId="31" xfId="48" applyNumberFormat="1" applyFont="1" applyFill="1" applyBorder="1" applyAlignment="1">
      <alignment horizontal="center" vertical="center" wrapText="1"/>
    </xf>
    <xf numFmtId="3" fontId="26" fillId="0" borderId="11" xfId="48" applyNumberFormat="1" applyFont="1" applyFill="1" applyBorder="1" applyAlignment="1" applyProtection="1">
      <alignment horizontal="center" vertical="center" wrapText="1"/>
      <protection locked="0"/>
    </xf>
    <xf numFmtId="3" fontId="26" fillId="0" borderId="12" xfId="48" applyNumberFormat="1" applyFont="1" applyFill="1" applyBorder="1" applyAlignment="1" applyProtection="1">
      <alignment horizontal="center" vertical="center" wrapText="1"/>
      <protection locked="0"/>
    </xf>
    <xf numFmtId="0" fontId="18" fillId="42" borderId="0" xfId="0" applyFont="1" applyFill="1" applyAlignment="1">
      <alignment horizontal="distributed"/>
    </xf>
    <xf numFmtId="3" fontId="26" fillId="34" borderId="32" xfId="48" applyNumberFormat="1" applyFont="1" applyFill="1" applyBorder="1" applyAlignment="1">
      <alignment/>
    </xf>
    <xf numFmtId="3" fontId="26" fillId="34" borderId="33" xfId="48" applyNumberFormat="1" applyFont="1" applyFill="1" applyBorder="1" applyAlignment="1">
      <alignment/>
    </xf>
    <xf numFmtId="3" fontId="26" fillId="34" borderId="21" xfId="48" applyNumberFormat="1" applyFont="1" applyFill="1" applyBorder="1" applyAlignment="1">
      <alignment horizontal="center" vertical="center"/>
    </xf>
    <xf numFmtId="3" fontId="26" fillId="34" borderId="14" xfId="48" applyNumberFormat="1" applyFont="1" applyFill="1" applyBorder="1" applyAlignment="1">
      <alignment horizontal="center" vertical="center"/>
    </xf>
    <xf numFmtId="3" fontId="26" fillId="34" borderId="31" xfId="48" applyNumberFormat="1" applyFont="1" applyFill="1" applyBorder="1" applyAlignment="1">
      <alignment horizontal="center" vertical="center"/>
    </xf>
    <xf numFmtId="3" fontId="26" fillId="34" borderId="13" xfId="48" applyNumberFormat="1" applyFont="1" applyFill="1" applyBorder="1" applyAlignment="1">
      <alignment horizontal="center" vertical="center"/>
    </xf>
    <xf numFmtId="3" fontId="26" fillId="34" borderId="32" xfId="48" applyNumberFormat="1" applyFont="1" applyFill="1" applyBorder="1" applyAlignment="1">
      <alignment shrinkToFit="1"/>
    </xf>
    <xf numFmtId="3" fontId="26" fillId="34" borderId="33" xfId="48" applyNumberFormat="1" applyFont="1" applyFill="1" applyBorder="1" applyAlignment="1">
      <alignment shrinkToFit="1"/>
    </xf>
    <xf numFmtId="0" fontId="43" fillId="40" borderId="0" xfId="0" applyFont="1" applyFill="1" applyAlignment="1" applyProtection="1">
      <alignment horizontal="center" vertical="center" shrinkToFit="1"/>
      <protection/>
    </xf>
    <xf numFmtId="0" fontId="43" fillId="40" borderId="55" xfId="0" applyFont="1" applyFill="1" applyBorder="1" applyAlignment="1" applyProtection="1">
      <alignment horizontal="center" vertical="center" shrinkToFit="1"/>
      <protection/>
    </xf>
    <xf numFmtId="177" fontId="0" fillId="0" borderId="51" xfId="0" applyNumberFormat="1" applyFont="1" applyFill="1" applyBorder="1" applyAlignment="1" applyProtection="1">
      <alignment vertical="center" shrinkToFit="1"/>
      <protection locked="0"/>
    </xf>
    <xf numFmtId="177" fontId="0" fillId="0" borderId="107" xfId="0" applyNumberFormat="1" applyFont="1" applyFill="1" applyBorder="1" applyAlignment="1" applyProtection="1">
      <alignment vertical="center" shrinkToFit="1"/>
      <protection locked="0"/>
    </xf>
    <xf numFmtId="177" fontId="0" fillId="0" borderId="52" xfId="0" applyNumberFormat="1" applyFont="1" applyFill="1" applyBorder="1" applyAlignment="1" applyProtection="1">
      <alignment vertical="center" shrinkToFit="1"/>
      <protection locked="0"/>
    </xf>
    <xf numFmtId="0" fontId="0" fillId="0" borderId="51" xfId="0" applyFont="1" applyFill="1" applyBorder="1" applyAlignment="1" applyProtection="1">
      <alignment vertical="center" shrinkToFit="1"/>
      <protection locked="0"/>
    </xf>
    <xf numFmtId="0" fontId="0" fillId="0" borderId="107" xfId="0" applyFont="1" applyFill="1" applyBorder="1" applyAlignment="1" applyProtection="1">
      <alignment vertical="center" shrinkToFit="1"/>
      <protection locked="0"/>
    </xf>
    <xf numFmtId="0" fontId="0" fillId="0" borderId="52" xfId="0" applyFont="1" applyFill="1" applyBorder="1" applyAlignment="1" applyProtection="1">
      <alignment vertical="center" shrinkToFit="1"/>
      <protection locked="0"/>
    </xf>
    <xf numFmtId="0" fontId="0" fillId="0" borderId="147" xfId="0" applyFont="1" applyFill="1" applyBorder="1" applyAlignment="1" applyProtection="1">
      <alignment vertical="center" shrinkToFit="1"/>
      <protection locked="0"/>
    </xf>
    <xf numFmtId="0" fontId="0" fillId="0" borderId="148" xfId="0" applyFont="1" applyFill="1" applyBorder="1" applyAlignment="1" applyProtection="1">
      <alignment vertical="center" shrinkToFit="1"/>
      <protection locked="0"/>
    </xf>
    <xf numFmtId="0" fontId="0" fillId="0" borderId="149" xfId="0" applyFont="1" applyFill="1" applyBorder="1" applyAlignment="1" applyProtection="1">
      <alignment vertical="center" shrinkToFit="1"/>
      <protection locked="0"/>
    </xf>
    <xf numFmtId="0" fontId="20" fillId="42" borderId="0" xfId="0" applyFont="1" applyFill="1" applyAlignment="1" applyProtection="1">
      <alignment horizontal="distributed" vertical="center"/>
      <protection/>
    </xf>
    <xf numFmtId="0" fontId="20" fillId="34" borderId="0" xfId="0" applyFont="1" applyFill="1" applyAlignment="1" applyProtection="1">
      <alignment vertical="center" shrinkToFit="1"/>
      <protection/>
    </xf>
    <xf numFmtId="176" fontId="20" fillId="42" borderId="0" xfId="48" applyNumberFormat="1" applyFont="1" applyFill="1" applyAlignment="1">
      <alignment horizontal="right" shrinkToFit="1"/>
    </xf>
    <xf numFmtId="38" fontId="20" fillId="34" borderId="14" xfId="0" applyNumberFormat="1" applyFont="1" applyFill="1" applyBorder="1" applyAlignment="1" applyProtection="1">
      <alignment horizontal="center" vertical="center"/>
      <protection/>
    </xf>
    <xf numFmtId="38" fontId="20" fillId="34" borderId="0" xfId="48" applyFont="1" applyFill="1" applyAlignment="1" applyProtection="1">
      <alignment horizontal="right" vertical="center" shrinkToFit="1"/>
      <protection/>
    </xf>
    <xf numFmtId="0" fontId="20" fillId="34" borderId="21" xfId="0" applyFont="1" applyFill="1" applyBorder="1" applyAlignment="1">
      <alignment horizontal="center" vertical="center" shrinkToFit="1"/>
    </xf>
    <xf numFmtId="0" fontId="20" fillId="34" borderId="14" xfId="0" applyFont="1" applyFill="1" applyBorder="1" applyAlignment="1">
      <alignment horizontal="center" vertical="center" shrinkToFit="1"/>
    </xf>
    <xf numFmtId="0" fontId="20" fillId="34" borderId="31" xfId="0" applyFont="1" applyFill="1" applyBorder="1" applyAlignment="1">
      <alignment horizontal="center" vertical="center" shrinkToFit="1"/>
    </xf>
    <xf numFmtId="0" fontId="20" fillId="34" borderId="29" xfId="0" applyFont="1" applyFill="1" applyBorder="1" applyAlignment="1">
      <alignment horizontal="center" vertical="center" shrinkToFit="1"/>
    </xf>
    <xf numFmtId="0" fontId="20" fillId="34" borderId="27" xfId="0" applyFont="1" applyFill="1" applyBorder="1" applyAlignment="1">
      <alignment horizontal="center" vertical="center" shrinkToFit="1"/>
    </xf>
    <xf numFmtId="0" fontId="20" fillId="34" borderId="30" xfId="0" applyFont="1" applyFill="1" applyBorder="1" applyAlignment="1">
      <alignment horizontal="center" vertical="center" shrinkToFit="1"/>
    </xf>
    <xf numFmtId="0" fontId="20" fillId="34" borderId="13" xfId="0" applyFont="1" applyFill="1" applyBorder="1" applyAlignment="1">
      <alignment horizontal="center" vertical="center" shrinkToFit="1"/>
    </xf>
    <xf numFmtId="0" fontId="20" fillId="34" borderId="20" xfId="0" applyFont="1" applyFill="1" applyBorder="1" applyAlignment="1">
      <alignment horizontal="center" vertical="center" shrinkToFit="1"/>
    </xf>
    <xf numFmtId="0" fontId="20" fillId="34" borderId="15" xfId="0" applyFont="1" applyFill="1" applyBorder="1" applyAlignment="1">
      <alignment horizontal="center" vertical="center" shrinkToFit="1"/>
    </xf>
    <xf numFmtId="0" fontId="9" fillId="33" borderId="0" xfId="0" applyNumberFormat="1" applyFont="1" applyFill="1" applyAlignment="1">
      <alignment horizontal="center" vertical="top" textRotation="255" shrinkToFit="1"/>
    </xf>
    <xf numFmtId="0" fontId="20" fillId="34" borderId="11" xfId="0" applyFont="1" applyFill="1" applyBorder="1" applyAlignment="1">
      <alignment horizontal="center" vertical="center" shrinkToFit="1"/>
    </xf>
    <xf numFmtId="0" fontId="9" fillId="33" borderId="0" xfId="0" applyNumberFormat="1" applyFont="1" applyFill="1" applyAlignment="1">
      <alignment horizontal="center" vertical="center" textRotation="255"/>
    </xf>
    <xf numFmtId="178" fontId="20" fillId="34" borderId="0" xfId="0" applyNumberFormat="1" applyFont="1" applyFill="1" applyAlignment="1">
      <alignment vertical="center" shrinkToFit="1"/>
    </xf>
    <xf numFmtId="38" fontId="20" fillId="0" borderId="0" xfId="0" applyNumberFormat="1" applyFont="1" applyFill="1" applyAlignment="1">
      <alignment horizontal="center"/>
    </xf>
    <xf numFmtId="0" fontId="31" fillId="40" borderId="0" xfId="0" applyFont="1" applyFill="1" applyAlignment="1">
      <alignment horizontal="center" vertical="center" textRotation="255"/>
    </xf>
    <xf numFmtId="0" fontId="20" fillId="0" borderId="0" xfId="0" applyFont="1" applyFill="1" applyAlignment="1">
      <alignment horizontal="distributed"/>
    </xf>
    <xf numFmtId="38" fontId="22" fillId="34" borderId="32" xfId="48" applyFont="1" applyFill="1" applyBorder="1" applyAlignment="1">
      <alignment vertical="center"/>
    </xf>
    <xf numFmtId="38" fontId="22" fillId="34" borderId="33" xfId="48" applyFont="1" applyFill="1" applyBorder="1" applyAlignment="1">
      <alignment vertical="center"/>
    </xf>
    <xf numFmtId="38" fontId="22" fillId="34" borderId="32" xfId="48" applyFont="1" applyFill="1" applyBorder="1" applyAlignment="1">
      <alignment horizontal="center" vertical="center"/>
    </xf>
    <xf numFmtId="38" fontId="22" fillId="34" borderId="33" xfId="48" applyFont="1" applyFill="1" applyBorder="1" applyAlignment="1">
      <alignment horizontal="center" vertical="center"/>
    </xf>
    <xf numFmtId="38" fontId="22" fillId="34" borderId="22" xfId="48" applyFont="1" applyFill="1" applyBorder="1" applyAlignment="1">
      <alignment horizontal="center" vertical="center"/>
    </xf>
    <xf numFmtId="38" fontId="22" fillId="34" borderId="10" xfId="48" applyFont="1" applyFill="1" applyBorder="1" applyAlignment="1">
      <alignment horizontal="center" vertical="center"/>
    </xf>
    <xf numFmtId="38" fontId="22" fillId="34" borderId="22" xfId="48" applyFont="1" applyFill="1" applyBorder="1" applyAlignment="1">
      <alignment vertical="center"/>
    </xf>
    <xf numFmtId="38" fontId="22" fillId="34" borderId="10" xfId="48" applyFont="1" applyFill="1" applyBorder="1" applyAlignment="1">
      <alignment vertical="center"/>
    </xf>
    <xf numFmtId="38" fontId="22" fillId="34" borderId="27" xfId="48" applyFont="1" applyFill="1" applyBorder="1" applyAlignment="1">
      <alignment horizontal="right" vertical="center"/>
    </xf>
    <xf numFmtId="38" fontId="22" fillId="34" borderId="30" xfId="48" applyFont="1" applyFill="1" applyBorder="1" applyAlignment="1">
      <alignment horizontal="right" vertical="center"/>
    </xf>
    <xf numFmtId="38" fontId="22" fillId="34" borderId="14" xfId="48" applyFont="1" applyFill="1" applyBorder="1" applyAlignment="1">
      <alignment vertical="center"/>
    </xf>
    <xf numFmtId="38" fontId="22" fillId="34" borderId="31" xfId="48" applyFont="1" applyFill="1" applyBorder="1" applyAlignment="1">
      <alignment vertical="center"/>
    </xf>
    <xf numFmtId="38" fontId="22" fillId="34" borderId="29" xfId="48" applyFont="1" applyFill="1" applyBorder="1" applyAlignment="1">
      <alignment horizontal="right" vertical="center"/>
    </xf>
    <xf numFmtId="38" fontId="22" fillId="34" borderId="21" xfId="48" applyFont="1" applyFill="1" applyBorder="1" applyAlignment="1">
      <alignment vertical="center"/>
    </xf>
    <xf numFmtId="38" fontId="22" fillId="34" borderId="29" xfId="48" applyFont="1" applyFill="1" applyBorder="1" applyAlignment="1">
      <alignment vertical="center"/>
    </xf>
    <xf numFmtId="38" fontId="22" fillId="34" borderId="30" xfId="48" applyFont="1" applyFill="1" applyBorder="1" applyAlignment="1">
      <alignment vertical="center"/>
    </xf>
    <xf numFmtId="38" fontId="22" fillId="34" borderId="13" xfId="48" applyFont="1" applyFill="1" applyBorder="1" applyAlignment="1">
      <alignment vertical="center"/>
    </xf>
    <xf numFmtId="38" fontId="22" fillId="34" borderId="11" xfId="48" applyFont="1" applyFill="1" applyBorder="1" applyAlignment="1">
      <alignment horizontal="center" vertical="center" textRotation="255" shrinkToFit="1"/>
    </xf>
    <xf numFmtId="38" fontId="22" fillId="34" borderId="12" xfId="48" applyFont="1" applyFill="1" applyBorder="1" applyAlignment="1">
      <alignment horizontal="center" vertical="center" textRotation="255" shrinkToFit="1"/>
    </xf>
    <xf numFmtId="38" fontId="22" fillId="34" borderId="13" xfId="48" applyFont="1" applyFill="1" applyBorder="1" applyAlignment="1">
      <alignment horizontal="center" vertical="center" textRotation="255" shrinkToFit="1"/>
    </xf>
    <xf numFmtId="38" fontId="22" fillId="34" borderId="11" xfId="48" applyFont="1" applyFill="1" applyBorder="1" applyAlignment="1">
      <alignment horizontal="right" vertical="center"/>
    </xf>
    <xf numFmtId="38" fontId="22" fillId="34" borderId="11" xfId="48" applyFont="1" applyFill="1" applyBorder="1" applyAlignment="1">
      <alignment horizontal="center" vertical="center" textRotation="255"/>
    </xf>
    <xf numFmtId="38" fontId="22" fillId="34" borderId="12" xfId="48" applyFont="1" applyFill="1" applyBorder="1" applyAlignment="1">
      <alignment horizontal="center" vertical="center" textRotation="255"/>
    </xf>
    <xf numFmtId="38" fontId="22" fillId="34" borderId="13" xfId="48" applyFont="1" applyFill="1" applyBorder="1" applyAlignment="1">
      <alignment horizontal="center" vertical="center" textRotation="255"/>
    </xf>
    <xf numFmtId="38" fontId="22" fillId="34" borderId="11" xfId="48" applyFont="1" applyFill="1" applyBorder="1" applyAlignment="1">
      <alignment vertical="center" wrapText="1"/>
    </xf>
    <xf numFmtId="38" fontId="22" fillId="34" borderId="13" xfId="48" applyFont="1" applyFill="1" applyBorder="1" applyAlignment="1">
      <alignment vertical="center" wrapText="1"/>
    </xf>
    <xf numFmtId="38" fontId="22" fillId="34" borderId="150" xfId="48" applyFont="1" applyFill="1" applyBorder="1" applyAlignment="1">
      <alignment horizontal="center" vertical="center"/>
    </xf>
    <xf numFmtId="38" fontId="22" fillId="34" borderId="11" xfId="48" applyFont="1" applyFill="1" applyBorder="1" applyAlignment="1">
      <alignment horizontal="center" vertical="center"/>
    </xf>
    <xf numFmtId="38" fontId="22" fillId="34" borderId="13" xfId="48" applyFont="1" applyFill="1" applyBorder="1" applyAlignment="1">
      <alignment horizontal="center" vertical="center"/>
    </xf>
    <xf numFmtId="38" fontId="22" fillId="34" borderId="11" xfId="48" applyFont="1" applyFill="1" applyBorder="1" applyAlignment="1">
      <alignment vertical="center"/>
    </xf>
    <xf numFmtId="38" fontId="22" fillId="34" borderId="29" xfId="48" applyFont="1" applyFill="1" applyBorder="1" applyAlignment="1">
      <alignment horizontal="center" vertical="center"/>
    </xf>
    <xf numFmtId="38" fontId="22" fillId="34" borderId="30" xfId="48" applyFont="1" applyFill="1" applyBorder="1" applyAlignment="1">
      <alignment horizontal="center" vertical="center"/>
    </xf>
    <xf numFmtId="38" fontId="22" fillId="34" borderId="21" xfId="48" applyFont="1" applyFill="1" applyBorder="1" applyAlignment="1">
      <alignment horizontal="center" vertical="center"/>
    </xf>
    <xf numFmtId="38" fontId="22" fillId="34" borderId="31" xfId="48" applyFont="1" applyFill="1" applyBorder="1" applyAlignment="1">
      <alignment horizontal="center" vertical="center"/>
    </xf>
    <xf numFmtId="38" fontId="22" fillId="34" borderId="11" xfId="48" applyFont="1" applyFill="1" applyBorder="1" applyAlignment="1">
      <alignment horizontal="center" vertical="center" wrapText="1"/>
    </xf>
    <xf numFmtId="38" fontId="22" fillId="34" borderId="13" xfId="48" applyFont="1" applyFill="1" applyBorder="1" applyAlignment="1">
      <alignment horizontal="center" vertical="center" wrapText="1"/>
    </xf>
    <xf numFmtId="38" fontId="22" fillId="34" borderId="10" xfId="48" applyFont="1" applyFill="1" applyBorder="1" applyAlignment="1">
      <alignment horizontal="center" vertical="center" wrapText="1"/>
    </xf>
    <xf numFmtId="38" fontId="20" fillId="34" borderId="0" xfId="48" applyFont="1" applyFill="1" applyAlignment="1">
      <alignment horizontal="distributed" vertical="center"/>
    </xf>
    <xf numFmtId="38" fontId="22" fillId="34" borderId="10" xfId="48" applyFont="1" applyFill="1" applyBorder="1" applyAlignment="1">
      <alignment horizontal="center" vertical="center" shrinkToFit="1"/>
    </xf>
    <xf numFmtId="38" fontId="17" fillId="0" borderId="32" xfId="48" applyFont="1" applyFill="1" applyBorder="1" applyAlignment="1">
      <alignment horizontal="center" vertical="center"/>
    </xf>
    <xf numFmtId="38" fontId="17" fillId="0" borderId="33" xfId="48" applyFont="1" applyFill="1" applyBorder="1" applyAlignment="1">
      <alignment horizontal="center" vertical="center"/>
    </xf>
    <xf numFmtId="38" fontId="17" fillId="0" borderId="0" xfId="48"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35299;&#35500;!Print_Area" /><Relationship Id="rId2" Type="http://schemas.openxmlformats.org/officeDocument/2006/relationships/image" Target="../media/image4.wmf"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5</xdr:col>
      <xdr:colOff>171450</xdr:colOff>
      <xdr:row>0</xdr:row>
      <xdr:rowOff>0</xdr:rowOff>
    </xdr:to>
    <xdr:sp>
      <xdr:nvSpPr>
        <xdr:cNvPr id="1" name="Line 1"/>
        <xdr:cNvSpPr>
          <a:spLocks/>
        </xdr:cNvSpPr>
      </xdr:nvSpPr>
      <xdr:spPr>
        <a:xfrm flipH="1">
          <a:off x="17049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285750</xdr:colOff>
      <xdr:row>7</xdr:row>
      <xdr:rowOff>114300</xdr:rowOff>
    </xdr:from>
    <xdr:to>
      <xdr:col>10</xdr:col>
      <xdr:colOff>276225</xdr:colOff>
      <xdr:row>10</xdr:row>
      <xdr:rowOff>47625</xdr:rowOff>
    </xdr:to>
    <xdr:pic>
      <xdr:nvPicPr>
        <xdr:cNvPr id="2" name="Picture 10" descr="19ILBH04"/>
        <xdr:cNvPicPr preferRelativeResize="1">
          <a:picLocks noChangeAspect="1"/>
        </xdr:cNvPicPr>
      </xdr:nvPicPr>
      <xdr:blipFill>
        <a:blip r:embed="rId1"/>
        <a:stretch>
          <a:fillRect/>
        </a:stretch>
      </xdr:blipFill>
      <xdr:spPr>
        <a:xfrm flipH="1">
          <a:off x="5048250" y="1733550"/>
          <a:ext cx="704850" cy="790575"/>
        </a:xfrm>
        <a:prstGeom prst="rect">
          <a:avLst/>
        </a:prstGeom>
        <a:noFill/>
        <a:ln w="9525" cmpd="sng">
          <a:noFill/>
        </a:ln>
      </xdr:spPr>
    </xdr:pic>
    <xdr:clientData/>
  </xdr:twoCellAnchor>
  <xdr:twoCellAnchor>
    <xdr:from>
      <xdr:col>10</xdr:col>
      <xdr:colOff>361950</xdr:colOff>
      <xdr:row>8</xdr:row>
      <xdr:rowOff>9525</xdr:rowOff>
    </xdr:from>
    <xdr:to>
      <xdr:col>11</xdr:col>
      <xdr:colOff>85725</xdr:colOff>
      <xdr:row>10</xdr:row>
      <xdr:rowOff>19050</xdr:rowOff>
    </xdr:to>
    <xdr:sp>
      <xdr:nvSpPr>
        <xdr:cNvPr id="3" name="Text Box 11"/>
        <xdr:cNvSpPr txBox="1">
          <a:spLocks noChangeArrowheads="1"/>
        </xdr:cNvSpPr>
      </xdr:nvSpPr>
      <xdr:spPr>
        <a:xfrm>
          <a:off x="5838825" y="1914525"/>
          <a:ext cx="581025" cy="5810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これで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どうかな？</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2</xdr:row>
      <xdr:rowOff>219075</xdr:rowOff>
    </xdr:from>
    <xdr:to>
      <xdr:col>21</xdr:col>
      <xdr:colOff>466725</xdr:colOff>
      <xdr:row>4</xdr:row>
      <xdr:rowOff>152400</xdr:rowOff>
    </xdr:to>
    <xdr:sp fLocksText="0">
      <xdr:nvSpPr>
        <xdr:cNvPr id="1" name="Text Box 1"/>
        <xdr:cNvSpPr txBox="1">
          <a:spLocks noChangeArrowheads="1"/>
        </xdr:cNvSpPr>
      </xdr:nvSpPr>
      <xdr:spPr>
        <a:xfrm>
          <a:off x="11591925" y="581025"/>
          <a:ext cx="1371600" cy="39052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決算未到来</a:t>
          </a:r>
        </a:p>
      </xdr:txBody>
    </xdr:sp>
    <xdr:clientData fLocksWithSheet="0"/>
  </xdr:twoCellAnchor>
  <xdr:oneCellAnchor>
    <xdr:from>
      <xdr:col>4</xdr:col>
      <xdr:colOff>438150</xdr:colOff>
      <xdr:row>17</xdr:row>
      <xdr:rowOff>200025</xdr:rowOff>
    </xdr:from>
    <xdr:ext cx="6048375" cy="1695450"/>
    <xdr:sp>
      <xdr:nvSpPr>
        <xdr:cNvPr id="2" name="正方形/長方形 2"/>
        <xdr:cNvSpPr>
          <a:spLocks/>
        </xdr:cNvSpPr>
      </xdr:nvSpPr>
      <xdr:spPr>
        <a:xfrm>
          <a:off x="2571750" y="3876675"/>
          <a:ext cx="6048375" cy="1695450"/>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266700</xdr:colOff>
      <xdr:row>8</xdr:row>
      <xdr:rowOff>66675</xdr:rowOff>
    </xdr:from>
    <xdr:to>
      <xdr:col>32</xdr:col>
      <xdr:colOff>247650</xdr:colOff>
      <xdr:row>11</xdr:row>
      <xdr:rowOff>95250</xdr:rowOff>
    </xdr:to>
    <xdr:sp fLocksText="0">
      <xdr:nvSpPr>
        <xdr:cNvPr id="1" name="Text Box 20"/>
        <xdr:cNvSpPr txBox="1">
          <a:spLocks noChangeArrowheads="1"/>
        </xdr:cNvSpPr>
      </xdr:nvSpPr>
      <xdr:spPr>
        <a:xfrm>
          <a:off x="9048750" y="1743075"/>
          <a:ext cx="1371600" cy="65722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決算未到来</a:t>
          </a:r>
        </a:p>
      </xdr:txBody>
    </xdr:sp>
    <xdr:clientData fLocksWithSheet="0"/>
  </xdr:twoCellAnchor>
  <xdr:oneCellAnchor>
    <xdr:from>
      <xdr:col>1</xdr:col>
      <xdr:colOff>152400</xdr:colOff>
      <xdr:row>26</xdr:row>
      <xdr:rowOff>104775</xdr:rowOff>
    </xdr:from>
    <xdr:ext cx="6048375" cy="1695450"/>
    <xdr:sp>
      <xdr:nvSpPr>
        <xdr:cNvPr id="2" name="正方形/長方形 2"/>
        <xdr:cNvSpPr>
          <a:spLocks/>
        </xdr:cNvSpPr>
      </xdr:nvSpPr>
      <xdr:spPr>
        <a:xfrm>
          <a:off x="352425" y="5553075"/>
          <a:ext cx="6048375" cy="1695450"/>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10</xdr:row>
      <xdr:rowOff>38100</xdr:rowOff>
    </xdr:from>
    <xdr:to>
      <xdr:col>12</xdr:col>
      <xdr:colOff>619125</xdr:colOff>
      <xdr:row>16</xdr:row>
      <xdr:rowOff>9525</xdr:rowOff>
    </xdr:to>
    <xdr:sp>
      <xdr:nvSpPr>
        <xdr:cNvPr id="1" name="Text Box 2"/>
        <xdr:cNvSpPr txBox="1">
          <a:spLocks noChangeArrowheads="1"/>
        </xdr:cNvSpPr>
      </xdr:nvSpPr>
      <xdr:spPr>
        <a:xfrm>
          <a:off x="6762750" y="1752600"/>
          <a:ext cx="1162050" cy="10001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事業報告書は</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株式会社だけ</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が提出します</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この簡単な形式</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でもＯＫ</a:t>
          </a:r>
        </a:p>
      </xdr:txBody>
    </xdr:sp>
    <xdr:clientData/>
  </xdr:twoCellAnchor>
  <xdr:twoCellAnchor editAs="oneCell">
    <xdr:from>
      <xdr:col>12</xdr:col>
      <xdr:colOff>323850</xdr:colOff>
      <xdr:row>10</xdr:row>
      <xdr:rowOff>76200</xdr:rowOff>
    </xdr:from>
    <xdr:to>
      <xdr:col>13</xdr:col>
      <xdr:colOff>533400</xdr:colOff>
      <xdr:row>15</xdr:row>
      <xdr:rowOff>142875</xdr:rowOff>
    </xdr:to>
    <xdr:pic>
      <xdr:nvPicPr>
        <xdr:cNvPr id="2" name="Picture 1" descr="19ILBH14"/>
        <xdr:cNvPicPr preferRelativeResize="1">
          <a:picLocks noChangeAspect="1"/>
        </xdr:cNvPicPr>
      </xdr:nvPicPr>
      <xdr:blipFill>
        <a:blip r:embed="rId1"/>
        <a:stretch>
          <a:fillRect/>
        </a:stretch>
      </xdr:blipFill>
      <xdr:spPr>
        <a:xfrm>
          <a:off x="7629525" y="1790700"/>
          <a:ext cx="895350" cy="923925"/>
        </a:xfrm>
        <a:prstGeom prst="rect">
          <a:avLst/>
        </a:prstGeom>
        <a:noFill/>
        <a:ln w="9525" cmpd="sng">
          <a:noFill/>
        </a:ln>
      </xdr:spPr>
    </xdr:pic>
    <xdr:clientData/>
  </xdr:twoCellAnchor>
  <xdr:twoCellAnchor editAs="oneCell">
    <xdr:from>
      <xdr:col>11</xdr:col>
      <xdr:colOff>171450</xdr:colOff>
      <xdr:row>20</xdr:row>
      <xdr:rowOff>85725</xdr:rowOff>
    </xdr:from>
    <xdr:to>
      <xdr:col>17</xdr:col>
      <xdr:colOff>361950</xdr:colOff>
      <xdr:row>33</xdr:row>
      <xdr:rowOff>114300</xdr:rowOff>
    </xdr:to>
    <xdr:pic>
      <xdr:nvPicPr>
        <xdr:cNvPr id="3" name="Picture 5"/>
        <xdr:cNvPicPr preferRelativeResize="1">
          <a:picLocks noChangeAspect="1"/>
        </xdr:cNvPicPr>
      </xdr:nvPicPr>
      <xdr:blipFill>
        <a:blip r:embed="rId2"/>
        <a:stretch>
          <a:fillRect/>
        </a:stretch>
      </xdr:blipFill>
      <xdr:spPr>
        <a:xfrm>
          <a:off x="6791325" y="3514725"/>
          <a:ext cx="4305300" cy="3248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89</xdr:row>
      <xdr:rowOff>85725</xdr:rowOff>
    </xdr:from>
    <xdr:to>
      <xdr:col>1</xdr:col>
      <xdr:colOff>142875</xdr:colOff>
      <xdr:row>89</xdr:row>
      <xdr:rowOff>85725</xdr:rowOff>
    </xdr:to>
    <xdr:sp>
      <xdr:nvSpPr>
        <xdr:cNvPr id="1" name="Line 28"/>
        <xdr:cNvSpPr>
          <a:spLocks/>
        </xdr:cNvSpPr>
      </xdr:nvSpPr>
      <xdr:spPr>
        <a:xfrm flipH="1">
          <a:off x="200025" y="14516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89</xdr:row>
      <xdr:rowOff>85725</xdr:rowOff>
    </xdr:from>
    <xdr:to>
      <xdr:col>1</xdr:col>
      <xdr:colOff>38100</xdr:colOff>
      <xdr:row>90</xdr:row>
      <xdr:rowOff>85725</xdr:rowOff>
    </xdr:to>
    <xdr:sp>
      <xdr:nvSpPr>
        <xdr:cNvPr id="2" name="Line 29"/>
        <xdr:cNvSpPr>
          <a:spLocks/>
        </xdr:cNvSpPr>
      </xdr:nvSpPr>
      <xdr:spPr>
        <a:xfrm>
          <a:off x="200025" y="14516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90</xdr:row>
      <xdr:rowOff>85725</xdr:rowOff>
    </xdr:from>
    <xdr:to>
      <xdr:col>2</xdr:col>
      <xdr:colOff>238125</xdr:colOff>
      <xdr:row>90</xdr:row>
      <xdr:rowOff>85725</xdr:rowOff>
    </xdr:to>
    <xdr:sp>
      <xdr:nvSpPr>
        <xdr:cNvPr id="3" name="Line 30"/>
        <xdr:cNvSpPr>
          <a:spLocks/>
        </xdr:cNvSpPr>
      </xdr:nvSpPr>
      <xdr:spPr>
        <a:xfrm>
          <a:off x="200025" y="146875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91</xdr:row>
      <xdr:rowOff>85725</xdr:rowOff>
    </xdr:from>
    <xdr:to>
      <xdr:col>1</xdr:col>
      <xdr:colOff>142875</xdr:colOff>
      <xdr:row>91</xdr:row>
      <xdr:rowOff>85725</xdr:rowOff>
    </xdr:to>
    <xdr:sp>
      <xdr:nvSpPr>
        <xdr:cNvPr id="4" name="Line 31"/>
        <xdr:cNvSpPr>
          <a:spLocks/>
        </xdr:cNvSpPr>
      </xdr:nvSpPr>
      <xdr:spPr>
        <a:xfrm flipH="1">
          <a:off x="200025" y="14839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91</xdr:row>
      <xdr:rowOff>85725</xdr:rowOff>
    </xdr:from>
    <xdr:to>
      <xdr:col>1</xdr:col>
      <xdr:colOff>38100</xdr:colOff>
      <xdr:row>92</xdr:row>
      <xdr:rowOff>85725</xdr:rowOff>
    </xdr:to>
    <xdr:sp>
      <xdr:nvSpPr>
        <xdr:cNvPr id="5" name="Line 32"/>
        <xdr:cNvSpPr>
          <a:spLocks/>
        </xdr:cNvSpPr>
      </xdr:nvSpPr>
      <xdr:spPr>
        <a:xfrm>
          <a:off x="200025" y="148399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92</xdr:row>
      <xdr:rowOff>85725</xdr:rowOff>
    </xdr:from>
    <xdr:to>
      <xdr:col>2</xdr:col>
      <xdr:colOff>238125</xdr:colOff>
      <xdr:row>92</xdr:row>
      <xdr:rowOff>85725</xdr:rowOff>
    </xdr:to>
    <xdr:sp>
      <xdr:nvSpPr>
        <xdr:cNvPr id="6" name="Line 33"/>
        <xdr:cNvSpPr>
          <a:spLocks/>
        </xdr:cNvSpPr>
      </xdr:nvSpPr>
      <xdr:spPr>
        <a:xfrm>
          <a:off x="200025" y="150114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94</xdr:row>
      <xdr:rowOff>95250</xdr:rowOff>
    </xdr:from>
    <xdr:to>
      <xdr:col>21</xdr:col>
      <xdr:colOff>371475</xdr:colOff>
      <xdr:row>94</xdr:row>
      <xdr:rowOff>95250</xdr:rowOff>
    </xdr:to>
    <xdr:sp>
      <xdr:nvSpPr>
        <xdr:cNvPr id="7" name="Line 34"/>
        <xdr:cNvSpPr>
          <a:spLocks/>
        </xdr:cNvSpPr>
      </xdr:nvSpPr>
      <xdr:spPr>
        <a:xfrm>
          <a:off x="7067550" y="15344775"/>
          <a:ext cx="5143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381000</xdr:colOff>
      <xdr:row>85</xdr:row>
      <xdr:rowOff>57150</xdr:rowOff>
    </xdr:from>
    <xdr:to>
      <xdr:col>21</xdr:col>
      <xdr:colOff>381000</xdr:colOff>
      <xdr:row>94</xdr:row>
      <xdr:rowOff>95250</xdr:rowOff>
    </xdr:to>
    <xdr:sp>
      <xdr:nvSpPr>
        <xdr:cNvPr id="8" name="Line 35"/>
        <xdr:cNvSpPr>
          <a:spLocks/>
        </xdr:cNvSpPr>
      </xdr:nvSpPr>
      <xdr:spPr>
        <a:xfrm flipV="1">
          <a:off x="7591425" y="13973175"/>
          <a:ext cx="0" cy="1371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200025</xdr:colOff>
      <xdr:row>97</xdr:row>
      <xdr:rowOff>85725</xdr:rowOff>
    </xdr:from>
    <xdr:to>
      <xdr:col>11</xdr:col>
      <xdr:colOff>9525</xdr:colOff>
      <xdr:row>101</xdr:row>
      <xdr:rowOff>66675</xdr:rowOff>
    </xdr:to>
    <xdr:pic>
      <xdr:nvPicPr>
        <xdr:cNvPr id="9" name="Picture 44" descr="19ILBH05"/>
        <xdr:cNvPicPr preferRelativeResize="1">
          <a:picLocks noChangeAspect="1"/>
        </xdr:cNvPicPr>
      </xdr:nvPicPr>
      <xdr:blipFill>
        <a:blip r:embed="rId1"/>
        <a:stretch>
          <a:fillRect/>
        </a:stretch>
      </xdr:blipFill>
      <xdr:spPr>
        <a:xfrm>
          <a:off x="2819400" y="15849600"/>
          <a:ext cx="619125" cy="666750"/>
        </a:xfrm>
        <a:prstGeom prst="rect">
          <a:avLst/>
        </a:prstGeom>
        <a:noFill/>
        <a:ln w="9525" cmpd="sng">
          <a:noFill/>
        </a:ln>
      </xdr:spPr>
    </xdr:pic>
    <xdr:clientData/>
  </xdr:twoCellAnchor>
  <xdr:twoCellAnchor>
    <xdr:from>
      <xdr:col>11</xdr:col>
      <xdr:colOff>114300</xdr:colOff>
      <xdr:row>98</xdr:row>
      <xdr:rowOff>19050</xdr:rowOff>
    </xdr:from>
    <xdr:to>
      <xdr:col>15</xdr:col>
      <xdr:colOff>114300</xdr:colOff>
      <xdr:row>101</xdr:row>
      <xdr:rowOff>133350</xdr:rowOff>
    </xdr:to>
    <xdr:sp>
      <xdr:nvSpPr>
        <xdr:cNvPr id="10" name="Text Box 43"/>
        <xdr:cNvSpPr txBox="1">
          <a:spLocks noChangeArrowheads="1"/>
        </xdr:cNvSpPr>
      </xdr:nvSpPr>
      <xdr:spPr>
        <a:xfrm>
          <a:off x="3543300" y="15954375"/>
          <a:ext cx="1466850" cy="6286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どうしても合わないなら、入力ページを岩田事務所にファックス</a:t>
          </a:r>
        </a:p>
      </xdr:txBody>
    </xdr:sp>
    <xdr:clientData/>
  </xdr:twoCellAnchor>
  <xdr:twoCellAnchor>
    <xdr:from>
      <xdr:col>6</xdr:col>
      <xdr:colOff>38100</xdr:colOff>
      <xdr:row>28</xdr:row>
      <xdr:rowOff>123825</xdr:rowOff>
    </xdr:from>
    <xdr:to>
      <xdr:col>8</xdr:col>
      <xdr:colOff>200025</xdr:colOff>
      <xdr:row>30</xdr:row>
      <xdr:rowOff>142875</xdr:rowOff>
    </xdr:to>
    <xdr:sp>
      <xdr:nvSpPr>
        <xdr:cNvPr id="11" name="AutoShape 47"/>
        <xdr:cNvSpPr>
          <a:spLocks/>
        </xdr:cNvSpPr>
      </xdr:nvSpPr>
      <xdr:spPr>
        <a:xfrm>
          <a:off x="1781175" y="4533900"/>
          <a:ext cx="781050" cy="361950"/>
        </a:xfrm>
        <a:prstGeom prst="borderCallout1">
          <a:avLst>
            <a:gd name="adj1" fmla="val -74388"/>
            <a:gd name="adj2" fmla="val 21050"/>
            <a:gd name="adj3" fmla="val -59754"/>
            <a:gd name="adj4" fmla="val -18421"/>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兼業がある場合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売掛金</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85725</xdr:colOff>
      <xdr:row>27</xdr:row>
      <xdr:rowOff>161925</xdr:rowOff>
    </xdr:from>
    <xdr:to>
      <xdr:col>16</xdr:col>
      <xdr:colOff>447675</xdr:colOff>
      <xdr:row>30</xdr:row>
      <xdr:rowOff>9525</xdr:rowOff>
    </xdr:to>
    <xdr:sp>
      <xdr:nvSpPr>
        <xdr:cNvPr id="12" name="AutoShape 48"/>
        <xdr:cNvSpPr>
          <a:spLocks/>
        </xdr:cNvSpPr>
      </xdr:nvSpPr>
      <xdr:spPr>
        <a:xfrm>
          <a:off x="4981575" y="4400550"/>
          <a:ext cx="781050" cy="361950"/>
        </a:xfrm>
        <a:prstGeom prst="borderCallout1">
          <a:avLst>
            <a:gd name="adj1" fmla="val -76828"/>
            <a:gd name="adj2" fmla="val 10527"/>
            <a:gd name="adj3" fmla="val -59754"/>
            <a:gd name="adj4" fmla="val -18421"/>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兼業がある場合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買掛金</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32</xdr:row>
      <xdr:rowOff>95250</xdr:rowOff>
    </xdr:from>
    <xdr:to>
      <xdr:col>25</xdr:col>
      <xdr:colOff>504825</xdr:colOff>
      <xdr:row>38</xdr:row>
      <xdr:rowOff>95250</xdr:rowOff>
    </xdr:to>
    <xdr:sp>
      <xdr:nvSpPr>
        <xdr:cNvPr id="13" name="AutoShape 49"/>
        <xdr:cNvSpPr>
          <a:spLocks/>
        </xdr:cNvSpPr>
      </xdr:nvSpPr>
      <xdr:spPr>
        <a:xfrm>
          <a:off x="7172325" y="5191125"/>
          <a:ext cx="2924175" cy="1028700"/>
        </a:xfrm>
        <a:prstGeom prst="borderCallout1">
          <a:avLst>
            <a:gd name="adj1" fmla="val -61703"/>
            <a:gd name="adj2" fmla="val -17592"/>
            <a:gd name="adj3" fmla="val -52675"/>
            <a:gd name="adj4" fmla="val -38888"/>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経審を受ける場合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ここに金額がなかったり、正しくない財務諸表は修正されることがあります。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赤字で均等割だけの場合も必ず計上します。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「未払法人税等」と損益計算書の「法人税、住民税及び事業税」を修正するため利益が変わる場合があります。</a:t>
          </a:r>
        </a:p>
      </xdr:txBody>
    </xdr:sp>
    <xdr:clientData/>
  </xdr:twoCellAnchor>
  <xdr:twoCellAnchor>
    <xdr:from>
      <xdr:col>23</xdr:col>
      <xdr:colOff>142875</xdr:colOff>
      <xdr:row>55</xdr:row>
      <xdr:rowOff>19050</xdr:rowOff>
    </xdr:from>
    <xdr:to>
      <xdr:col>25</xdr:col>
      <xdr:colOff>638175</xdr:colOff>
      <xdr:row>61</xdr:row>
      <xdr:rowOff>38100</xdr:rowOff>
    </xdr:to>
    <xdr:sp>
      <xdr:nvSpPr>
        <xdr:cNvPr id="14" name="AutoShape 52"/>
        <xdr:cNvSpPr>
          <a:spLocks/>
        </xdr:cNvSpPr>
      </xdr:nvSpPr>
      <xdr:spPr>
        <a:xfrm>
          <a:off x="8362950" y="8772525"/>
          <a:ext cx="1866900" cy="1066800"/>
        </a:xfrm>
        <a:prstGeom prst="borderCallout1">
          <a:avLst>
            <a:gd name="adj1" fmla="val -72958"/>
            <a:gd name="adj2" fmla="val 20537"/>
            <a:gd name="adj3" fmla="val -54083"/>
            <a:gd name="adj4" fmla="val -39287"/>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今回決算が</a:t>
          </a:r>
          <a:r>
            <a:rPr lang="en-US" cap="none" sz="900" b="0" i="0" u="none" baseline="0">
              <a:solidFill>
                <a:srgbClr val="000000"/>
              </a:solidFill>
              <a:latin typeface="ＭＳ Ｐゴシック"/>
              <a:ea typeface="ＭＳ Ｐゴシック"/>
              <a:cs typeface="ＭＳ Ｐゴシック"/>
            </a:rPr>
            <a:t>H25.3.31</a:t>
          </a:r>
          <a:r>
            <a:rPr lang="en-US" cap="none" sz="900" b="0" i="0" u="none" baseline="0">
              <a:solidFill>
                <a:srgbClr val="000000"/>
              </a:solidFill>
              <a:latin typeface="ＭＳ Ｐゴシック"/>
              <a:ea typeface="ＭＳ Ｐゴシック"/>
              <a:cs typeface="ＭＳ Ｐゴシック"/>
            </a:rPr>
            <a:t>現在の場合</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1</a:t>
          </a:r>
          <a:r>
            <a:rPr lang="en-US" cap="none" sz="900" b="1" i="0" u="none" baseline="0">
              <a:solidFill>
                <a:srgbClr val="FF0000"/>
              </a:solidFill>
              <a:latin typeface="ＭＳ Ｐゴシック"/>
              <a:ea typeface="ＭＳ Ｐゴシック"/>
              <a:cs typeface="ＭＳ Ｐゴシック"/>
            </a:rPr>
            <a:t>年前の決算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H24.3.31</a:t>
          </a:r>
          <a:r>
            <a:rPr lang="en-US" cap="none" sz="900" b="0" i="0" u="none" baseline="0">
              <a:solidFill>
                <a:srgbClr val="000000"/>
              </a:solidFill>
              <a:latin typeface="ＭＳ Ｐゴシック"/>
              <a:ea typeface="ＭＳ Ｐゴシック"/>
              <a:cs typeface="ＭＳ Ｐゴシック"/>
            </a:rPr>
            <a:t>現在）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の数字を入力してください。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期分の決算書を用意します。</a:t>
          </a:r>
        </a:p>
      </xdr:txBody>
    </xdr:sp>
    <xdr:clientData/>
  </xdr:twoCellAnchor>
  <xdr:twoCellAnchor editAs="oneCell">
    <xdr:from>
      <xdr:col>1</xdr:col>
      <xdr:colOff>38100</xdr:colOff>
      <xdr:row>5</xdr:row>
      <xdr:rowOff>9525</xdr:rowOff>
    </xdr:from>
    <xdr:to>
      <xdr:col>18</xdr:col>
      <xdr:colOff>704850</xdr:colOff>
      <xdr:row>9</xdr:row>
      <xdr:rowOff>152400</xdr:rowOff>
    </xdr:to>
    <xdr:pic>
      <xdr:nvPicPr>
        <xdr:cNvPr id="15" name="Picture 67"/>
        <xdr:cNvPicPr preferRelativeResize="1">
          <a:picLocks noChangeAspect="1"/>
        </xdr:cNvPicPr>
      </xdr:nvPicPr>
      <xdr:blipFill>
        <a:blip r:embed="rId2"/>
        <a:stretch>
          <a:fillRect/>
        </a:stretch>
      </xdr:blipFill>
      <xdr:spPr>
        <a:xfrm>
          <a:off x="200025" y="619125"/>
          <a:ext cx="6553200" cy="828675"/>
        </a:xfrm>
        <a:prstGeom prst="rect">
          <a:avLst/>
        </a:prstGeom>
        <a:noFill/>
        <a:ln w="9525" cmpd="sng">
          <a:noFill/>
        </a:ln>
      </xdr:spPr>
    </xdr:pic>
    <xdr:clientData/>
  </xdr:twoCellAnchor>
  <xdr:twoCellAnchor>
    <xdr:from>
      <xdr:col>3</xdr:col>
      <xdr:colOff>95250</xdr:colOff>
      <xdr:row>14</xdr:row>
      <xdr:rowOff>85725</xdr:rowOff>
    </xdr:from>
    <xdr:to>
      <xdr:col>7</xdr:col>
      <xdr:colOff>142875</xdr:colOff>
      <xdr:row>14</xdr:row>
      <xdr:rowOff>114300</xdr:rowOff>
    </xdr:to>
    <xdr:grpSp>
      <xdr:nvGrpSpPr>
        <xdr:cNvPr id="16" name="Group 79"/>
        <xdr:cNvGrpSpPr>
          <a:grpSpLocks/>
        </xdr:cNvGrpSpPr>
      </xdr:nvGrpSpPr>
      <xdr:grpSpPr>
        <a:xfrm>
          <a:off x="923925" y="2190750"/>
          <a:ext cx="1228725" cy="28575"/>
          <a:chOff x="192" y="847"/>
          <a:chExt cx="97" cy="4"/>
        </a:xfrm>
        <a:solidFill>
          <a:srgbClr val="FFFFFF"/>
        </a:solidFill>
      </xdr:grpSpPr>
      <xdr:sp>
        <xdr:nvSpPr>
          <xdr:cNvPr id="17" name="Line 80"/>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81"/>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17</xdr:row>
      <xdr:rowOff>95250</xdr:rowOff>
    </xdr:from>
    <xdr:to>
      <xdr:col>15</xdr:col>
      <xdr:colOff>9525</xdr:colOff>
      <xdr:row>17</xdr:row>
      <xdr:rowOff>95250</xdr:rowOff>
    </xdr:to>
    <xdr:sp>
      <xdr:nvSpPr>
        <xdr:cNvPr id="1" name="Line 4"/>
        <xdr:cNvSpPr>
          <a:spLocks/>
        </xdr:cNvSpPr>
      </xdr:nvSpPr>
      <xdr:spPr>
        <a:xfrm>
          <a:off x="5934075" y="2686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17</xdr:row>
      <xdr:rowOff>95250</xdr:rowOff>
    </xdr:from>
    <xdr:to>
      <xdr:col>15</xdr:col>
      <xdr:colOff>19050</xdr:colOff>
      <xdr:row>24</xdr:row>
      <xdr:rowOff>95250</xdr:rowOff>
    </xdr:to>
    <xdr:sp>
      <xdr:nvSpPr>
        <xdr:cNvPr id="2" name="Line 5"/>
        <xdr:cNvSpPr>
          <a:spLocks/>
        </xdr:cNvSpPr>
      </xdr:nvSpPr>
      <xdr:spPr>
        <a:xfrm>
          <a:off x="6048375" y="2686050"/>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24</xdr:row>
      <xdr:rowOff>95250</xdr:rowOff>
    </xdr:from>
    <xdr:to>
      <xdr:col>15</xdr:col>
      <xdr:colOff>19050</xdr:colOff>
      <xdr:row>24</xdr:row>
      <xdr:rowOff>95250</xdr:rowOff>
    </xdr:to>
    <xdr:sp>
      <xdr:nvSpPr>
        <xdr:cNvPr id="3" name="Line 6"/>
        <xdr:cNvSpPr>
          <a:spLocks/>
        </xdr:cNvSpPr>
      </xdr:nvSpPr>
      <xdr:spPr>
        <a:xfrm flipH="1">
          <a:off x="4676775" y="3848100"/>
          <a:ext cx="1371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12</xdr:row>
      <xdr:rowOff>123825</xdr:rowOff>
    </xdr:from>
    <xdr:to>
      <xdr:col>19</xdr:col>
      <xdr:colOff>200025</xdr:colOff>
      <xdr:row>16</xdr:row>
      <xdr:rowOff>0</xdr:rowOff>
    </xdr:to>
    <xdr:sp>
      <xdr:nvSpPr>
        <xdr:cNvPr id="4" name="Text Box 9">
          <a:hlinkClick r:id="rId1"/>
        </xdr:cNvPr>
        <xdr:cNvSpPr txBox="1">
          <a:spLocks noChangeArrowheads="1"/>
        </xdr:cNvSpPr>
      </xdr:nvSpPr>
      <xdr:spPr>
        <a:xfrm>
          <a:off x="6267450" y="1952625"/>
          <a:ext cx="2409825" cy="485775"/>
        </a:xfrm>
        <a:prstGeom prst="rect">
          <a:avLst/>
        </a:prstGeom>
        <a:solidFill>
          <a:srgbClr val="FF0000"/>
        </a:solidFill>
        <a:ln w="9525" cmpd="sng">
          <a:noFill/>
        </a:ln>
      </xdr:spPr>
      <xdr:txBody>
        <a:bodyPr vertOverflow="clip" wrap="square" lIns="27432" tIns="18288" rIns="0" bIns="18288" anchor="ctr"/>
        <a:p>
          <a:pPr algn="l">
            <a:defRPr/>
          </a:pPr>
          <a:r>
            <a:rPr lang="en-US" cap="none" sz="900" b="0" i="0" u="none" baseline="0">
              <a:solidFill>
                <a:srgbClr val="FFFFFF"/>
              </a:solidFill>
              <a:latin typeface="ＭＳ Ｐゴシック"/>
              <a:ea typeface="ＭＳ Ｐゴシック"/>
              <a:cs typeface="ＭＳ Ｐゴシック"/>
            </a:rPr>
            <a:t>・「うち労務外注費」「うち人件費」とは？</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・期首</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latin typeface="ＭＳ Ｐゴシック"/>
              <a:ea typeface="ＭＳ Ｐゴシック"/>
              <a:cs typeface="ＭＳ Ｐゴシック"/>
            </a:rPr>
            <a:t>期末未成工事支出金がある場合は？</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ここをクリックで解説にジャンプ</a:t>
          </a:r>
        </a:p>
      </xdr:txBody>
    </xdr:sp>
    <xdr:clientData/>
  </xdr:twoCellAnchor>
  <xdr:twoCellAnchor>
    <xdr:from>
      <xdr:col>13</xdr:col>
      <xdr:colOff>447675</xdr:colOff>
      <xdr:row>35</xdr:row>
      <xdr:rowOff>57150</xdr:rowOff>
    </xdr:from>
    <xdr:to>
      <xdr:col>15</xdr:col>
      <xdr:colOff>609600</xdr:colOff>
      <xdr:row>43</xdr:row>
      <xdr:rowOff>85725</xdr:rowOff>
    </xdr:to>
    <xdr:sp>
      <xdr:nvSpPr>
        <xdr:cNvPr id="5" name="Text Box 13"/>
        <xdr:cNvSpPr txBox="1">
          <a:spLocks noChangeArrowheads="1"/>
        </xdr:cNvSpPr>
      </xdr:nvSpPr>
      <xdr:spPr>
        <a:xfrm>
          <a:off x="5172075" y="5695950"/>
          <a:ext cx="1466850" cy="1400175"/>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経審受ける場合のポイント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①免税業者以外は税抜き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②「法人税、住民税及び事業税」を正しく計算して未払計上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税理士さんに</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協力してもらおう</a:t>
          </a:r>
          <a:r>
            <a:rPr lang="en-US" cap="none" sz="900" b="0" i="1"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15</xdr:col>
      <xdr:colOff>514350</xdr:colOff>
      <xdr:row>38</xdr:row>
      <xdr:rowOff>161925</xdr:rowOff>
    </xdr:from>
    <xdr:to>
      <xdr:col>17</xdr:col>
      <xdr:colOff>28575</xdr:colOff>
      <xdr:row>42</xdr:row>
      <xdr:rowOff>19050</xdr:rowOff>
    </xdr:to>
    <xdr:pic>
      <xdr:nvPicPr>
        <xdr:cNvPr id="6" name="Picture 12" descr="19ILBH13"/>
        <xdr:cNvPicPr preferRelativeResize="1">
          <a:picLocks noChangeAspect="1"/>
        </xdr:cNvPicPr>
      </xdr:nvPicPr>
      <xdr:blipFill>
        <a:blip r:embed="rId2"/>
        <a:stretch>
          <a:fillRect/>
        </a:stretch>
      </xdr:blipFill>
      <xdr:spPr>
        <a:xfrm>
          <a:off x="6543675" y="6315075"/>
          <a:ext cx="457200" cy="542925"/>
        </a:xfrm>
        <a:prstGeom prst="rect">
          <a:avLst/>
        </a:prstGeom>
        <a:noFill/>
        <a:ln w="9525" cmpd="sng">
          <a:noFill/>
        </a:ln>
      </xdr:spPr>
    </xdr:pic>
    <xdr:clientData/>
  </xdr:twoCellAnchor>
  <xdr:twoCellAnchor>
    <xdr:from>
      <xdr:col>14</xdr:col>
      <xdr:colOff>200025</xdr:colOff>
      <xdr:row>73</xdr:row>
      <xdr:rowOff>142875</xdr:rowOff>
    </xdr:from>
    <xdr:to>
      <xdr:col>19</xdr:col>
      <xdr:colOff>485775</xdr:colOff>
      <xdr:row>79</xdr:row>
      <xdr:rowOff>38100</xdr:rowOff>
    </xdr:to>
    <xdr:sp>
      <xdr:nvSpPr>
        <xdr:cNvPr id="7" name="AutoShape 14"/>
        <xdr:cNvSpPr>
          <a:spLocks/>
        </xdr:cNvSpPr>
      </xdr:nvSpPr>
      <xdr:spPr>
        <a:xfrm>
          <a:off x="6000750" y="12315825"/>
          <a:ext cx="2962275" cy="942975"/>
        </a:xfrm>
        <a:prstGeom prst="borderCallout1">
          <a:avLst>
            <a:gd name="adj1" fmla="val -96300"/>
            <a:gd name="adj2" fmla="val -37879"/>
            <a:gd name="adj3" fmla="val -52574"/>
            <a:gd name="adj4" fmla="val -37879"/>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経審を受ける場合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ここに金額がなかったり、正しくない財務諸表は修正されることがあります。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赤字で均等割だけの場合も必ず計上します。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「未払法人税等」と損益計算書の「法人税、住民税及び事業税」を修正するため利益が変わる場合があります。</a:t>
          </a:r>
        </a:p>
      </xdr:txBody>
    </xdr:sp>
    <xdr:clientData/>
  </xdr:twoCellAnchor>
  <xdr:twoCellAnchor>
    <xdr:from>
      <xdr:col>13</xdr:col>
      <xdr:colOff>152400</xdr:colOff>
      <xdr:row>47</xdr:row>
      <xdr:rowOff>123825</xdr:rowOff>
    </xdr:from>
    <xdr:to>
      <xdr:col>16</xdr:col>
      <xdr:colOff>104775</xdr:colOff>
      <xdr:row>51</xdr:row>
      <xdr:rowOff>114300</xdr:rowOff>
    </xdr:to>
    <xdr:sp>
      <xdr:nvSpPr>
        <xdr:cNvPr id="8" name="AutoShape 15"/>
        <xdr:cNvSpPr>
          <a:spLocks/>
        </xdr:cNvSpPr>
      </xdr:nvSpPr>
      <xdr:spPr>
        <a:xfrm>
          <a:off x="4876800" y="7820025"/>
          <a:ext cx="2047875" cy="676275"/>
        </a:xfrm>
        <a:prstGeom prst="borderCallout1">
          <a:avLst>
            <a:gd name="adj1" fmla="val -60699"/>
            <a:gd name="adj2" fmla="val -33097"/>
            <a:gd name="adj3" fmla="val -53722"/>
            <a:gd name="adj4" fmla="val -33097"/>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経審を受ける場合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法人税、住民税、事業税は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「租税公課」で処理してはいけません。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「法人税、事業税及び事業税」に入力</a:t>
          </a:r>
        </a:p>
      </xdr:txBody>
    </xdr:sp>
    <xdr:clientData/>
  </xdr:twoCellAnchor>
  <xdr:twoCellAnchor>
    <xdr:from>
      <xdr:col>13</xdr:col>
      <xdr:colOff>133350</xdr:colOff>
      <xdr:row>58</xdr:row>
      <xdr:rowOff>161925</xdr:rowOff>
    </xdr:from>
    <xdr:to>
      <xdr:col>17</xdr:col>
      <xdr:colOff>666750</xdr:colOff>
      <xdr:row>62</xdr:row>
      <xdr:rowOff>152400</xdr:rowOff>
    </xdr:to>
    <xdr:sp>
      <xdr:nvSpPr>
        <xdr:cNvPr id="9" name="AutoShape 16"/>
        <xdr:cNvSpPr>
          <a:spLocks/>
        </xdr:cNvSpPr>
      </xdr:nvSpPr>
      <xdr:spPr>
        <a:xfrm>
          <a:off x="4857750" y="9744075"/>
          <a:ext cx="2781300" cy="676275"/>
        </a:xfrm>
        <a:prstGeom prst="borderCallout1">
          <a:avLst>
            <a:gd name="adj1" fmla="val -57532"/>
            <a:gd name="adj2" fmla="val -33097"/>
            <a:gd name="adj3" fmla="val -52740"/>
            <a:gd name="adj4" fmla="val -33097"/>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経審を受ける場合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手形割引料は「支払利息」で処理してはいけません。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「手形売却損」という科目を作るか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または、営業外費用の「その他」で処理します。</a:t>
          </a:r>
        </a:p>
      </xdr:txBody>
    </xdr:sp>
    <xdr:clientData/>
  </xdr:twoCellAnchor>
  <xdr:twoCellAnchor>
    <xdr:from>
      <xdr:col>15</xdr:col>
      <xdr:colOff>266700</xdr:colOff>
      <xdr:row>20</xdr:row>
      <xdr:rowOff>142875</xdr:rowOff>
    </xdr:from>
    <xdr:to>
      <xdr:col>18</xdr:col>
      <xdr:colOff>619125</xdr:colOff>
      <xdr:row>23</xdr:row>
      <xdr:rowOff>9525</xdr:rowOff>
    </xdr:to>
    <xdr:sp>
      <xdr:nvSpPr>
        <xdr:cNvPr id="10" name="AutoShape 17"/>
        <xdr:cNvSpPr>
          <a:spLocks/>
        </xdr:cNvSpPr>
      </xdr:nvSpPr>
      <xdr:spPr>
        <a:xfrm>
          <a:off x="6296025" y="3209925"/>
          <a:ext cx="2047875" cy="381000"/>
        </a:xfrm>
        <a:prstGeom prst="borderCallout1">
          <a:avLst>
            <a:gd name="adj1" fmla="val -130000"/>
            <a:gd name="adj2" fmla="val -20000"/>
            <a:gd name="adj3" fmla="val -53722"/>
            <a:gd name="adj4" fmla="val -20000"/>
          </a:avLst>
        </a:prstGeom>
        <a:solidFill>
          <a:srgbClr val="FFFFFF"/>
        </a:solidFill>
        <a:ln w="1905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工事経歴書、直前</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年の工事施工金額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の合計と一致します。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22</xdr:row>
      <xdr:rowOff>133350</xdr:rowOff>
    </xdr:from>
    <xdr:to>
      <xdr:col>27</xdr:col>
      <xdr:colOff>1114425</xdr:colOff>
      <xdr:row>22</xdr:row>
      <xdr:rowOff>161925</xdr:rowOff>
    </xdr:to>
    <xdr:grpSp>
      <xdr:nvGrpSpPr>
        <xdr:cNvPr id="1" name="Group 13"/>
        <xdr:cNvGrpSpPr>
          <a:grpSpLocks/>
        </xdr:cNvGrpSpPr>
      </xdr:nvGrpSpPr>
      <xdr:grpSpPr>
        <a:xfrm>
          <a:off x="7486650" y="5076825"/>
          <a:ext cx="1562100" cy="28575"/>
          <a:chOff x="192" y="847"/>
          <a:chExt cx="97" cy="4"/>
        </a:xfrm>
        <a:solidFill>
          <a:srgbClr val="FFFFFF"/>
        </a:solidFill>
      </xdr:grpSpPr>
      <xdr:sp>
        <xdr:nvSpPr>
          <xdr:cNvPr id="2" name="Line 1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76200</xdr:colOff>
      <xdr:row>48</xdr:row>
      <xdr:rowOff>228600</xdr:rowOff>
    </xdr:from>
    <xdr:to>
      <xdr:col>27</xdr:col>
      <xdr:colOff>1066800</xdr:colOff>
      <xdr:row>49</xdr:row>
      <xdr:rowOff>9525</xdr:rowOff>
    </xdr:to>
    <xdr:grpSp>
      <xdr:nvGrpSpPr>
        <xdr:cNvPr id="4" name="Group 22"/>
        <xdr:cNvGrpSpPr>
          <a:grpSpLocks/>
        </xdr:cNvGrpSpPr>
      </xdr:nvGrpSpPr>
      <xdr:grpSpPr>
        <a:xfrm>
          <a:off x="7410450" y="11515725"/>
          <a:ext cx="1590675" cy="38100"/>
          <a:chOff x="192" y="847"/>
          <a:chExt cx="97" cy="4"/>
        </a:xfrm>
        <a:solidFill>
          <a:srgbClr val="FFFFFF"/>
        </a:solidFill>
      </xdr:grpSpPr>
      <xdr:sp>
        <xdr:nvSpPr>
          <xdr:cNvPr id="5" name="Line 23"/>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4"/>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152400</xdr:colOff>
      <xdr:row>27</xdr:row>
      <xdr:rowOff>85725</xdr:rowOff>
    </xdr:from>
    <xdr:to>
      <xdr:col>27</xdr:col>
      <xdr:colOff>1114425</xdr:colOff>
      <xdr:row>27</xdr:row>
      <xdr:rowOff>123825</xdr:rowOff>
    </xdr:to>
    <xdr:grpSp>
      <xdr:nvGrpSpPr>
        <xdr:cNvPr id="7" name="Group 25"/>
        <xdr:cNvGrpSpPr>
          <a:grpSpLocks/>
        </xdr:cNvGrpSpPr>
      </xdr:nvGrpSpPr>
      <xdr:grpSpPr>
        <a:xfrm>
          <a:off x="7486650" y="6143625"/>
          <a:ext cx="1562100" cy="38100"/>
          <a:chOff x="192" y="847"/>
          <a:chExt cx="97" cy="4"/>
        </a:xfrm>
        <a:solidFill>
          <a:srgbClr val="FFFFFF"/>
        </a:solidFill>
      </xdr:grpSpPr>
      <xdr:sp>
        <xdr:nvSpPr>
          <xdr:cNvPr id="8" name="Line 26"/>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7"/>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171450</xdr:colOff>
      <xdr:row>24</xdr:row>
      <xdr:rowOff>219075</xdr:rowOff>
    </xdr:from>
    <xdr:to>
      <xdr:col>27</xdr:col>
      <xdr:colOff>1123950</xdr:colOff>
      <xdr:row>24</xdr:row>
      <xdr:rowOff>257175</xdr:rowOff>
    </xdr:to>
    <xdr:grpSp>
      <xdr:nvGrpSpPr>
        <xdr:cNvPr id="10" name="Group 28"/>
        <xdr:cNvGrpSpPr>
          <a:grpSpLocks/>
        </xdr:cNvGrpSpPr>
      </xdr:nvGrpSpPr>
      <xdr:grpSpPr>
        <a:xfrm>
          <a:off x="7505700" y="5505450"/>
          <a:ext cx="1552575" cy="38100"/>
          <a:chOff x="192" y="847"/>
          <a:chExt cx="97" cy="4"/>
        </a:xfrm>
        <a:solidFill>
          <a:srgbClr val="FFFFFF"/>
        </a:solidFill>
      </xdr:grpSpPr>
      <xdr:sp>
        <xdr:nvSpPr>
          <xdr:cNvPr id="11" name="Line 29"/>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0"/>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180975</xdr:colOff>
      <xdr:row>26</xdr:row>
      <xdr:rowOff>123825</xdr:rowOff>
    </xdr:from>
    <xdr:to>
      <xdr:col>27</xdr:col>
      <xdr:colOff>1133475</xdr:colOff>
      <xdr:row>26</xdr:row>
      <xdr:rowOff>161925</xdr:rowOff>
    </xdr:to>
    <xdr:grpSp>
      <xdr:nvGrpSpPr>
        <xdr:cNvPr id="13" name="Group 31"/>
        <xdr:cNvGrpSpPr>
          <a:grpSpLocks/>
        </xdr:cNvGrpSpPr>
      </xdr:nvGrpSpPr>
      <xdr:grpSpPr>
        <a:xfrm>
          <a:off x="7515225" y="5924550"/>
          <a:ext cx="1552575" cy="38100"/>
          <a:chOff x="192" y="847"/>
          <a:chExt cx="97" cy="4"/>
        </a:xfrm>
        <a:solidFill>
          <a:srgbClr val="FFFFFF"/>
        </a:solidFill>
      </xdr:grpSpPr>
      <xdr:sp>
        <xdr:nvSpPr>
          <xdr:cNvPr id="14" name="Line 32"/>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33"/>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85725</xdr:colOff>
      <xdr:row>50</xdr:row>
      <xdr:rowOff>19050</xdr:rowOff>
    </xdr:from>
    <xdr:to>
      <xdr:col>27</xdr:col>
      <xdr:colOff>1076325</xdr:colOff>
      <xdr:row>50</xdr:row>
      <xdr:rowOff>57150</xdr:rowOff>
    </xdr:to>
    <xdr:grpSp>
      <xdr:nvGrpSpPr>
        <xdr:cNvPr id="16" name="Group 37"/>
        <xdr:cNvGrpSpPr>
          <a:grpSpLocks/>
        </xdr:cNvGrpSpPr>
      </xdr:nvGrpSpPr>
      <xdr:grpSpPr>
        <a:xfrm>
          <a:off x="7419975" y="11820525"/>
          <a:ext cx="1590675" cy="38100"/>
          <a:chOff x="192" y="847"/>
          <a:chExt cx="97" cy="4"/>
        </a:xfrm>
        <a:solidFill>
          <a:srgbClr val="FFFFFF"/>
        </a:solidFill>
      </xdr:grpSpPr>
      <xdr:sp>
        <xdr:nvSpPr>
          <xdr:cNvPr id="17" name="Line 3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171450</xdr:colOff>
      <xdr:row>25</xdr:row>
      <xdr:rowOff>180975</xdr:rowOff>
    </xdr:from>
    <xdr:to>
      <xdr:col>27</xdr:col>
      <xdr:colOff>1104900</xdr:colOff>
      <xdr:row>25</xdr:row>
      <xdr:rowOff>209550</xdr:rowOff>
    </xdr:to>
    <xdr:grpSp>
      <xdr:nvGrpSpPr>
        <xdr:cNvPr id="19" name="Group 40"/>
        <xdr:cNvGrpSpPr>
          <a:grpSpLocks/>
        </xdr:cNvGrpSpPr>
      </xdr:nvGrpSpPr>
      <xdr:grpSpPr>
        <a:xfrm>
          <a:off x="7505700" y="5724525"/>
          <a:ext cx="1533525" cy="28575"/>
          <a:chOff x="192" y="847"/>
          <a:chExt cx="97" cy="4"/>
        </a:xfrm>
        <a:solidFill>
          <a:srgbClr val="FFFFFF"/>
        </a:solidFill>
      </xdr:grpSpPr>
      <xdr:sp>
        <xdr:nvSpPr>
          <xdr:cNvPr id="20" name="Line 4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4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95250</xdr:colOff>
      <xdr:row>49</xdr:row>
      <xdr:rowOff>133350</xdr:rowOff>
    </xdr:from>
    <xdr:to>
      <xdr:col>27</xdr:col>
      <xdr:colOff>1057275</xdr:colOff>
      <xdr:row>49</xdr:row>
      <xdr:rowOff>171450</xdr:rowOff>
    </xdr:to>
    <xdr:grpSp>
      <xdr:nvGrpSpPr>
        <xdr:cNvPr id="22" name="Group 43"/>
        <xdr:cNvGrpSpPr>
          <a:grpSpLocks/>
        </xdr:cNvGrpSpPr>
      </xdr:nvGrpSpPr>
      <xdr:grpSpPr>
        <a:xfrm>
          <a:off x="7429500" y="11677650"/>
          <a:ext cx="1562100" cy="38100"/>
          <a:chOff x="192" y="847"/>
          <a:chExt cx="97" cy="4"/>
        </a:xfrm>
        <a:solidFill>
          <a:srgbClr val="FFFFFF"/>
        </a:solidFill>
      </xdr:grpSpPr>
      <xdr:sp>
        <xdr:nvSpPr>
          <xdr:cNvPr id="23" name="Line 4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4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161925</xdr:colOff>
      <xdr:row>24</xdr:row>
      <xdr:rowOff>9525</xdr:rowOff>
    </xdr:from>
    <xdr:to>
      <xdr:col>27</xdr:col>
      <xdr:colOff>1123950</xdr:colOff>
      <xdr:row>24</xdr:row>
      <xdr:rowOff>38100</xdr:rowOff>
    </xdr:to>
    <xdr:grpSp>
      <xdr:nvGrpSpPr>
        <xdr:cNvPr id="25" name="Group 46"/>
        <xdr:cNvGrpSpPr>
          <a:grpSpLocks/>
        </xdr:cNvGrpSpPr>
      </xdr:nvGrpSpPr>
      <xdr:grpSpPr>
        <a:xfrm>
          <a:off x="7496175" y="5295900"/>
          <a:ext cx="1562100" cy="28575"/>
          <a:chOff x="192" y="847"/>
          <a:chExt cx="97" cy="4"/>
        </a:xfrm>
        <a:solidFill>
          <a:srgbClr val="FFFFFF"/>
        </a:solidFill>
      </xdr:grpSpPr>
      <xdr:sp>
        <xdr:nvSpPr>
          <xdr:cNvPr id="26" name="Line 47"/>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48"/>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editAs="oneCell">
    <xdr:from>
      <xdr:col>26</xdr:col>
      <xdr:colOff>266700</xdr:colOff>
      <xdr:row>35</xdr:row>
      <xdr:rowOff>123825</xdr:rowOff>
    </xdr:from>
    <xdr:to>
      <xdr:col>37</xdr:col>
      <xdr:colOff>219075</xdr:colOff>
      <xdr:row>46</xdr:row>
      <xdr:rowOff>47625</xdr:rowOff>
    </xdr:to>
    <xdr:pic>
      <xdr:nvPicPr>
        <xdr:cNvPr id="28" name="Picture 56"/>
        <xdr:cNvPicPr preferRelativeResize="1">
          <a:picLocks noChangeAspect="1"/>
        </xdr:cNvPicPr>
      </xdr:nvPicPr>
      <xdr:blipFill>
        <a:blip r:embed="rId1"/>
        <a:stretch>
          <a:fillRect/>
        </a:stretch>
      </xdr:blipFill>
      <xdr:spPr>
        <a:xfrm>
          <a:off x="7600950" y="8067675"/>
          <a:ext cx="4676775" cy="2752725"/>
        </a:xfrm>
        <a:prstGeom prst="rect">
          <a:avLst/>
        </a:prstGeom>
        <a:noFill/>
        <a:ln w="9525" cmpd="sng">
          <a:noFill/>
        </a:ln>
      </xdr:spPr>
    </xdr:pic>
    <xdr:clientData fPrintsWithSheet="0"/>
  </xdr:twoCellAnchor>
  <xdr:twoCellAnchor>
    <xdr:from>
      <xdr:col>26</xdr:col>
      <xdr:colOff>276225</xdr:colOff>
      <xdr:row>31</xdr:row>
      <xdr:rowOff>247650</xdr:rowOff>
    </xdr:from>
    <xdr:to>
      <xdr:col>39</xdr:col>
      <xdr:colOff>28575</xdr:colOff>
      <xdr:row>35</xdr:row>
      <xdr:rowOff>95250</xdr:rowOff>
    </xdr:to>
    <xdr:sp>
      <xdr:nvSpPr>
        <xdr:cNvPr id="29" name="AutoShape 57"/>
        <xdr:cNvSpPr>
          <a:spLocks/>
        </xdr:cNvSpPr>
      </xdr:nvSpPr>
      <xdr:spPr>
        <a:xfrm>
          <a:off x="7610475" y="7162800"/>
          <a:ext cx="5124450" cy="876300"/>
        </a:xfrm>
        <a:prstGeom prst="borderCallout1">
          <a:avLst>
            <a:gd name="adj1" fmla="val -53902"/>
            <a:gd name="adj2" fmla="val -36958"/>
            <a:gd name="adj3" fmla="val -51486"/>
            <a:gd name="adj4" fmla="val -36958"/>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端数切捨てのため、合計が合わないと心配される方からよくお電話いただくのですが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途中の数字も、合計の数字も、全て切り捨てるのが正しい方法です。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安心してご使用下さい。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これは岡山県の手引きです。</a:t>
          </a:r>
        </a:p>
      </xdr:txBody>
    </xdr:sp>
    <xdr:clientData fPrintsWithSheet="0"/>
  </xdr:twoCellAnchor>
  <xdr:twoCellAnchor>
    <xdr:from>
      <xdr:col>26</xdr:col>
      <xdr:colOff>266700</xdr:colOff>
      <xdr:row>10</xdr:row>
      <xdr:rowOff>0</xdr:rowOff>
    </xdr:from>
    <xdr:to>
      <xdr:col>27</xdr:col>
      <xdr:colOff>1028700</xdr:colOff>
      <xdr:row>11</xdr:row>
      <xdr:rowOff>133350</xdr:rowOff>
    </xdr:to>
    <xdr:sp fLocksText="0">
      <xdr:nvSpPr>
        <xdr:cNvPr id="30" name="Text Box 58"/>
        <xdr:cNvSpPr txBox="1">
          <a:spLocks noChangeArrowheads="1"/>
        </xdr:cNvSpPr>
      </xdr:nvSpPr>
      <xdr:spPr>
        <a:xfrm>
          <a:off x="7600950" y="1857375"/>
          <a:ext cx="1362075" cy="39052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決算未到来</a:t>
          </a:r>
        </a:p>
      </xdr:txBody>
    </xdr:sp>
    <xdr:clientData fLocksWithSheet="0"/>
  </xdr:twoCellAnchor>
  <xdr:twoCellAnchor editAs="oneCell">
    <xdr:from>
      <xdr:col>0</xdr:col>
      <xdr:colOff>123825</xdr:colOff>
      <xdr:row>3</xdr:row>
      <xdr:rowOff>66675</xdr:rowOff>
    </xdr:from>
    <xdr:to>
      <xdr:col>26</xdr:col>
      <xdr:colOff>38100</xdr:colOff>
      <xdr:row>8</xdr:row>
      <xdr:rowOff>133350</xdr:rowOff>
    </xdr:to>
    <xdr:pic>
      <xdr:nvPicPr>
        <xdr:cNvPr id="31" name="Picture 64"/>
        <xdr:cNvPicPr preferRelativeResize="1">
          <a:picLocks noChangeAspect="1"/>
        </xdr:cNvPicPr>
      </xdr:nvPicPr>
      <xdr:blipFill>
        <a:blip r:embed="rId2"/>
        <a:stretch>
          <a:fillRect/>
        </a:stretch>
      </xdr:blipFill>
      <xdr:spPr>
        <a:xfrm>
          <a:off x="123825" y="619125"/>
          <a:ext cx="7248525" cy="923925"/>
        </a:xfrm>
        <a:prstGeom prst="rect">
          <a:avLst/>
        </a:prstGeom>
        <a:noFill/>
        <a:ln w="9525" cmpd="sng">
          <a:noFill/>
        </a:ln>
      </xdr:spPr>
    </xdr:pic>
    <xdr:clientData fPrintsWithSheet="0"/>
  </xdr:twoCellAnchor>
  <xdr:oneCellAnchor>
    <xdr:from>
      <xdr:col>3</xdr:col>
      <xdr:colOff>180975</xdr:colOff>
      <xdr:row>25</xdr:row>
      <xdr:rowOff>9525</xdr:rowOff>
    </xdr:from>
    <xdr:ext cx="5962650" cy="1714500"/>
    <xdr:sp>
      <xdr:nvSpPr>
        <xdr:cNvPr id="32" name="正方形/長方形 32"/>
        <xdr:cNvSpPr>
          <a:spLocks/>
        </xdr:cNvSpPr>
      </xdr:nvSpPr>
      <xdr:spPr>
        <a:xfrm>
          <a:off x="895350" y="5553075"/>
          <a:ext cx="5962650" cy="1714500"/>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3</xdr:row>
      <xdr:rowOff>95250</xdr:rowOff>
    </xdr:from>
    <xdr:to>
      <xdr:col>28</xdr:col>
      <xdr:colOff>180975</xdr:colOff>
      <xdr:row>3</xdr:row>
      <xdr:rowOff>133350</xdr:rowOff>
    </xdr:to>
    <xdr:grpSp>
      <xdr:nvGrpSpPr>
        <xdr:cNvPr id="1" name="Group 1"/>
        <xdr:cNvGrpSpPr>
          <a:grpSpLocks/>
        </xdr:cNvGrpSpPr>
      </xdr:nvGrpSpPr>
      <xdr:grpSpPr>
        <a:xfrm>
          <a:off x="7486650" y="704850"/>
          <a:ext cx="1562100" cy="38100"/>
          <a:chOff x="192" y="847"/>
          <a:chExt cx="97" cy="4"/>
        </a:xfrm>
        <a:solidFill>
          <a:srgbClr val="FFFFFF"/>
        </a:solidFill>
      </xdr:grpSpPr>
      <xdr:sp>
        <xdr:nvSpPr>
          <xdr:cNvPr id="2" name="Line 2"/>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95250</xdr:colOff>
      <xdr:row>6</xdr:row>
      <xdr:rowOff>104775</xdr:rowOff>
    </xdr:from>
    <xdr:to>
      <xdr:col>28</xdr:col>
      <xdr:colOff>190500</xdr:colOff>
      <xdr:row>6</xdr:row>
      <xdr:rowOff>142875</xdr:rowOff>
    </xdr:to>
    <xdr:grpSp>
      <xdr:nvGrpSpPr>
        <xdr:cNvPr id="4" name="Group 4"/>
        <xdr:cNvGrpSpPr>
          <a:grpSpLocks/>
        </xdr:cNvGrpSpPr>
      </xdr:nvGrpSpPr>
      <xdr:grpSpPr>
        <a:xfrm>
          <a:off x="7467600" y="1485900"/>
          <a:ext cx="1590675" cy="38100"/>
          <a:chOff x="192" y="847"/>
          <a:chExt cx="97" cy="4"/>
        </a:xfrm>
        <a:solidFill>
          <a:srgbClr val="FFFFFF"/>
        </a:solidFill>
      </xdr:grpSpPr>
      <xdr:sp>
        <xdr:nvSpPr>
          <xdr:cNvPr id="5" name="Line 5"/>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4</xdr:row>
      <xdr:rowOff>152400</xdr:rowOff>
    </xdr:from>
    <xdr:to>
      <xdr:col>28</xdr:col>
      <xdr:colOff>200025</xdr:colOff>
      <xdr:row>4</xdr:row>
      <xdr:rowOff>190500</xdr:rowOff>
    </xdr:to>
    <xdr:grpSp>
      <xdr:nvGrpSpPr>
        <xdr:cNvPr id="7" name="Group 7"/>
        <xdr:cNvGrpSpPr>
          <a:grpSpLocks/>
        </xdr:cNvGrpSpPr>
      </xdr:nvGrpSpPr>
      <xdr:grpSpPr>
        <a:xfrm>
          <a:off x="7505700" y="1019175"/>
          <a:ext cx="1562100" cy="38100"/>
          <a:chOff x="192" y="847"/>
          <a:chExt cx="97" cy="4"/>
        </a:xfrm>
        <a:solidFill>
          <a:srgbClr val="FFFFFF"/>
        </a:solidFill>
      </xdr:grpSpPr>
      <xdr:sp>
        <xdr:nvSpPr>
          <xdr:cNvPr id="8" name="Line 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57150</xdr:colOff>
      <xdr:row>34</xdr:row>
      <xdr:rowOff>104775</xdr:rowOff>
    </xdr:from>
    <xdr:to>
      <xdr:col>28</xdr:col>
      <xdr:colOff>200025</xdr:colOff>
      <xdr:row>34</xdr:row>
      <xdr:rowOff>152400</xdr:rowOff>
    </xdr:to>
    <xdr:grpSp>
      <xdr:nvGrpSpPr>
        <xdr:cNvPr id="10" name="Group 10"/>
        <xdr:cNvGrpSpPr>
          <a:grpSpLocks/>
        </xdr:cNvGrpSpPr>
      </xdr:nvGrpSpPr>
      <xdr:grpSpPr>
        <a:xfrm>
          <a:off x="7429500" y="8343900"/>
          <a:ext cx="1638300" cy="47625"/>
          <a:chOff x="192" y="847"/>
          <a:chExt cx="97" cy="4"/>
        </a:xfrm>
        <a:solidFill>
          <a:srgbClr val="FFFFFF"/>
        </a:solidFill>
      </xdr:grpSpPr>
      <xdr:sp>
        <xdr:nvSpPr>
          <xdr:cNvPr id="11" name="Line 1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85725</xdr:colOff>
      <xdr:row>35</xdr:row>
      <xdr:rowOff>152400</xdr:rowOff>
    </xdr:from>
    <xdr:to>
      <xdr:col>28</xdr:col>
      <xdr:colOff>228600</xdr:colOff>
      <xdr:row>35</xdr:row>
      <xdr:rowOff>190500</xdr:rowOff>
    </xdr:to>
    <xdr:grpSp>
      <xdr:nvGrpSpPr>
        <xdr:cNvPr id="13" name="Group 13"/>
        <xdr:cNvGrpSpPr>
          <a:grpSpLocks/>
        </xdr:cNvGrpSpPr>
      </xdr:nvGrpSpPr>
      <xdr:grpSpPr>
        <a:xfrm>
          <a:off x="7458075" y="8648700"/>
          <a:ext cx="1638300" cy="38100"/>
          <a:chOff x="192" y="847"/>
          <a:chExt cx="97" cy="4"/>
        </a:xfrm>
        <a:solidFill>
          <a:srgbClr val="FFFFFF"/>
        </a:solidFill>
      </xdr:grpSpPr>
      <xdr:sp>
        <xdr:nvSpPr>
          <xdr:cNvPr id="14" name="Line 1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95250</xdr:colOff>
      <xdr:row>8</xdr:row>
      <xdr:rowOff>95250</xdr:rowOff>
    </xdr:from>
    <xdr:to>
      <xdr:col>28</xdr:col>
      <xdr:colOff>190500</xdr:colOff>
      <xdr:row>8</xdr:row>
      <xdr:rowOff>133350</xdr:rowOff>
    </xdr:to>
    <xdr:grpSp>
      <xdr:nvGrpSpPr>
        <xdr:cNvPr id="16" name="Group 16"/>
        <xdr:cNvGrpSpPr>
          <a:grpSpLocks/>
        </xdr:cNvGrpSpPr>
      </xdr:nvGrpSpPr>
      <xdr:grpSpPr>
        <a:xfrm>
          <a:off x="7467600" y="1990725"/>
          <a:ext cx="1590675" cy="38100"/>
          <a:chOff x="192" y="847"/>
          <a:chExt cx="97" cy="4"/>
        </a:xfrm>
        <a:solidFill>
          <a:srgbClr val="FFFFFF"/>
        </a:solidFill>
      </xdr:grpSpPr>
      <xdr:sp>
        <xdr:nvSpPr>
          <xdr:cNvPr id="17" name="Line 17"/>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5</xdr:row>
      <xdr:rowOff>114300</xdr:rowOff>
    </xdr:from>
    <xdr:to>
      <xdr:col>28</xdr:col>
      <xdr:colOff>200025</xdr:colOff>
      <xdr:row>5</xdr:row>
      <xdr:rowOff>152400</xdr:rowOff>
    </xdr:to>
    <xdr:grpSp>
      <xdr:nvGrpSpPr>
        <xdr:cNvPr id="19" name="Group 19"/>
        <xdr:cNvGrpSpPr>
          <a:grpSpLocks/>
        </xdr:cNvGrpSpPr>
      </xdr:nvGrpSpPr>
      <xdr:grpSpPr>
        <a:xfrm>
          <a:off x="7505700" y="1238250"/>
          <a:ext cx="1562100" cy="38100"/>
          <a:chOff x="192" y="847"/>
          <a:chExt cx="97" cy="4"/>
        </a:xfrm>
        <a:solidFill>
          <a:srgbClr val="FFFFFF"/>
        </a:solidFill>
      </xdr:grpSpPr>
      <xdr:sp>
        <xdr:nvSpPr>
          <xdr:cNvPr id="20" name="Line 20"/>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57150</xdr:colOff>
      <xdr:row>36</xdr:row>
      <xdr:rowOff>171450</xdr:rowOff>
    </xdr:from>
    <xdr:to>
      <xdr:col>28</xdr:col>
      <xdr:colOff>200025</xdr:colOff>
      <xdr:row>36</xdr:row>
      <xdr:rowOff>209550</xdr:rowOff>
    </xdr:to>
    <xdr:grpSp>
      <xdr:nvGrpSpPr>
        <xdr:cNvPr id="22" name="Group 22"/>
        <xdr:cNvGrpSpPr>
          <a:grpSpLocks/>
        </xdr:cNvGrpSpPr>
      </xdr:nvGrpSpPr>
      <xdr:grpSpPr>
        <a:xfrm>
          <a:off x="7429500" y="8924925"/>
          <a:ext cx="1638300" cy="38100"/>
          <a:chOff x="192" y="847"/>
          <a:chExt cx="97" cy="4"/>
        </a:xfrm>
        <a:solidFill>
          <a:srgbClr val="FFFFFF"/>
        </a:solidFill>
      </xdr:grpSpPr>
      <xdr:sp>
        <xdr:nvSpPr>
          <xdr:cNvPr id="23" name="Line 23"/>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123825</xdr:colOff>
      <xdr:row>7</xdr:row>
      <xdr:rowOff>95250</xdr:rowOff>
    </xdr:from>
    <xdr:to>
      <xdr:col>28</xdr:col>
      <xdr:colOff>219075</xdr:colOff>
      <xdr:row>7</xdr:row>
      <xdr:rowOff>133350</xdr:rowOff>
    </xdr:to>
    <xdr:grpSp>
      <xdr:nvGrpSpPr>
        <xdr:cNvPr id="25" name="Group 25"/>
        <xdr:cNvGrpSpPr>
          <a:grpSpLocks/>
        </xdr:cNvGrpSpPr>
      </xdr:nvGrpSpPr>
      <xdr:grpSpPr>
        <a:xfrm>
          <a:off x="7496175" y="1733550"/>
          <a:ext cx="1590675" cy="38100"/>
          <a:chOff x="192" y="847"/>
          <a:chExt cx="97" cy="4"/>
        </a:xfrm>
        <a:solidFill>
          <a:srgbClr val="FFFFFF"/>
        </a:solidFill>
      </xdr:grpSpPr>
      <xdr:sp>
        <xdr:nvSpPr>
          <xdr:cNvPr id="26" name="Line 26"/>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oneCellAnchor>
    <xdr:from>
      <xdr:col>2</xdr:col>
      <xdr:colOff>219075</xdr:colOff>
      <xdr:row>14</xdr:row>
      <xdr:rowOff>76200</xdr:rowOff>
    </xdr:from>
    <xdr:ext cx="5972175" cy="1704975"/>
    <xdr:sp>
      <xdr:nvSpPr>
        <xdr:cNvPr id="28" name="正方形/長方形 28"/>
        <xdr:cNvSpPr>
          <a:spLocks/>
        </xdr:cNvSpPr>
      </xdr:nvSpPr>
      <xdr:spPr>
        <a:xfrm>
          <a:off x="742950" y="3343275"/>
          <a:ext cx="5972175" cy="1704975"/>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123825</xdr:colOff>
      <xdr:row>6</xdr:row>
      <xdr:rowOff>123825</xdr:rowOff>
    </xdr:from>
    <xdr:to>
      <xdr:col>28</xdr:col>
      <xdr:colOff>104775</xdr:colOff>
      <xdr:row>6</xdr:row>
      <xdr:rowOff>161925</xdr:rowOff>
    </xdr:to>
    <xdr:grpSp>
      <xdr:nvGrpSpPr>
        <xdr:cNvPr id="1" name="Group 1"/>
        <xdr:cNvGrpSpPr>
          <a:grpSpLocks/>
        </xdr:cNvGrpSpPr>
      </xdr:nvGrpSpPr>
      <xdr:grpSpPr>
        <a:xfrm>
          <a:off x="7677150" y="1533525"/>
          <a:ext cx="1371600" cy="38100"/>
          <a:chOff x="192" y="847"/>
          <a:chExt cx="97" cy="4"/>
        </a:xfrm>
        <a:solidFill>
          <a:srgbClr val="FFFFFF"/>
        </a:solidFill>
      </xdr:grpSpPr>
      <xdr:sp>
        <xdr:nvSpPr>
          <xdr:cNvPr id="2" name="Line 2"/>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2</xdr:row>
      <xdr:rowOff>171450</xdr:rowOff>
    </xdr:from>
    <xdr:to>
      <xdr:col>28</xdr:col>
      <xdr:colOff>142875</xdr:colOff>
      <xdr:row>2</xdr:row>
      <xdr:rowOff>209550</xdr:rowOff>
    </xdr:to>
    <xdr:grpSp>
      <xdr:nvGrpSpPr>
        <xdr:cNvPr id="4" name="Group 4"/>
        <xdr:cNvGrpSpPr>
          <a:grpSpLocks/>
        </xdr:cNvGrpSpPr>
      </xdr:nvGrpSpPr>
      <xdr:grpSpPr>
        <a:xfrm>
          <a:off x="7686675" y="552450"/>
          <a:ext cx="1400175" cy="38100"/>
          <a:chOff x="192" y="847"/>
          <a:chExt cx="97" cy="4"/>
        </a:xfrm>
        <a:solidFill>
          <a:srgbClr val="FFFFFF"/>
        </a:solidFill>
      </xdr:grpSpPr>
      <xdr:sp>
        <xdr:nvSpPr>
          <xdr:cNvPr id="5" name="Line 5"/>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152400</xdr:colOff>
      <xdr:row>7</xdr:row>
      <xdr:rowOff>171450</xdr:rowOff>
    </xdr:from>
    <xdr:to>
      <xdr:col>28</xdr:col>
      <xdr:colOff>133350</xdr:colOff>
      <xdr:row>7</xdr:row>
      <xdr:rowOff>209550</xdr:rowOff>
    </xdr:to>
    <xdr:grpSp>
      <xdr:nvGrpSpPr>
        <xdr:cNvPr id="7" name="Group 7"/>
        <xdr:cNvGrpSpPr>
          <a:grpSpLocks/>
        </xdr:cNvGrpSpPr>
      </xdr:nvGrpSpPr>
      <xdr:grpSpPr>
        <a:xfrm>
          <a:off x="7705725" y="1838325"/>
          <a:ext cx="1371600" cy="38100"/>
          <a:chOff x="192" y="847"/>
          <a:chExt cx="97" cy="4"/>
        </a:xfrm>
        <a:solidFill>
          <a:srgbClr val="FFFFFF"/>
        </a:solidFill>
      </xdr:grpSpPr>
      <xdr:sp>
        <xdr:nvSpPr>
          <xdr:cNvPr id="8" name="Line 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104775</xdr:colOff>
      <xdr:row>5</xdr:row>
      <xdr:rowOff>123825</xdr:rowOff>
    </xdr:from>
    <xdr:to>
      <xdr:col>28</xdr:col>
      <xdr:colOff>104775</xdr:colOff>
      <xdr:row>5</xdr:row>
      <xdr:rowOff>161925</xdr:rowOff>
    </xdr:to>
    <xdr:grpSp>
      <xdr:nvGrpSpPr>
        <xdr:cNvPr id="10" name="Group 10"/>
        <xdr:cNvGrpSpPr>
          <a:grpSpLocks/>
        </xdr:cNvGrpSpPr>
      </xdr:nvGrpSpPr>
      <xdr:grpSpPr>
        <a:xfrm>
          <a:off x="7658100" y="1276350"/>
          <a:ext cx="1390650" cy="38100"/>
          <a:chOff x="192" y="847"/>
          <a:chExt cx="97" cy="4"/>
        </a:xfrm>
        <a:solidFill>
          <a:srgbClr val="FFFFFF"/>
        </a:solidFill>
      </xdr:grpSpPr>
      <xdr:sp>
        <xdr:nvSpPr>
          <xdr:cNvPr id="11" name="Line 1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152400</xdr:colOff>
      <xdr:row>9</xdr:row>
      <xdr:rowOff>0</xdr:rowOff>
    </xdr:from>
    <xdr:to>
      <xdr:col>28</xdr:col>
      <xdr:colOff>152400</xdr:colOff>
      <xdr:row>9</xdr:row>
      <xdr:rowOff>28575</xdr:rowOff>
    </xdr:to>
    <xdr:grpSp>
      <xdr:nvGrpSpPr>
        <xdr:cNvPr id="13" name="Group 13"/>
        <xdr:cNvGrpSpPr>
          <a:grpSpLocks/>
        </xdr:cNvGrpSpPr>
      </xdr:nvGrpSpPr>
      <xdr:grpSpPr>
        <a:xfrm>
          <a:off x="7705725" y="2095500"/>
          <a:ext cx="1390650" cy="28575"/>
          <a:chOff x="192" y="847"/>
          <a:chExt cx="97" cy="4"/>
        </a:xfrm>
        <a:solidFill>
          <a:srgbClr val="FFFFFF"/>
        </a:solidFill>
      </xdr:grpSpPr>
      <xdr:sp>
        <xdr:nvSpPr>
          <xdr:cNvPr id="14" name="Line 1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3</xdr:row>
      <xdr:rowOff>161925</xdr:rowOff>
    </xdr:from>
    <xdr:to>
      <xdr:col>28</xdr:col>
      <xdr:colOff>142875</xdr:colOff>
      <xdr:row>3</xdr:row>
      <xdr:rowOff>200025</xdr:rowOff>
    </xdr:to>
    <xdr:grpSp>
      <xdr:nvGrpSpPr>
        <xdr:cNvPr id="16" name="Group 16"/>
        <xdr:cNvGrpSpPr>
          <a:grpSpLocks/>
        </xdr:cNvGrpSpPr>
      </xdr:nvGrpSpPr>
      <xdr:grpSpPr>
        <a:xfrm>
          <a:off x="7686675" y="800100"/>
          <a:ext cx="1400175" cy="38100"/>
          <a:chOff x="192" y="847"/>
          <a:chExt cx="97" cy="4"/>
        </a:xfrm>
        <a:solidFill>
          <a:srgbClr val="FFFFFF"/>
        </a:solidFill>
      </xdr:grpSpPr>
      <xdr:sp>
        <xdr:nvSpPr>
          <xdr:cNvPr id="17" name="Line 17"/>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123825</xdr:colOff>
      <xdr:row>23</xdr:row>
      <xdr:rowOff>123825</xdr:rowOff>
    </xdr:from>
    <xdr:to>
      <xdr:col>28</xdr:col>
      <xdr:colOff>104775</xdr:colOff>
      <xdr:row>23</xdr:row>
      <xdr:rowOff>161925</xdr:rowOff>
    </xdr:to>
    <xdr:grpSp>
      <xdr:nvGrpSpPr>
        <xdr:cNvPr id="19" name="Group 22"/>
        <xdr:cNvGrpSpPr>
          <a:grpSpLocks/>
        </xdr:cNvGrpSpPr>
      </xdr:nvGrpSpPr>
      <xdr:grpSpPr>
        <a:xfrm>
          <a:off x="7677150" y="5734050"/>
          <a:ext cx="1371600" cy="38100"/>
          <a:chOff x="192" y="847"/>
          <a:chExt cx="97" cy="4"/>
        </a:xfrm>
        <a:solidFill>
          <a:srgbClr val="FFFFFF"/>
        </a:solidFill>
      </xdr:grpSpPr>
      <xdr:sp>
        <xdr:nvSpPr>
          <xdr:cNvPr id="20" name="Line 23"/>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4"/>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20</xdr:row>
      <xdr:rowOff>171450</xdr:rowOff>
    </xdr:from>
    <xdr:to>
      <xdr:col>28</xdr:col>
      <xdr:colOff>142875</xdr:colOff>
      <xdr:row>20</xdr:row>
      <xdr:rowOff>209550</xdr:rowOff>
    </xdr:to>
    <xdr:grpSp>
      <xdr:nvGrpSpPr>
        <xdr:cNvPr id="22" name="Group 25"/>
        <xdr:cNvGrpSpPr>
          <a:grpSpLocks/>
        </xdr:cNvGrpSpPr>
      </xdr:nvGrpSpPr>
      <xdr:grpSpPr>
        <a:xfrm>
          <a:off x="7686675" y="5010150"/>
          <a:ext cx="1400175" cy="38100"/>
          <a:chOff x="192" y="847"/>
          <a:chExt cx="97" cy="4"/>
        </a:xfrm>
        <a:solidFill>
          <a:srgbClr val="FFFFFF"/>
        </a:solidFill>
      </xdr:grpSpPr>
      <xdr:sp>
        <xdr:nvSpPr>
          <xdr:cNvPr id="23" name="Line 26"/>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7"/>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104775</xdr:colOff>
      <xdr:row>22</xdr:row>
      <xdr:rowOff>123825</xdr:rowOff>
    </xdr:from>
    <xdr:to>
      <xdr:col>28</xdr:col>
      <xdr:colOff>104775</xdr:colOff>
      <xdr:row>22</xdr:row>
      <xdr:rowOff>161925</xdr:rowOff>
    </xdr:to>
    <xdr:grpSp>
      <xdr:nvGrpSpPr>
        <xdr:cNvPr id="25" name="Group 28"/>
        <xdr:cNvGrpSpPr>
          <a:grpSpLocks/>
        </xdr:cNvGrpSpPr>
      </xdr:nvGrpSpPr>
      <xdr:grpSpPr>
        <a:xfrm>
          <a:off x="7658100" y="5476875"/>
          <a:ext cx="1390650" cy="38100"/>
          <a:chOff x="192" y="847"/>
          <a:chExt cx="97" cy="4"/>
        </a:xfrm>
        <a:solidFill>
          <a:srgbClr val="FFFFFF"/>
        </a:solidFill>
      </xdr:grpSpPr>
      <xdr:sp>
        <xdr:nvSpPr>
          <xdr:cNvPr id="26" name="Line 29"/>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30"/>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21</xdr:row>
      <xdr:rowOff>161925</xdr:rowOff>
    </xdr:from>
    <xdr:to>
      <xdr:col>28</xdr:col>
      <xdr:colOff>142875</xdr:colOff>
      <xdr:row>21</xdr:row>
      <xdr:rowOff>200025</xdr:rowOff>
    </xdr:to>
    <xdr:grpSp>
      <xdr:nvGrpSpPr>
        <xdr:cNvPr id="28" name="Group 31"/>
        <xdr:cNvGrpSpPr>
          <a:grpSpLocks/>
        </xdr:cNvGrpSpPr>
      </xdr:nvGrpSpPr>
      <xdr:grpSpPr>
        <a:xfrm>
          <a:off x="7686675" y="5257800"/>
          <a:ext cx="1400175" cy="38100"/>
          <a:chOff x="192" y="847"/>
          <a:chExt cx="97" cy="4"/>
        </a:xfrm>
        <a:solidFill>
          <a:srgbClr val="FFFFFF"/>
        </a:solidFill>
      </xdr:grpSpPr>
      <xdr:sp>
        <xdr:nvSpPr>
          <xdr:cNvPr id="29" name="Line 32"/>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3"/>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123825</xdr:colOff>
      <xdr:row>27</xdr:row>
      <xdr:rowOff>123825</xdr:rowOff>
    </xdr:from>
    <xdr:to>
      <xdr:col>28</xdr:col>
      <xdr:colOff>104775</xdr:colOff>
      <xdr:row>27</xdr:row>
      <xdr:rowOff>161925</xdr:rowOff>
    </xdr:to>
    <xdr:grpSp>
      <xdr:nvGrpSpPr>
        <xdr:cNvPr id="31" name="Group 34"/>
        <xdr:cNvGrpSpPr>
          <a:grpSpLocks/>
        </xdr:cNvGrpSpPr>
      </xdr:nvGrpSpPr>
      <xdr:grpSpPr>
        <a:xfrm>
          <a:off x="7677150" y="6762750"/>
          <a:ext cx="1371600" cy="38100"/>
          <a:chOff x="192" y="847"/>
          <a:chExt cx="97" cy="4"/>
        </a:xfrm>
        <a:solidFill>
          <a:srgbClr val="FFFFFF"/>
        </a:solidFill>
      </xdr:grpSpPr>
      <xdr:sp>
        <xdr:nvSpPr>
          <xdr:cNvPr id="32" name="Line 35"/>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6"/>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24</xdr:row>
      <xdr:rowOff>171450</xdr:rowOff>
    </xdr:from>
    <xdr:to>
      <xdr:col>28</xdr:col>
      <xdr:colOff>142875</xdr:colOff>
      <xdr:row>24</xdr:row>
      <xdr:rowOff>209550</xdr:rowOff>
    </xdr:to>
    <xdr:grpSp>
      <xdr:nvGrpSpPr>
        <xdr:cNvPr id="34" name="Group 37"/>
        <xdr:cNvGrpSpPr>
          <a:grpSpLocks/>
        </xdr:cNvGrpSpPr>
      </xdr:nvGrpSpPr>
      <xdr:grpSpPr>
        <a:xfrm>
          <a:off x="7686675" y="6038850"/>
          <a:ext cx="1400175" cy="38100"/>
          <a:chOff x="192" y="847"/>
          <a:chExt cx="97" cy="4"/>
        </a:xfrm>
        <a:solidFill>
          <a:srgbClr val="FFFFFF"/>
        </a:solidFill>
      </xdr:grpSpPr>
      <xdr:sp>
        <xdr:nvSpPr>
          <xdr:cNvPr id="35" name="Line 3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104775</xdr:colOff>
      <xdr:row>26</xdr:row>
      <xdr:rowOff>123825</xdr:rowOff>
    </xdr:from>
    <xdr:to>
      <xdr:col>28</xdr:col>
      <xdr:colOff>104775</xdr:colOff>
      <xdr:row>26</xdr:row>
      <xdr:rowOff>161925</xdr:rowOff>
    </xdr:to>
    <xdr:grpSp>
      <xdr:nvGrpSpPr>
        <xdr:cNvPr id="37" name="Group 40"/>
        <xdr:cNvGrpSpPr>
          <a:grpSpLocks/>
        </xdr:cNvGrpSpPr>
      </xdr:nvGrpSpPr>
      <xdr:grpSpPr>
        <a:xfrm>
          <a:off x="7658100" y="6505575"/>
          <a:ext cx="1390650" cy="38100"/>
          <a:chOff x="192" y="847"/>
          <a:chExt cx="97" cy="4"/>
        </a:xfrm>
        <a:solidFill>
          <a:srgbClr val="FFFFFF"/>
        </a:solidFill>
      </xdr:grpSpPr>
      <xdr:sp>
        <xdr:nvSpPr>
          <xdr:cNvPr id="38" name="Line 4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4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26</xdr:col>
      <xdr:colOff>133350</xdr:colOff>
      <xdr:row>25</xdr:row>
      <xdr:rowOff>161925</xdr:rowOff>
    </xdr:from>
    <xdr:to>
      <xdr:col>28</xdr:col>
      <xdr:colOff>142875</xdr:colOff>
      <xdr:row>25</xdr:row>
      <xdr:rowOff>200025</xdr:rowOff>
    </xdr:to>
    <xdr:grpSp>
      <xdr:nvGrpSpPr>
        <xdr:cNvPr id="40" name="Group 43"/>
        <xdr:cNvGrpSpPr>
          <a:grpSpLocks/>
        </xdr:cNvGrpSpPr>
      </xdr:nvGrpSpPr>
      <xdr:grpSpPr>
        <a:xfrm>
          <a:off x="7686675" y="6286500"/>
          <a:ext cx="1400175" cy="38100"/>
          <a:chOff x="192" y="847"/>
          <a:chExt cx="97" cy="4"/>
        </a:xfrm>
        <a:solidFill>
          <a:srgbClr val="FFFFFF"/>
        </a:solidFill>
      </xdr:grpSpPr>
      <xdr:sp>
        <xdr:nvSpPr>
          <xdr:cNvPr id="41" name="Line 4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oneCellAnchor>
    <xdr:from>
      <xdr:col>4</xdr:col>
      <xdr:colOff>19050</xdr:colOff>
      <xdr:row>14</xdr:row>
      <xdr:rowOff>95250</xdr:rowOff>
    </xdr:from>
    <xdr:ext cx="5972175" cy="1714500"/>
    <xdr:sp>
      <xdr:nvSpPr>
        <xdr:cNvPr id="43" name="正方形/長方形 43"/>
        <xdr:cNvSpPr>
          <a:spLocks/>
        </xdr:cNvSpPr>
      </xdr:nvSpPr>
      <xdr:spPr>
        <a:xfrm>
          <a:off x="971550" y="3390900"/>
          <a:ext cx="5972175" cy="1714500"/>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23</xdr:row>
      <xdr:rowOff>76200</xdr:rowOff>
    </xdr:from>
    <xdr:to>
      <xdr:col>27</xdr:col>
      <xdr:colOff>123825</xdr:colOff>
      <xdr:row>23</xdr:row>
      <xdr:rowOff>104775</xdr:rowOff>
    </xdr:to>
    <xdr:grpSp>
      <xdr:nvGrpSpPr>
        <xdr:cNvPr id="1" name="Group 34"/>
        <xdr:cNvGrpSpPr>
          <a:grpSpLocks/>
        </xdr:cNvGrpSpPr>
      </xdr:nvGrpSpPr>
      <xdr:grpSpPr>
        <a:xfrm>
          <a:off x="7362825" y="5791200"/>
          <a:ext cx="1676400" cy="28575"/>
          <a:chOff x="192" y="847"/>
          <a:chExt cx="97" cy="4"/>
        </a:xfrm>
        <a:solidFill>
          <a:srgbClr val="FFFFFF"/>
        </a:solidFill>
      </xdr:grpSpPr>
      <xdr:sp>
        <xdr:nvSpPr>
          <xdr:cNvPr id="2" name="Line 35"/>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6"/>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123825</xdr:colOff>
      <xdr:row>27</xdr:row>
      <xdr:rowOff>247650</xdr:rowOff>
    </xdr:from>
    <xdr:to>
      <xdr:col>27</xdr:col>
      <xdr:colOff>152400</xdr:colOff>
      <xdr:row>27</xdr:row>
      <xdr:rowOff>266700</xdr:rowOff>
    </xdr:to>
    <xdr:grpSp>
      <xdr:nvGrpSpPr>
        <xdr:cNvPr id="4" name="Group 37"/>
        <xdr:cNvGrpSpPr>
          <a:grpSpLocks/>
        </xdr:cNvGrpSpPr>
      </xdr:nvGrpSpPr>
      <xdr:grpSpPr>
        <a:xfrm>
          <a:off x="7372350" y="7029450"/>
          <a:ext cx="1695450" cy="19050"/>
          <a:chOff x="192" y="847"/>
          <a:chExt cx="97" cy="4"/>
        </a:xfrm>
        <a:solidFill>
          <a:srgbClr val="FFFFFF"/>
        </a:solidFill>
      </xdr:grpSpPr>
      <xdr:sp>
        <xdr:nvSpPr>
          <xdr:cNvPr id="5" name="Line 38"/>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9"/>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123825</xdr:colOff>
      <xdr:row>24</xdr:row>
      <xdr:rowOff>104775</xdr:rowOff>
    </xdr:from>
    <xdr:to>
      <xdr:col>27</xdr:col>
      <xdr:colOff>133350</xdr:colOff>
      <xdr:row>24</xdr:row>
      <xdr:rowOff>133350</xdr:rowOff>
    </xdr:to>
    <xdr:grpSp>
      <xdr:nvGrpSpPr>
        <xdr:cNvPr id="7" name="Group 40"/>
        <xdr:cNvGrpSpPr>
          <a:grpSpLocks/>
        </xdr:cNvGrpSpPr>
      </xdr:nvGrpSpPr>
      <xdr:grpSpPr>
        <a:xfrm>
          <a:off x="7372350" y="6086475"/>
          <a:ext cx="1676400" cy="28575"/>
          <a:chOff x="192" y="847"/>
          <a:chExt cx="97" cy="4"/>
        </a:xfrm>
        <a:solidFill>
          <a:srgbClr val="FFFFFF"/>
        </a:solidFill>
      </xdr:grpSpPr>
      <xdr:sp>
        <xdr:nvSpPr>
          <xdr:cNvPr id="8" name="Line 41"/>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2"/>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152400</xdr:colOff>
      <xdr:row>25</xdr:row>
      <xdr:rowOff>152400</xdr:rowOff>
    </xdr:from>
    <xdr:to>
      <xdr:col>27</xdr:col>
      <xdr:colOff>152400</xdr:colOff>
      <xdr:row>25</xdr:row>
      <xdr:rowOff>190500</xdr:rowOff>
    </xdr:to>
    <xdr:grpSp>
      <xdr:nvGrpSpPr>
        <xdr:cNvPr id="10" name="Group 43"/>
        <xdr:cNvGrpSpPr>
          <a:grpSpLocks/>
        </xdr:cNvGrpSpPr>
      </xdr:nvGrpSpPr>
      <xdr:grpSpPr>
        <a:xfrm>
          <a:off x="7400925" y="6400800"/>
          <a:ext cx="1666875" cy="38100"/>
          <a:chOff x="192" y="847"/>
          <a:chExt cx="97" cy="4"/>
        </a:xfrm>
        <a:solidFill>
          <a:srgbClr val="FFFFFF"/>
        </a:solidFill>
      </xdr:grpSpPr>
      <xdr:sp>
        <xdr:nvSpPr>
          <xdr:cNvPr id="11" name="Line 44"/>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5"/>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152400</xdr:colOff>
      <xdr:row>26</xdr:row>
      <xdr:rowOff>200025</xdr:rowOff>
    </xdr:from>
    <xdr:to>
      <xdr:col>27</xdr:col>
      <xdr:colOff>152400</xdr:colOff>
      <xdr:row>26</xdr:row>
      <xdr:rowOff>238125</xdr:rowOff>
    </xdr:to>
    <xdr:grpSp>
      <xdr:nvGrpSpPr>
        <xdr:cNvPr id="13" name="Group 46"/>
        <xdr:cNvGrpSpPr>
          <a:grpSpLocks/>
        </xdr:cNvGrpSpPr>
      </xdr:nvGrpSpPr>
      <xdr:grpSpPr>
        <a:xfrm>
          <a:off x="7400925" y="6715125"/>
          <a:ext cx="1666875" cy="38100"/>
          <a:chOff x="192" y="847"/>
          <a:chExt cx="97" cy="4"/>
        </a:xfrm>
        <a:solidFill>
          <a:srgbClr val="FFFFFF"/>
        </a:solidFill>
      </xdr:grpSpPr>
      <xdr:sp>
        <xdr:nvSpPr>
          <xdr:cNvPr id="14" name="Line 47"/>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8"/>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133350</xdr:colOff>
      <xdr:row>28</xdr:row>
      <xdr:rowOff>219075</xdr:rowOff>
    </xdr:from>
    <xdr:to>
      <xdr:col>28</xdr:col>
      <xdr:colOff>19050</xdr:colOff>
      <xdr:row>28</xdr:row>
      <xdr:rowOff>247650</xdr:rowOff>
    </xdr:to>
    <xdr:grpSp>
      <xdr:nvGrpSpPr>
        <xdr:cNvPr id="16" name="Group 77"/>
        <xdr:cNvGrpSpPr>
          <a:grpSpLocks/>
        </xdr:cNvGrpSpPr>
      </xdr:nvGrpSpPr>
      <xdr:grpSpPr>
        <a:xfrm>
          <a:off x="7381875" y="7267575"/>
          <a:ext cx="1724025" cy="28575"/>
          <a:chOff x="192" y="847"/>
          <a:chExt cx="97" cy="4"/>
        </a:xfrm>
        <a:solidFill>
          <a:srgbClr val="FFFFFF"/>
        </a:solidFill>
      </xdr:grpSpPr>
      <xdr:sp>
        <xdr:nvSpPr>
          <xdr:cNvPr id="17" name="Line 78"/>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9"/>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133350</xdr:colOff>
      <xdr:row>30</xdr:row>
      <xdr:rowOff>9525</xdr:rowOff>
    </xdr:from>
    <xdr:to>
      <xdr:col>27</xdr:col>
      <xdr:colOff>161925</xdr:colOff>
      <xdr:row>30</xdr:row>
      <xdr:rowOff>38100</xdr:rowOff>
    </xdr:to>
    <xdr:grpSp>
      <xdr:nvGrpSpPr>
        <xdr:cNvPr id="19" name="Group 80"/>
        <xdr:cNvGrpSpPr>
          <a:grpSpLocks/>
        </xdr:cNvGrpSpPr>
      </xdr:nvGrpSpPr>
      <xdr:grpSpPr>
        <a:xfrm>
          <a:off x="7381875" y="7591425"/>
          <a:ext cx="1695450" cy="28575"/>
          <a:chOff x="192" y="847"/>
          <a:chExt cx="97" cy="4"/>
        </a:xfrm>
        <a:solidFill>
          <a:srgbClr val="FFFFFF"/>
        </a:solidFill>
      </xdr:grpSpPr>
      <xdr:sp>
        <xdr:nvSpPr>
          <xdr:cNvPr id="20" name="Line 81"/>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82"/>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152400</xdr:colOff>
      <xdr:row>31</xdr:row>
      <xdr:rowOff>28575</xdr:rowOff>
    </xdr:from>
    <xdr:to>
      <xdr:col>28</xdr:col>
      <xdr:colOff>38100</xdr:colOff>
      <xdr:row>31</xdr:row>
      <xdr:rowOff>57150</xdr:rowOff>
    </xdr:to>
    <xdr:grpSp>
      <xdr:nvGrpSpPr>
        <xdr:cNvPr id="22" name="Group 83"/>
        <xdr:cNvGrpSpPr>
          <a:grpSpLocks/>
        </xdr:cNvGrpSpPr>
      </xdr:nvGrpSpPr>
      <xdr:grpSpPr>
        <a:xfrm>
          <a:off x="7400925" y="7877175"/>
          <a:ext cx="1724025" cy="28575"/>
          <a:chOff x="192" y="847"/>
          <a:chExt cx="97" cy="4"/>
        </a:xfrm>
        <a:solidFill>
          <a:srgbClr val="FFFFFF"/>
        </a:solidFill>
      </xdr:grpSpPr>
      <xdr:sp>
        <xdr:nvSpPr>
          <xdr:cNvPr id="23" name="Line 84"/>
          <xdr:cNvSpPr>
            <a:spLocks/>
          </xdr:cNvSpPr>
        </xdr:nvSpPr>
        <xdr:spPr>
          <a:xfrm>
            <a:off x="192" y="847"/>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85"/>
          <xdr:cNvSpPr>
            <a:spLocks/>
          </xdr:cNvSpPr>
        </xdr:nvSpPr>
        <xdr:spPr>
          <a:xfrm>
            <a:off x="193" y="851"/>
            <a:ext cx="9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342900</xdr:colOff>
      <xdr:row>6</xdr:row>
      <xdr:rowOff>171450</xdr:rowOff>
    </xdr:from>
    <xdr:to>
      <xdr:col>27</xdr:col>
      <xdr:colOff>47625</xdr:colOff>
      <xdr:row>8</xdr:row>
      <xdr:rowOff>28575</xdr:rowOff>
    </xdr:to>
    <xdr:sp fLocksText="0">
      <xdr:nvSpPr>
        <xdr:cNvPr id="25" name="Text Box 87"/>
        <xdr:cNvSpPr txBox="1">
          <a:spLocks noChangeArrowheads="1"/>
        </xdr:cNvSpPr>
      </xdr:nvSpPr>
      <xdr:spPr>
        <a:xfrm>
          <a:off x="7591425" y="1352550"/>
          <a:ext cx="1371600" cy="39052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決算未到来</a:t>
          </a:r>
        </a:p>
      </xdr:txBody>
    </xdr:sp>
    <xdr:clientData fLocksWithSheet="0"/>
  </xdr:twoCellAnchor>
  <xdr:oneCellAnchor>
    <xdr:from>
      <xdr:col>3</xdr:col>
      <xdr:colOff>28575</xdr:colOff>
      <xdr:row>21</xdr:row>
      <xdr:rowOff>95250</xdr:rowOff>
    </xdr:from>
    <xdr:ext cx="6076950" cy="1704975"/>
    <xdr:sp>
      <xdr:nvSpPr>
        <xdr:cNvPr id="26" name="正方形/長方形 26"/>
        <xdr:cNvSpPr>
          <a:spLocks/>
        </xdr:cNvSpPr>
      </xdr:nvSpPr>
      <xdr:spPr>
        <a:xfrm>
          <a:off x="561975" y="5276850"/>
          <a:ext cx="6076950" cy="1704975"/>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3</xdr:row>
      <xdr:rowOff>152400</xdr:rowOff>
    </xdr:from>
    <xdr:to>
      <xdr:col>28</xdr:col>
      <xdr:colOff>123825</xdr:colOff>
      <xdr:row>3</xdr:row>
      <xdr:rowOff>190500</xdr:rowOff>
    </xdr:to>
    <xdr:grpSp>
      <xdr:nvGrpSpPr>
        <xdr:cNvPr id="1" name="Group 1"/>
        <xdr:cNvGrpSpPr>
          <a:grpSpLocks/>
        </xdr:cNvGrpSpPr>
      </xdr:nvGrpSpPr>
      <xdr:grpSpPr>
        <a:xfrm>
          <a:off x="7419975" y="800100"/>
          <a:ext cx="1638300" cy="38100"/>
          <a:chOff x="192" y="847"/>
          <a:chExt cx="97" cy="4"/>
        </a:xfrm>
        <a:solidFill>
          <a:srgbClr val="FFFFFF"/>
        </a:solidFill>
      </xdr:grpSpPr>
      <xdr:sp>
        <xdr:nvSpPr>
          <xdr:cNvPr id="2" name="Line 2"/>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85725</xdr:colOff>
      <xdr:row>4</xdr:row>
      <xdr:rowOff>57150</xdr:rowOff>
    </xdr:from>
    <xdr:to>
      <xdr:col>28</xdr:col>
      <xdr:colOff>133350</xdr:colOff>
      <xdr:row>4</xdr:row>
      <xdr:rowOff>95250</xdr:rowOff>
    </xdr:to>
    <xdr:grpSp>
      <xdr:nvGrpSpPr>
        <xdr:cNvPr id="4" name="Group 7"/>
        <xdr:cNvGrpSpPr>
          <a:grpSpLocks/>
        </xdr:cNvGrpSpPr>
      </xdr:nvGrpSpPr>
      <xdr:grpSpPr>
        <a:xfrm>
          <a:off x="7429500" y="971550"/>
          <a:ext cx="1638300" cy="38100"/>
          <a:chOff x="192" y="847"/>
          <a:chExt cx="97" cy="4"/>
        </a:xfrm>
        <a:solidFill>
          <a:srgbClr val="FFFFFF"/>
        </a:solidFill>
      </xdr:grpSpPr>
      <xdr:sp>
        <xdr:nvSpPr>
          <xdr:cNvPr id="5" name="Line 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123825</xdr:colOff>
      <xdr:row>8</xdr:row>
      <xdr:rowOff>123825</xdr:rowOff>
    </xdr:from>
    <xdr:to>
      <xdr:col>28</xdr:col>
      <xdr:colOff>104775</xdr:colOff>
      <xdr:row>8</xdr:row>
      <xdr:rowOff>161925</xdr:rowOff>
    </xdr:to>
    <xdr:grpSp>
      <xdr:nvGrpSpPr>
        <xdr:cNvPr id="7" name="Group 10"/>
        <xdr:cNvGrpSpPr>
          <a:grpSpLocks/>
        </xdr:cNvGrpSpPr>
      </xdr:nvGrpSpPr>
      <xdr:grpSpPr>
        <a:xfrm>
          <a:off x="7467600" y="1933575"/>
          <a:ext cx="1571625" cy="38100"/>
          <a:chOff x="192" y="847"/>
          <a:chExt cx="97" cy="4"/>
        </a:xfrm>
        <a:solidFill>
          <a:srgbClr val="FFFFFF"/>
        </a:solidFill>
      </xdr:grpSpPr>
      <xdr:sp>
        <xdr:nvSpPr>
          <xdr:cNvPr id="8" name="Line 1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133350</xdr:colOff>
      <xdr:row>9</xdr:row>
      <xdr:rowOff>76200</xdr:rowOff>
    </xdr:from>
    <xdr:to>
      <xdr:col>28</xdr:col>
      <xdr:colOff>114300</xdr:colOff>
      <xdr:row>9</xdr:row>
      <xdr:rowOff>104775</xdr:rowOff>
    </xdr:to>
    <xdr:grpSp>
      <xdr:nvGrpSpPr>
        <xdr:cNvPr id="10" name="Group 13"/>
        <xdr:cNvGrpSpPr>
          <a:grpSpLocks/>
        </xdr:cNvGrpSpPr>
      </xdr:nvGrpSpPr>
      <xdr:grpSpPr>
        <a:xfrm>
          <a:off x="7477125" y="2152650"/>
          <a:ext cx="1571625" cy="28575"/>
          <a:chOff x="192" y="847"/>
          <a:chExt cx="97" cy="4"/>
        </a:xfrm>
        <a:solidFill>
          <a:srgbClr val="FFFFFF"/>
        </a:solidFill>
      </xdr:grpSpPr>
      <xdr:sp>
        <xdr:nvSpPr>
          <xdr:cNvPr id="11" name="Line 14"/>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5"/>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85725</xdr:colOff>
      <xdr:row>5</xdr:row>
      <xdr:rowOff>19050</xdr:rowOff>
    </xdr:from>
    <xdr:to>
      <xdr:col>28</xdr:col>
      <xdr:colOff>133350</xdr:colOff>
      <xdr:row>5</xdr:row>
      <xdr:rowOff>66675</xdr:rowOff>
    </xdr:to>
    <xdr:grpSp>
      <xdr:nvGrpSpPr>
        <xdr:cNvPr id="13" name="Group 47"/>
        <xdr:cNvGrpSpPr>
          <a:grpSpLocks/>
        </xdr:cNvGrpSpPr>
      </xdr:nvGrpSpPr>
      <xdr:grpSpPr>
        <a:xfrm>
          <a:off x="7429500" y="1200150"/>
          <a:ext cx="1638300" cy="47625"/>
          <a:chOff x="192" y="847"/>
          <a:chExt cx="97" cy="4"/>
        </a:xfrm>
        <a:solidFill>
          <a:srgbClr val="FFFFFF"/>
        </a:solidFill>
      </xdr:grpSpPr>
      <xdr:sp>
        <xdr:nvSpPr>
          <xdr:cNvPr id="14" name="Line 48"/>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9"/>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104775</xdr:colOff>
      <xdr:row>10</xdr:row>
      <xdr:rowOff>38100</xdr:rowOff>
    </xdr:from>
    <xdr:to>
      <xdr:col>28</xdr:col>
      <xdr:colOff>85725</xdr:colOff>
      <xdr:row>10</xdr:row>
      <xdr:rowOff>76200</xdr:rowOff>
    </xdr:to>
    <xdr:grpSp>
      <xdr:nvGrpSpPr>
        <xdr:cNvPr id="16" name="Group 50"/>
        <xdr:cNvGrpSpPr>
          <a:grpSpLocks/>
        </xdr:cNvGrpSpPr>
      </xdr:nvGrpSpPr>
      <xdr:grpSpPr>
        <a:xfrm>
          <a:off x="7448550" y="2381250"/>
          <a:ext cx="1571625" cy="38100"/>
          <a:chOff x="192" y="847"/>
          <a:chExt cx="97" cy="4"/>
        </a:xfrm>
        <a:solidFill>
          <a:srgbClr val="FFFFFF"/>
        </a:solidFill>
      </xdr:grpSpPr>
      <xdr:sp>
        <xdr:nvSpPr>
          <xdr:cNvPr id="17" name="Line 51"/>
          <xdr:cNvSpPr>
            <a:spLocks/>
          </xdr:cNvSpPr>
        </xdr:nvSpPr>
        <xdr:spPr>
          <a:xfrm>
            <a:off x="192" y="847"/>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52"/>
          <xdr:cNvSpPr>
            <a:spLocks/>
          </xdr:cNvSpPr>
        </xdr:nvSpPr>
        <xdr:spPr>
          <a:xfrm>
            <a:off x="193" y="85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oneCellAnchor>
    <xdr:from>
      <xdr:col>3</xdr:col>
      <xdr:colOff>38100</xdr:colOff>
      <xdr:row>16</xdr:row>
      <xdr:rowOff>76200</xdr:rowOff>
    </xdr:from>
    <xdr:ext cx="6086475" cy="1704975"/>
    <xdr:sp>
      <xdr:nvSpPr>
        <xdr:cNvPr id="19" name="正方形/長方形 19"/>
        <xdr:cNvSpPr>
          <a:spLocks/>
        </xdr:cNvSpPr>
      </xdr:nvSpPr>
      <xdr:spPr>
        <a:xfrm>
          <a:off x="571500" y="3848100"/>
          <a:ext cx="6086475" cy="1704975"/>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15</xdr:row>
      <xdr:rowOff>0</xdr:rowOff>
    </xdr:from>
    <xdr:to>
      <xdr:col>27</xdr:col>
      <xdr:colOff>0</xdr:colOff>
      <xdr:row>15</xdr:row>
      <xdr:rowOff>0</xdr:rowOff>
    </xdr:to>
    <xdr:sp>
      <xdr:nvSpPr>
        <xdr:cNvPr id="1" name="AutoShape 4"/>
        <xdr:cNvSpPr>
          <a:spLocks/>
        </xdr:cNvSpPr>
      </xdr:nvSpPr>
      <xdr:spPr>
        <a:xfrm>
          <a:off x="7477125" y="42481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295275</xdr:colOff>
      <xdr:row>2</xdr:row>
      <xdr:rowOff>0</xdr:rowOff>
    </xdr:from>
    <xdr:to>
      <xdr:col>32</xdr:col>
      <xdr:colOff>19050</xdr:colOff>
      <xdr:row>2</xdr:row>
      <xdr:rowOff>390525</xdr:rowOff>
    </xdr:to>
    <xdr:sp fLocksText="0">
      <xdr:nvSpPr>
        <xdr:cNvPr id="2" name="Text Box 5"/>
        <xdr:cNvSpPr txBox="1">
          <a:spLocks noChangeArrowheads="1"/>
        </xdr:cNvSpPr>
      </xdr:nvSpPr>
      <xdr:spPr>
        <a:xfrm>
          <a:off x="7772400" y="552450"/>
          <a:ext cx="1371600" cy="39052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決算未到来</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W187"/>
  <sheetViews>
    <sheetView showRowColHeaders="0" zoomScalePageLayoutView="0" workbookViewId="0" topLeftCell="A1">
      <selection activeCell="I16" sqref="I16"/>
    </sheetView>
  </sheetViews>
  <sheetFormatPr defaultColWidth="9.00390625" defaultRowHeight="13.5"/>
  <cols>
    <col min="1" max="1" width="2.00390625" style="1" customWidth="1"/>
    <col min="2" max="2" width="2.00390625" style="0" customWidth="1"/>
    <col min="3" max="5" width="5.375" style="0" customWidth="1"/>
    <col min="6" max="6" width="11.75390625" style="0" customWidth="1"/>
    <col min="7" max="7" width="10.00390625" style="0" customWidth="1"/>
    <col min="8" max="8" width="4.625" style="0" customWidth="1"/>
    <col min="9" max="9" width="16.00390625" style="0" customWidth="1"/>
    <col min="10" max="10" width="9.375" style="0" customWidth="1"/>
    <col min="11" max="11" width="11.25390625" style="0" customWidth="1"/>
    <col min="12" max="12" width="4.00390625" style="0" customWidth="1"/>
    <col min="13" max="23" width="9.00390625" style="1" customWidth="1"/>
  </cols>
  <sheetData>
    <row r="1" spans="2:12" ht="8.25" customHeight="1" thickBot="1">
      <c r="B1" s="26"/>
      <c r="C1" s="26"/>
      <c r="D1" s="26"/>
      <c r="E1" s="26"/>
      <c r="F1" s="26"/>
      <c r="G1" s="26"/>
      <c r="H1" s="26"/>
      <c r="I1" s="26"/>
      <c r="J1" s="26"/>
      <c r="K1" s="26"/>
      <c r="L1" s="26"/>
    </row>
    <row r="2" spans="1:23" s="372" customFormat="1" ht="22.5" customHeight="1" thickBot="1" thickTop="1">
      <c r="A2" s="370"/>
      <c r="B2" s="658" t="s">
        <v>621</v>
      </c>
      <c r="C2" s="659"/>
      <c r="D2" s="659"/>
      <c r="E2" s="659"/>
      <c r="F2" s="659"/>
      <c r="G2" s="659"/>
      <c r="H2" s="659"/>
      <c r="I2" s="659"/>
      <c r="J2" s="659"/>
      <c r="K2" s="383"/>
      <c r="L2" s="371"/>
      <c r="M2" s="370"/>
      <c r="N2" s="370"/>
      <c r="O2" s="370"/>
      <c r="P2" s="370"/>
      <c r="Q2" s="370"/>
      <c r="R2" s="370"/>
      <c r="S2" s="370"/>
      <c r="T2" s="370"/>
      <c r="U2" s="370"/>
      <c r="V2" s="370"/>
      <c r="W2" s="370"/>
    </row>
    <row r="3" spans="1:23" s="372" customFormat="1" ht="6.75" customHeight="1" thickTop="1">
      <c r="A3" s="370"/>
      <c r="B3" s="434"/>
      <c r="C3" s="434"/>
      <c r="D3" s="434"/>
      <c r="E3" s="434"/>
      <c r="F3" s="434"/>
      <c r="G3" s="434"/>
      <c r="H3" s="434"/>
      <c r="I3" s="434"/>
      <c r="J3" s="434"/>
      <c r="K3" s="434"/>
      <c r="L3" s="435"/>
      <c r="M3" s="370"/>
      <c r="N3" s="370"/>
      <c r="O3" s="370"/>
      <c r="P3" s="370"/>
      <c r="Q3" s="370"/>
      <c r="R3" s="370"/>
      <c r="S3" s="370"/>
      <c r="T3" s="370"/>
      <c r="U3" s="370"/>
      <c r="V3" s="370"/>
      <c r="W3" s="370"/>
    </row>
    <row r="4" spans="1:23" s="372" customFormat="1" ht="22.5" customHeight="1">
      <c r="A4" s="370"/>
      <c r="B4" s="656" t="s">
        <v>622</v>
      </c>
      <c r="C4" s="656"/>
      <c r="D4" s="656"/>
      <c r="E4" s="656"/>
      <c r="F4" s="656"/>
      <c r="G4" s="656"/>
      <c r="H4" s="656"/>
      <c r="I4" s="656"/>
      <c r="J4" s="656"/>
      <c r="K4" s="382"/>
      <c r="L4" s="373"/>
      <c r="M4" s="370"/>
      <c r="N4" s="370"/>
      <c r="O4" s="370"/>
      <c r="P4" s="370"/>
      <c r="Q4" s="370"/>
      <c r="R4" s="370"/>
      <c r="S4" s="370"/>
      <c r="T4" s="370"/>
      <c r="U4" s="370"/>
      <c r="V4" s="370"/>
      <c r="W4" s="370"/>
    </row>
    <row r="5" spans="1:23" s="372" customFormat="1" ht="22.5" customHeight="1">
      <c r="A5" s="370"/>
      <c r="B5" s="670" t="s">
        <v>623</v>
      </c>
      <c r="C5" s="670"/>
      <c r="D5" s="670"/>
      <c r="E5" s="670"/>
      <c r="F5" s="667" t="s">
        <v>624</v>
      </c>
      <c r="G5" s="668"/>
      <c r="H5" s="668"/>
      <c r="I5" s="668"/>
      <c r="J5" s="668"/>
      <c r="K5" s="668"/>
      <c r="L5" s="669"/>
      <c r="M5" s="370"/>
      <c r="N5" s="370"/>
      <c r="O5" s="370"/>
      <c r="P5" s="370"/>
      <c r="Q5" s="370"/>
      <c r="R5" s="370"/>
      <c r="S5" s="370"/>
      <c r="T5" s="370"/>
      <c r="U5" s="370"/>
      <c r="V5" s="370"/>
      <c r="W5" s="370"/>
    </row>
    <row r="6" spans="1:23" s="372" customFormat="1" ht="22.5" customHeight="1">
      <c r="A6" s="370"/>
      <c r="B6" s="671" t="s">
        <v>625</v>
      </c>
      <c r="C6" s="671"/>
      <c r="D6" s="671"/>
      <c r="E6" s="671"/>
      <c r="F6" s="664" t="s">
        <v>626</v>
      </c>
      <c r="G6" s="665"/>
      <c r="H6" s="665"/>
      <c r="I6" s="665"/>
      <c r="J6" s="665"/>
      <c r="K6" s="665"/>
      <c r="L6" s="666"/>
      <c r="M6" s="370"/>
      <c r="N6" s="370"/>
      <c r="O6" s="370"/>
      <c r="P6" s="370"/>
      <c r="Q6" s="370"/>
      <c r="R6" s="370"/>
      <c r="S6" s="370"/>
      <c r="T6" s="370"/>
      <c r="U6" s="370"/>
      <c r="V6" s="370"/>
      <c r="W6" s="370"/>
    </row>
    <row r="7" spans="1:23" s="372" customFormat="1" ht="22.5" customHeight="1">
      <c r="A7" s="370"/>
      <c r="B7" s="672" t="s">
        <v>627</v>
      </c>
      <c r="C7" s="672"/>
      <c r="D7" s="672"/>
      <c r="E7" s="672"/>
      <c r="F7" s="661" t="s">
        <v>628</v>
      </c>
      <c r="G7" s="662"/>
      <c r="H7" s="662"/>
      <c r="I7" s="662"/>
      <c r="J7" s="662"/>
      <c r="K7" s="662"/>
      <c r="L7" s="663"/>
      <c r="M7" s="370"/>
      <c r="N7" s="370"/>
      <c r="O7" s="370"/>
      <c r="P7" s="370"/>
      <c r="Q7" s="370"/>
      <c r="R7" s="370"/>
      <c r="S7" s="370"/>
      <c r="T7" s="370"/>
      <c r="U7" s="370"/>
      <c r="V7" s="370"/>
      <c r="W7" s="370"/>
    </row>
    <row r="8" spans="1:23" s="372" customFormat="1" ht="22.5" customHeight="1">
      <c r="A8" s="370"/>
      <c r="B8" s="656" t="s">
        <v>629</v>
      </c>
      <c r="C8" s="656"/>
      <c r="D8" s="656"/>
      <c r="E8" s="656"/>
      <c r="F8" s="656"/>
      <c r="G8" s="656"/>
      <c r="H8" s="656"/>
      <c r="I8" s="656"/>
      <c r="J8" s="656"/>
      <c r="K8" s="382"/>
      <c r="L8" s="373"/>
      <c r="M8" s="370"/>
      <c r="N8" s="370"/>
      <c r="O8" s="370"/>
      <c r="P8" s="370"/>
      <c r="Q8" s="370"/>
      <c r="R8" s="370"/>
      <c r="S8" s="370"/>
      <c r="T8" s="370"/>
      <c r="U8" s="370"/>
      <c r="V8" s="370"/>
      <c r="W8" s="370"/>
    </row>
    <row r="9" spans="1:23" s="372" customFormat="1" ht="22.5" customHeight="1">
      <c r="A9" s="370"/>
      <c r="B9" s="660" t="s">
        <v>630</v>
      </c>
      <c r="C9" s="660"/>
      <c r="D9" s="660"/>
      <c r="E9" s="660"/>
      <c r="F9" s="660"/>
      <c r="G9" s="660"/>
      <c r="H9" s="660"/>
      <c r="I9" s="660"/>
      <c r="J9" s="660"/>
      <c r="K9" s="374"/>
      <c r="L9" s="373"/>
      <c r="M9" s="370"/>
      <c r="N9" s="370"/>
      <c r="O9" s="370"/>
      <c r="P9" s="370"/>
      <c r="Q9" s="370"/>
      <c r="R9" s="370"/>
      <c r="S9" s="370"/>
      <c r="T9" s="370"/>
      <c r="U9" s="370"/>
      <c r="V9" s="370"/>
      <c r="W9" s="370"/>
    </row>
    <row r="10" spans="1:23" s="372" customFormat="1" ht="22.5" customHeight="1">
      <c r="A10" s="370"/>
      <c r="B10" s="660" t="s">
        <v>631</v>
      </c>
      <c r="C10" s="660"/>
      <c r="D10" s="660"/>
      <c r="E10" s="660"/>
      <c r="F10" s="660"/>
      <c r="G10" s="660"/>
      <c r="H10" s="660"/>
      <c r="I10" s="660"/>
      <c r="J10" s="660"/>
      <c r="K10" s="374"/>
      <c r="L10" s="373"/>
      <c r="M10" s="370"/>
      <c r="N10" s="370"/>
      <c r="O10" s="370"/>
      <c r="P10" s="370"/>
      <c r="Q10" s="370"/>
      <c r="R10" s="370"/>
      <c r="S10" s="370"/>
      <c r="T10" s="370"/>
      <c r="U10" s="370"/>
      <c r="V10" s="370"/>
      <c r="W10" s="370"/>
    </row>
    <row r="11" spans="2:12" s="370" customFormat="1" ht="22.5" customHeight="1" thickBot="1">
      <c r="B11" s="373"/>
      <c r="C11" s="375"/>
      <c r="D11" s="373"/>
      <c r="E11" s="373"/>
      <c r="F11" s="373"/>
      <c r="G11" s="373"/>
      <c r="H11" s="373"/>
      <c r="I11" s="373"/>
      <c r="J11" s="373"/>
      <c r="K11" s="373"/>
      <c r="L11" s="373"/>
    </row>
    <row r="12" spans="1:23" s="372" customFormat="1" ht="22.5" customHeight="1" thickBot="1" thickTop="1">
      <c r="A12" s="370"/>
      <c r="B12" s="658" t="s">
        <v>642</v>
      </c>
      <c r="C12" s="659"/>
      <c r="D12" s="659"/>
      <c r="E12" s="659"/>
      <c r="F12" s="659"/>
      <c r="G12" s="659"/>
      <c r="H12" s="659"/>
      <c r="I12" s="659"/>
      <c r="J12" s="659"/>
      <c r="K12" s="383"/>
      <c r="L12" s="371"/>
      <c r="M12" s="370"/>
      <c r="N12" s="370"/>
      <c r="O12" s="370"/>
      <c r="P12" s="370"/>
      <c r="Q12" s="370"/>
      <c r="R12" s="370"/>
      <c r="S12" s="370"/>
      <c r="T12" s="370"/>
      <c r="U12" s="370"/>
      <c r="V12" s="370"/>
      <c r="W12" s="370"/>
    </row>
    <row r="13" spans="1:23" s="439" customFormat="1" ht="8.25" customHeight="1" thickTop="1">
      <c r="A13" s="438"/>
      <c r="B13" s="436"/>
      <c r="C13" s="436"/>
      <c r="D13" s="436"/>
      <c r="E13" s="436"/>
      <c r="F13" s="436"/>
      <c r="G13" s="436"/>
      <c r="H13" s="436"/>
      <c r="I13" s="436"/>
      <c r="J13" s="436"/>
      <c r="K13" s="436"/>
      <c r="L13" s="437"/>
      <c r="M13" s="438"/>
      <c r="N13" s="438"/>
      <c r="O13" s="438"/>
      <c r="P13" s="438"/>
      <c r="Q13" s="438"/>
      <c r="R13" s="438"/>
      <c r="S13" s="438"/>
      <c r="T13" s="438"/>
      <c r="U13" s="438"/>
      <c r="V13" s="438"/>
      <c r="W13" s="438"/>
    </row>
    <row r="14" spans="1:23" s="372" customFormat="1" ht="22.5" customHeight="1">
      <c r="A14" s="370"/>
      <c r="B14" s="382" t="s">
        <v>632</v>
      </c>
      <c r="C14" s="382"/>
      <c r="D14" s="382"/>
      <c r="E14" s="382"/>
      <c r="F14" s="382"/>
      <c r="G14" s="382"/>
      <c r="H14" s="382"/>
      <c r="I14" s="657" t="s">
        <v>673</v>
      </c>
      <c r="J14" s="657"/>
      <c r="K14" s="657"/>
      <c r="L14" s="657"/>
      <c r="M14" s="370"/>
      <c r="N14" s="370"/>
      <c r="O14" s="370"/>
      <c r="P14" s="370"/>
      <c r="Q14" s="370"/>
      <c r="R14" s="370"/>
      <c r="S14" s="370"/>
      <c r="T14" s="370"/>
      <c r="U14" s="370"/>
      <c r="V14" s="370"/>
      <c r="W14" s="370"/>
    </row>
    <row r="15" spans="1:23" s="372" customFormat="1" ht="22.5" customHeight="1" thickBot="1">
      <c r="A15" s="370"/>
      <c r="B15" s="676" t="s">
        <v>374</v>
      </c>
      <c r="C15" s="677"/>
      <c r="D15" s="677"/>
      <c r="E15" s="678"/>
      <c r="F15" s="380" t="s">
        <v>633</v>
      </c>
      <c r="G15" s="404" t="s">
        <v>634</v>
      </c>
      <c r="H15" s="379"/>
      <c r="I15" s="401" t="s">
        <v>669</v>
      </c>
      <c r="J15" s="404" t="s">
        <v>634</v>
      </c>
      <c r="K15" s="379"/>
      <c r="L15" s="373"/>
      <c r="M15" s="370"/>
      <c r="N15" s="370"/>
      <c r="O15" s="370"/>
      <c r="P15" s="370"/>
      <c r="Q15" s="370"/>
      <c r="R15" s="370"/>
      <c r="S15" s="370"/>
      <c r="T15" s="370"/>
      <c r="U15" s="370"/>
      <c r="V15" s="370"/>
      <c r="W15" s="370"/>
    </row>
    <row r="16" spans="1:23" s="372" customFormat="1" ht="22.5" customHeight="1">
      <c r="A16" s="370"/>
      <c r="B16" s="676" t="s">
        <v>635</v>
      </c>
      <c r="C16" s="677"/>
      <c r="D16" s="677"/>
      <c r="E16" s="678"/>
      <c r="F16" s="405">
        <v>20</v>
      </c>
      <c r="G16" s="406"/>
      <c r="H16" s="398"/>
      <c r="I16" s="423"/>
      <c r="J16" s="403"/>
      <c r="K16" s="398"/>
      <c r="L16" s="373"/>
      <c r="M16" s="370"/>
      <c r="N16" s="370"/>
      <c r="O16" s="370"/>
      <c r="P16" s="370"/>
      <c r="Q16" s="370"/>
      <c r="R16" s="370"/>
      <c r="S16" s="370"/>
      <c r="T16" s="370"/>
      <c r="U16" s="370"/>
      <c r="V16" s="370"/>
      <c r="W16" s="370"/>
    </row>
    <row r="17" spans="1:23" s="372" customFormat="1" ht="22.5" customHeight="1">
      <c r="A17" s="370"/>
      <c r="B17" s="685" t="s">
        <v>636</v>
      </c>
      <c r="C17" s="686"/>
      <c r="D17" s="686"/>
      <c r="E17" s="687"/>
      <c r="F17" s="407">
        <v>30</v>
      </c>
      <c r="G17" s="408"/>
      <c r="H17" s="398"/>
      <c r="I17" s="424"/>
      <c r="J17" s="399"/>
      <c r="K17" s="398"/>
      <c r="L17" s="373"/>
      <c r="M17" s="370"/>
      <c r="N17" s="370"/>
      <c r="O17" s="370"/>
      <c r="P17" s="370"/>
      <c r="Q17" s="370"/>
      <c r="R17" s="370"/>
      <c r="S17" s="370"/>
      <c r="T17" s="370"/>
      <c r="U17" s="370"/>
      <c r="V17" s="370"/>
      <c r="W17" s="370"/>
    </row>
    <row r="18" spans="1:23" s="372" customFormat="1" ht="22.5" customHeight="1">
      <c r="A18" s="370"/>
      <c r="B18" s="685" t="s">
        <v>637</v>
      </c>
      <c r="C18" s="686"/>
      <c r="D18" s="686"/>
      <c r="E18" s="687"/>
      <c r="F18" s="407">
        <v>40</v>
      </c>
      <c r="G18" s="408"/>
      <c r="H18" s="398"/>
      <c r="I18" s="424"/>
      <c r="J18" s="399"/>
      <c r="K18" s="398"/>
      <c r="L18" s="373"/>
      <c r="M18" s="370"/>
      <c r="N18" s="370"/>
      <c r="O18" s="370"/>
      <c r="P18" s="370"/>
      <c r="Q18" s="370"/>
      <c r="R18" s="370"/>
      <c r="S18" s="370"/>
      <c r="T18" s="370"/>
      <c r="U18" s="370"/>
      <c r="V18" s="370"/>
      <c r="W18" s="370"/>
    </row>
    <row r="19" spans="1:23" s="372" customFormat="1" ht="22.5" customHeight="1" thickBot="1">
      <c r="A19" s="370"/>
      <c r="B19" s="691" t="s">
        <v>638</v>
      </c>
      <c r="C19" s="692"/>
      <c r="D19" s="692"/>
      <c r="E19" s="693"/>
      <c r="F19" s="409">
        <v>10</v>
      </c>
      <c r="G19" s="410"/>
      <c r="H19" s="398"/>
      <c r="I19" s="425"/>
      <c r="J19" s="400"/>
      <c r="K19" s="398"/>
      <c r="L19" s="373"/>
      <c r="M19" s="370"/>
      <c r="N19" s="370"/>
      <c r="O19" s="370"/>
      <c r="P19" s="370"/>
      <c r="Q19" s="370"/>
      <c r="R19" s="370"/>
      <c r="S19" s="370"/>
      <c r="T19" s="370"/>
      <c r="U19" s="370"/>
      <c r="V19" s="370"/>
      <c r="W19" s="370"/>
    </row>
    <row r="20" spans="1:23" s="372" customFormat="1" ht="22.5" customHeight="1" thickBot="1">
      <c r="A20" s="370"/>
      <c r="B20" s="685" t="s">
        <v>202</v>
      </c>
      <c r="C20" s="686"/>
      <c r="D20" s="686"/>
      <c r="E20" s="687"/>
      <c r="F20" s="411">
        <v>100</v>
      </c>
      <c r="G20" s="412">
        <v>1</v>
      </c>
      <c r="H20" s="416"/>
      <c r="I20" s="418">
        <f>SUM(I16:I19)</f>
        <v>0</v>
      </c>
      <c r="J20" s="412">
        <v>1</v>
      </c>
      <c r="K20" s="416"/>
      <c r="L20" s="373"/>
      <c r="M20" s="370"/>
      <c r="N20" s="370"/>
      <c r="O20" s="370"/>
      <c r="P20" s="370"/>
      <c r="Q20" s="370"/>
      <c r="R20" s="370"/>
      <c r="S20" s="370"/>
      <c r="T20" s="370"/>
      <c r="U20" s="370"/>
      <c r="V20" s="370"/>
      <c r="W20" s="370"/>
    </row>
    <row r="21" spans="1:23" s="372" customFormat="1" ht="22.5" customHeight="1">
      <c r="A21" s="370"/>
      <c r="B21" s="688" t="s">
        <v>670</v>
      </c>
      <c r="C21" s="689"/>
      <c r="D21" s="689"/>
      <c r="E21" s="690"/>
      <c r="F21" s="405">
        <v>20</v>
      </c>
      <c r="G21" s="406"/>
      <c r="H21" s="398"/>
      <c r="I21" s="423"/>
      <c r="J21" s="403"/>
      <c r="K21" s="398"/>
      <c r="L21" s="373"/>
      <c r="M21" s="370"/>
      <c r="N21" s="370"/>
      <c r="O21" s="370"/>
      <c r="P21" s="370"/>
      <c r="Q21" s="370"/>
      <c r="R21" s="370"/>
      <c r="S21" s="370"/>
      <c r="T21" s="370"/>
      <c r="U21" s="370"/>
      <c r="V21" s="370"/>
      <c r="W21" s="370"/>
    </row>
    <row r="22" spans="1:23" s="372" customFormat="1" ht="22.5" customHeight="1" thickBot="1">
      <c r="A22" s="370"/>
      <c r="B22" s="682" t="s">
        <v>671</v>
      </c>
      <c r="C22" s="683"/>
      <c r="D22" s="683"/>
      <c r="E22" s="684"/>
      <c r="F22" s="409">
        <v>30</v>
      </c>
      <c r="G22" s="410"/>
      <c r="H22" s="398"/>
      <c r="I22" s="425"/>
      <c r="J22" s="400"/>
      <c r="K22" s="398"/>
      <c r="L22" s="373"/>
      <c r="M22" s="370"/>
      <c r="N22" s="370"/>
      <c r="O22" s="370"/>
      <c r="P22" s="370"/>
      <c r="Q22" s="370"/>
      <c r="R22" s="370"/>
      <c r="S22" s="370"/>
      <c r="T22" s="370"/>
      <c r="U22" s="370"/>
      <c r="V22" s="370"/>
      <c r="W22" s="370"/>
    </row>
    <row r="23" spans="1:23" s="372" customFormat="1" ht="22.5" customHeight="1">
      <c r="A23" s="370"/>
      <c r="B23" s="691" t="s">
        <v>6</v>
      </c>
      <c r="C23" s="692"/>
      <c r="D23" s="692"/>
      <c r="E23" s="693"/>
      <c r="F23" s="413">
        <v>90</v>
      </c>
      <c r="G23" s="414">
        <v>0.9</v>
      </c>
      <c r="H23" s="417"/>
      <c r="I23" s="419">
        <f>+I20+I21-I22</f>
        <v>0</v>
      </c>
      <c r="J23" s="420">
        <f>IF(I20=0,0,+I23/I20)</f>
        <v>0</v>
      </c>
      <c r="K23" s="422"/>
      <c r="L23" s="373"/>
      <c r="M23" s="370"/>
      <c r="N23" s="370"/>
      <c r="O23" s="370"/>
      <c r="P23" s="370"/>
      <c r="Q23" s="370"/>
      <c r="R23" s="370"/>
      <c r="S23" s="370"/>
      <c r="T23" s="370"/>
      <c r="U23" s="370"/>
      <c r="V23" s="370"/>
      <c r="W23" s="370"/>
    </row>
    <row r="24" spans="1:23" s="372" customFormat="1" ht="22.5" customHeight="1">
      <c r="A24" s="370"/>
      <c r="B24" s="402" t="s">
        <v>639</v>
      </c>
      <c r="C24" s="402"/>
      <c r="D24" s="402"/>
      <c r="E24" s="402"/>
      <c r="F24" s="381"/>
      <c r="G24" s="381"/>
      <c r="H24" s="379"/>
      <c r="I24" s="421" t="s">
        <v>672</v>
      </c>
      <c r="J24" s="374"/>
      <c r="K24" s="374"/>
      <c r="L24" s="373"/>
      <c r="M24" s="370"/>
      <c r="N24" s="370"/>
      <c r="O24" s="370"/>
      <c r="P24" s="370"/>
      <c r="Q24" s="370"/>
      <c r="R24" s="370"/>
      <c r="S24" s="370"/>
      <c r="T24" s="370"/>
      <c r="U24" s="370"/>
      <c r="V24" s="370"/>
      <c r="W24" s="370"/>
    </row>
    <row r="25" spans="1:23" s="372" customFormat="1" ht="22.5" customHeight="1">
      <c r="A25" s="370"/>
      <c r="B25" s="679" t="s">
        <v>374</v>
      </c>
      <c r="C25" s="680"/>
      <c r="D25" s="680"/>
      <c r="E25" s="681"/>
      <c r="F25" s="380" t="s">
        <v>633</v>
      </c>
      <c r="G25" s="404" t="s">
        <v>640</v>
      </c>
      <c r="H25" s="379"/>
      <c r="I25" s="426" t="s">
        <v>633</v>
      </c>
      <c r="J25" s="427"/>
      <c r="K25" s="428"/>
      <c r="L25" s="373"/>
      <c r="M25" s="370"/>
      <c r="N25" s="370"/>
      <c r="O25" s="370"/>
      <c r="P25" s="370"/>
      <c r="Q25" s="370"/>
      <c r="R25" s="370"/>
      <c r="S25" s="370"/>
      <c r="T25" s="370"/>
      <c r="U25" s="370"/>
      <c r="V25" s="370"/>
      <c r="W25" s="370"/>
    </row>
    <row r="26" spans="1:23" s="372" customFormat="1" ht="22.5" customHeight="1">
      <c r="A26" s="370"/>
      <c r="B26" s="676" t="s">
        <v>635</v>
      </c>
      <c r="C26" s="677"/>
      <c r="D26" s="677"/>
      <c r="E26" s="678"/>
      <c r="F26" s="405">
        <v>18</v>
      </c>
      <c r="G26" s="406" t="s">
        <v>674</v>
      </c>
      <c r="H26" s="398"/>
      <c r="I26" s="429">
        <f>+I30-I27-I28-I29</f>
        <v>0</v>
      </c>
      <c r="J26" s="673" t="s">
        <v>678</v>
      </c>
      <c r="K26" s="674"/>
      <c r="L26" s="373"/>
      <c r="M26" s="370"/>
      <c r="N26" s="370"/>
      <c r="O26" s="370"/>
      <c r="P26" s="370"/>
      <c r="Q26" s="370"/>
      <c r="R26" s="370"/>
      <c r="S26" s="370"/>
      <c r="T26" s="370"/>
      <c r="U26" s="370"/>
      <c r="V26" s="370"/>
      <c r="W26" s="370"/>
    </row>
    <row r="27" spans="1:23" s="372" customFormat="1" ht="22.5" customHeight="1">
      <c r="A27" s="370"/>
      <c r="B27" s="685" t="s">
        <v>636</v>
      </c>
      <c r="C27" s="686"/>
      <c r="D27" s="686"/>
      <c r="E27" s="687"/>
      <c r="F27" s="407">
        <v>27</v>
      </c>
      <c r="G27" s="408" t="s">
        <v>675</v>
      </c>
      <c r="H27" s="398"/>
      <c r="I27" s="430">
        <f>ROUND(I17*$J$23,0)</f>
        <v>0</v>
      </c>
      <c r="J27" s="675"/>
      <c r="K27" s="674"/>
      <c r="L27" s="373"/>
      <c r="M27" s="370"/>
      <c r="N27" s="370"/>
      <c r="O27" s="370"/>
      <c r="P27" s="370"/>
      <c r="Q27" s="370"/>
      <c r="R27" s="370"/>
      <c r="S27" s="370"/>
      <c r="T27" s="370"/>
      <c r="U27" s="370"/>
      <c r="V27" s="370"/>
      <c r="W27" s="370"/>
    </row>
    <row r="28" spans="1:23" s="372" customFormat="1" ht="22.5" customHeight="1">
      <c r="A28" s="370"/>
      <c r="B28" s="685" t="s">
        <v>637</v>
      </c>
      <c r="C28" s="686"/>
      <c r="D28" s="686"/>
      <c r="E28" s="687"/>
      <c r="F28" s="407">
        <v>36</v>
      </c>
      <c r="G28" s="408" t="s">
        <v>676</v>
      </c>
      <c r="H28" s="398"/>
      <c r="I28" s="430">
        <f>ROUND(I18*$J$23,0)</f>
        <v>0</v>
      </c>
      <c r="J28" s="675"/>
      <c r="K28" s="674"/>
      <c r="L28" s="373"/>
      <c r="M28" s="370"/>
      <c r="N28" s="370"/>
      <c r="O28" s="370"/>
      <c r="P28" s="370"/>
      <c r="Q28" s="370"/>
      <c r="R28" s="370"/>
      <c r="S28" s="370"/>
      <c r="T28" s="370"/>
      <c r="U28" s="370"/>
      <c r="V28" s="370"/>
      <c r="W28" s="370"/>
    </row>
    <row r="29" spans="1:23" s="372" customFormat="1" ht="22.5" customHeight="1">
      <c r="A29" s="370"/>
      <c r="B29" s="685" t="s">
        <v>638</v>
      </c>
      <c r="C29" s="686"/>
      <c r="D29" s="686"/>
      <c r="E29" s="687"/>
      <c r="F29" s="409">
        <v>9</v>
      </c>
      <c r="G29" s="410" t="s">
        <v>677</v>
      </c>
      <c r="H29" s="398"/>
      <c r="I29" s="431">
        <f>ROUND(I19*$J$23,0)</f>
        <v>0</v>
      </c>
      <c r="J29" s="675"/>
      <c r="K29" s="674"/>
      <c r="L29" s="373"/>
      <c r="M29" s="370"/>
      <c r="N29" s="370"/>
      <c r="O29" s="370"/>
      <c r="P29" s="370"/>
      <c r="Q29" s="370"/>
      <c r="R29" s="370"/>
      <c r="S29" s="370"/>
      <c r="T29" s="370"/>
      <c r="U29" s="370"/>
      <c r="V29" s="370"/>
      <c r="W29" s="370"/>
    </row>
    <row r="30" spans="1:23" s="372" customFormat="1" ht="22.5" customHeight="1">
      <c r="A30" s="370"/>
      <c r="B30" s="679" t="s">
        <v>641</v>
      </c>
      <c r="C30" s="680"/>
      <c r="D30" s="680"/>
      <c r="E30" s="681"/>
      <c r="F30" s="413">
        <f>SUM(F26:F29)</f>
        <v>90</v>
      </c>
      <c r="G30" s="415"/>
      <c r="H30" s="398"/>
      <c r="I30" s="431">
        <f>+I23</f>
        <v>0</v>
      </c>
      <c r="J30" s="432"/>
      <c r="K30" s="433"/>
      <c r="L30" s="373"/>
      <c r="M30" s="370"/>
      <c r="N30" s="370"/>
      <c r="O30" s="370"/>
      <c r="P30" s="370"/>
      <c r="Q30" s="370"/>
      <c r="R30" s="370"/>
      <c r="S30" s="370"/>
      <c r="T30" s="370"/>
      <c r="U30" s="370"/>
      <c r="V30" s="370"/>
      <c r="W30" s="370"/>
    </row>
    <row r="31" spans="2:12" ht="13.5">
      <c r="B31" s="1"/>
      <c r="C31" s="1"/>
      <c r="D31" s="1"/>
      <c r="E31" s="1"/>
      <c r="F31" s="1"/>
      <c r="G31" s="1"/>
      <c r="H31" s="1"/>
      <c r="I31" s="1"/>
      <c r="J31" s="1"/>
      <c r="K31" s="1"/>
      <c r="L31" s="1"/>
    </row>
    <row r="32" s="1" customFormat="1" ht="13.5"/>
    <row r="33" spans="2:12" ht="13.5">
      <c r="B33" s="1"/>
      <c r="C33" s="1"/>
      <c r="D33" s="1"/>
      <c r="E33" s="1"/>
      <c r="F33" s="1"/>
      <c r="G33" s="1"/>
      <c r="H33" s="1"/>
      <c r="I33" s="1"/>
      <c r="J33" s="1"/>
      <c r="K33" s="1"/>
      <c r="L33" s="1"/>
    </row>
    <row r="34" spans="2:12" ht="13.5">
      <c r="B34" s="1"/>
      <c r="C34" s="1"/>
      <c r="D34" s="1"/>
      <c r="E34" s="1"/>
      <c r="F34" s="1"/>
      <c r="G34" s="1"/>
      <c r="H34" s="1"/>
      <c r="I34" s="1"/>
      <c r="J34" s="1"/>
      <c r="K34" s="1"/>
      <c r="L34" s="1"/>
    </row>
    <row r="35" spans="2:12" ht="13.5">
      <c r="B35" s="1"/>
      <c r="C35" s="1"/>
      <c r="D35" s="1"/>
      <c r="E35" s="1"/>
      <c r="F35" s="1"/>
      <c r="G35" s="1"/>
      <c r="H35" s="1"/>
      <c r="I35" s="1"/>
      <c r="J35" s="1"/>
      <c r="K35" s="1"/>
      <c r="L35" s="1"/>
    </row>
    <row r="36" spans="2:12" ht="13.5">
      <c r="B36" s="1"/>
      <c r="C36" s="1"/>
      <c r="D36" s="1"/>
      <c r="E36" s="1"/>
      <c r="F36" s="1"/>
      <c r="G36" s="1"/>
      <c r="H36" s="1"/>
      <c r="I36" s="1"/>
      <c r="J36" s="1"/>
      <c r="K36" s="1"/>
      <c r="L36" s="1"/>
    </row>
    <row r="37" spans="2:12" ht="13.5">
      <c r="B37" s="1"/>
      <c r="C37" s="1"/>
      <c r="D37" s="1"/>
      <c r="E37" s="1"/>
      <c r="F37" s="1"/>
      <c r="G37" s="1"/>
      <c r="H37" s="1"/>
      <c r="I37" s="1"/>
      <c r="J37" s="1"/>
      <c r="K37" s="1"/>
      <c r="L37" s="1"/>
    </row>
    <row r="38" spans="2:12" ht="13.5">
      <c r="B38" s="1"/>
      <c r="C38" s="1"/>
      <c r="D38" s="1"/>
      <c r="E38" s="1"/>
      <c r="F38" s="1"/>
      <c r="G38" s="1"/>
      <c r="H38" s="1"/>
      <c r="I38" s="1"/>
      <c r="J38" s="1"/>
      <c r="K38" s="1"/>
      <c r="L38" s="1"/>
    </row>
    <row r="39" spans="2:12" ht="13.5">
      <c r="B39" s="1"/>
      <c r="C39" s="1"/>
      <c r="D39" s="1"/>
      <c r="E39" s="1"/>
      <c r="F39" s="1"/>
      <c r="G39" s="1"/>
      <c r="H39" s="1"/>
      <c r="I39" s="1"/>
      <c r="J39" s="1"/>
      <c r="K39" s="1"/>
      <c r="L39" s="1"/>
    </row>
    <row r="40" spans="2:12" ht="13.5">
      <c r="B40" s="1"/>
      <c r="C40" s="1"/>
      <c r="D40" s="1"/>
      <c r="E40" s="1"/>
      <c r="F40" s="1"/>
      <c r="G40" s="1"/>
      <c r="H40" s="1"/>
      <c r="I40" s="1"/>
      <c r="J40" s="1"/>
      <c r="K40" s="1"/>
      <c r="L40" s="1"/>
    </row>
    <row r="41" spans="2:12" ht="13.5">
      <c r="B41" s="1"/>
      <c r="C41" s="1"/>
      <c r="D41" s="1"/>
      <c r="E41" s="1"/>
      <c r="F41" s="1"/>
      <c r="G41" s="1"/>
      <c r="H41" s="1"/>
      <c r="I41" s="1"/>
      <c r="J41" s="1"/>
      <c r="K41" s="1"/>
      <c r="L41" s="1"/>
    </row>
    <row r="42" spans="2:12" ht="13.5">
      <c r="B42" s="1"/>
      <c r="C42" s="1"/>
      <c r="D42" s="1"/>
      <c r="E42" s="1"/>
      <c r="F42" s="1"/>
      <c r="G42" s="1"/>
      <c r="H42" s="1"/>
      <c r="I42" s="1"/>
      <c r="J42" s="1"/>
      <c r="K42" s="1"/>
      <c r="L42" s="1"/>
    </row>
    <row r="43" spans="2:12" ht="13.5">
      <c r="B43" s="1"/>
      <c r="C43" s="1"/>
      <c r="D43" s="1"/>
      <c r="E43" s="1"/>
      <c r="F43" s="1"/>
      <c r="G43" s="1"/>
      <c r="H43" s="1"/>
      <c r="I43" s="1"/>
      <c r="J43" s="1"/>
      <c r="K43" s="1"/>
      <c r="L43" s="1"/>
    </row>
    <row r="44" spans="2:12" ht="13.5">
      <c r="B44" s="1"/>
      <c r="C44" s="1"/>
      <c r="D44" s="1"/>
      <c r="E44" s="1"/>
      <c r="F44" s="1"/>
      <c r="G44" s="1"/>
      <c r="H44" s="1"/>
      <c r="I44" s="1"/>
      <c r="J44" s="1"/>
      <c r="K44" s="1"/>
      <c r="L44" s="1"/>
    </row>
    <row r="45" spans="2:12" ht="13.5">
      <c r="B45" s="1"/>
      <c r="C45" s="1"/>
      <c r="D45" s="1"/>
      <c r="E45" s="1"/>
      <c r="F45" s="1"/>
      <c r="G45" s="1"/>
      <c r="H45" s="1"/>
      <c r="I45" s="1"/>
      <c r="J45" s="1"/>
      <c r="K45" s="1"/>
      <c r="L45" s="1"/>
    </row>
    <row r="46" spans="2:12" ht="13.5">
      <c r="B46" s="1"/>
      <c r="C46" s="1"/>
      <c r="D46" s="1"/>
      <c r="E46" s="1"/>
      <c r="F46" s="1"/>
      <c r="G46" s="1"/>
      <c r="H46" s="1"/>
      <c r="I46" s="1"/>
      <c r="J46" s="1"/>
      <c r="K46" s="1"/>
      <c r="L46" s="1"/>
    </row>
    <row r="47" spans="2:12" ht="13.5">
      <c r="B47" s="1"/>
      <c r="C47" s="1"/>
      <c r="D47" s="1"/>
      <c r="E47" s="1"/>
      <c r="F47" s="1"/>
      <c r="G47" s="1"/>
      <c r="H47" s="1"/>
      <c r="I47" s="1"/>
      <c r="J47" s="1"/>
      <c r="K47" s="1"/>
      <c r="L47" s="1"/>
    </row>
    <row r="48" spans="2:12" ht="13.5">
      <c r="B48" s="1"/>
      <c r="C48" s="1"/>
      <c r="D48" s="1"/>
      <c r="E48" s="1"/>
      <c r="F48" s="1"/>
      <c r="G48" s="1"/>
      <c r="H48" s="1"/>
      <c r="I48" s="1"/>
      <c r="J48" s="1"/>
      <c r="K48" s="1"/>
      <c r="L48" s="1"/>
    </row>
    <row r="49" spans="2:12" ht="13.5">
      <c r="B49" s="1"/>
      <c r="C49" s="1"/>
      <c r="D49" s="1"/>
      <c r="E49" s="1"/>
      <c r="F49" s="1"/>
      <c r="G49" s="1"/>
      <c r="H49" s="1"/>
      <c r="I49" s="1"/>
      <c r="J49" s="1"/>
      <c r="K49" s="1"/>
      <c r="L49" s="1"/>
    </row>
    <row r="50" spans="2:12" ht="13.5">
      <c r="B50" s="1"/>
      <c r="C50" s="1"/>
      <c r="D50" s="1"/>
      <c r="E50" s="1"/>
      <c r="F50" s="1"/>
      <c r="G50" s="1"/>
      <c r="H50" s="1"/>
      <c r="I50" s="1"/>
      <c r="J50" s="1"/>
      <c r="K50" s="1"/>
      <c r="L50" s="1"/>
    </row>
    <row r="51" spans="2:12" ht="13.5">
      <c r="B51" s="1"/>
      <c r="C51" s="1"/>
      <c r="D51" s="1"/>
      <c r="E51" s="1"/>
      <c r="F51" s="1"/>
      <c r="G51" s="1"/>
      <c r="H51" s="1"/>
      <c r="I51" s="1"/>
      <c r="J51" s="1"/>
      <c r="K51" s="1"/>
      <c r="L51" s="1"/>
    </row>
    <row r="52" spans="2:12" ht="13.5">
      <c r="B52" s="1"/>
      <c r="C52" s="1"/>
      <c r="D52" s="1"/>
      <c r="E52" s="1"/>
      <c r="F52" s="1"/>
      <c r="G52" s="1"/>
      <c r="H52" s="1"/>
      <c r="I52" s="1"/>
      <c r="J52" s="1"/>
      <c r="K52" s="1"/>
      <c r="L52" s="1"/>
    </row>
    <row r="53" spans="2:12" ht="13.5">
      <c r="B53" s="1"/>
      <c r="C53" s="1"/>
      <c r="D53" s="1"/>
      <c r="E53" s="1"/>
      <c r="F53" s="1"/>
      <c r="G53" s="1"/>
      <c r="H53" s="1"/>
      <c r="I53" s="1"/>
      <c r="J53" s="1"/>
      <c r="K53" s="1"/>
      <c r="L53" s="1"/>
    </row>
    <row r="54" spans="2:12" ht="13.5">
      <c r="B54" s="1"/>
      <c r="C54" s="1"/>
      <c r="D54" s="1"/>
      <c r="E54" s="1"/>
      <c r="F54" s="1"/>
      <c r="G54" s="1"/>
      <c r="H54" s="1"/>
      <c r="I54" s="1"/>
      <c r="J54" s="1"/>
      <c r="K54" s="1"/>
      <c r="L54" s="1"/>
    </row>
    <row r="55" spans="2:12" ht="13.5">
      <c r="B55" s="1"/>
      <c r="C55" s="1"/>
      <c r="D55" s="1"/>
      <c r="E55" s="1"/>
      <c r="F55" s="1"/>
      <c r="G55" s="1"/>
      <c r="H55" s="1"/>
      <c r="I55" s="1"/>
      <c r="J55" s="1"/>
      <c r="K55" s="1"/>
      <c r="L55" s="1"/>
    </row>
    <row r="56" spans="2:12" ht="13.5">
      <c r="B56" s="1"/>
      <c r="C56" s="1"/>
      <c r="D56" s="1"/>
      <c r="E56" s="1"/>
      <c r="F56" s="1"/>
      <c r="G56" s="1"/>
      <c r="H56" s="1"/>
      <c r="I56" s="1"/>
      <c r="J56" s="1"/>
      <c r="K56" s="1"/>
      <c r="L56" s="1"/>
    </row>
    <row r="57" spans="2:12" ht="13.5">
      <c r="B57" s="1"/>
      <c r="C57" s="1"/>
      <c r="D57" s="1"/>
      <c r="E57" s="1"/>
      <c r="F57" s="1"/>
      <c r="G57" s="1"/>
      <c r="H57" s="1"/>
      <c r="I57" s="1"/>
      <c r="J57" s="1"/>
      <c r="K57" s="1"/>
      <c r="L57" s="1"/>
    </row>
    <row r="58" spans="2:12" ht="13.5">
      <c r="B58" s="1"/>
      <c r="C58" s="1"/>
      <c r="D58" s="1"/>
      <c r="E58" s="1"/>
      <c r="F58" s="1"/>
      <c r="G58" s="1"/>
      <c r="H58" s="1"/>
      <c r="I58" s="1"/>
      <c r="J58" s="1"/>
      <c r="K58" s="1"/>
      <c r="L58" s="1"/>
    </row>
    <row r="59" spans="2:12" ht="13.5">
      <c r="B59" s="1"/>
      <c r="C59" s="1"/>
      <c r="D59" s="1"/>
      <c r="E59" s="1"/>
      <c r="F59" s="1"/>
      <c r="G59" s="1"/>
      <c r="H59" s="1"/>
      <c r="I59" s="1"/>
      <c r="J59" s="1"/>
      <c r="K59" s="1"/>
      <c r="L59" s="1"/>
    </row>
    <row r="60" spans="2:12" ht="13.5">
      <c r="B60" s="1"/>
      <c r="C60" s="1"/>
      <c r="D60" s="1"/>
      <c r="E60" s="1"/>
      <c r="F60" s="1"/>
      <c r="G60" s="1"/>
      <c r="H60" s="1"/>
      <c r="I60" s="1"/>
      <c r="J60" s="1"/>
      <c r="K60" s="1"/>
      <c r="L60" s="1"/>
    </row>
    <row r="61" spans="2:12" ht="13.5">
      <c r="B61" s="1"/>
      <c r="C61" s="1"/>
      <c r="D61" s="1"/>
      <c r="E61" s="1"/>
      <c r="F61" s="1"/>
      <c r="G61" s="1"/>
      <c r="H61" s="1"/>
      <c r="I61" s="1"/>
      <c r="J61" s="1"/>
      <c r="K61" s="1"/>
      <c r="L61" s="1"/>
    </row>
    <row r="62" spans="2:12" ht="13.5">
      <c r="B62" s="1"/>
      <c r="C62" s="1"/>
      <c r="D62" s="1"/>
      <c r="E62" s="1"/>
      <c r="F62" s="1"/>
      <c r="G62" s="1"/>
      <c r="H62" s="1"/>
      <c r="I62" s="1"/>
      <c r="J62" s="1"/>
      <c r="K62" s="1"/>
      <c r="L62" s="1"/>
    </row>
    <row r="63" spans="2:12" ht="13.5">
      <c r="B63" s="1"/>
      <c r="C63" s="1"/>
      <c r="D63" s="1"/>
      <c r="E63" s="1"/>
      <c r="F63" s="1"/>
      <c r="G63" s="1"/>
      <c r="H63" s="1"/>
      <c r="I63" s="1"/>
      <c r="J63" s="1"/>
      <c r="K63" s="1"/>
      <c r="L63" s="1"/>
    </row>
    <row r="64" spans="2:12" ht="13.5">
      <c r="B64" s="1"/>
      <c r="C64" s="1"/>
      <c r="D64" s="1"/>
      <c r="E64" s="1"/>
      <c r="F64" s="1"/>
      <c r="G64" s="1"/>
      <c r="H64" s="1"/>
      <c r="I64" s="1"/>
      <c r="J64" s="1"/>
      <c r="K64" s="1"/>
      <c r="L64" s="1"/>
    </row>
    <row r="65" spans="2:12" ht="13.5">
      <c r="B65" s="1"/>
      <c r="C65" s="1"/>
      <c r="D65" s="1"/>
      <c r="E65" s="1"/>
      <c r="F65" s="1"/>
      <c r="G65" s="1"/>
      <c r="H65" s="1"/>
      <c r="I65" s="1"/>
      <c r="J65" s="1"/>
      <c r="K65" s="1"/>
      <c r="L65" s="1"/>
    </row>
    <row r="66" spans="2:12" ht="13.5">
      <c r="B66" s="1"/>
      <c r="C66" s="1"/>
      <c r="D66" s="1"/>
      <c r="E66" s="1"/>
      <c r="F66" s="1"/>
      <c r="G66" s="1"/>
      <c r="H66" s="1"/>
      <c r="I66" s="1"/>
      <c r="J66" s="1"/>
      <c r="K66" s="1"/>
      <c r="L66" s="1"/>
    </row>
    <row r="67" spans="2:12" ht="13.5">
      <c r="B67" s="1"/>
      <c r="C67" s="1"/>
      <c r="D67" s="1"/>
      <c r="E67" s="1"/>
      <c r="F67" s="1"/>
      <c r="G67" s="1"/>
      <c r="H67" s="1"/>
      <c r="I67" s="1"/>
      <c r="J67" s="1"/>
      <c r="K67" s="1"/>
      <c r="L67" s="1"/>
    </row>
    <row r="68" spans="2:12" ht="13.5">
      <c r="B68" s="1"/>
      <c r="C68" s="1"/>
      <c r="D68" s="1"/>
      <c r="E68" s="1"/>
      <c r="F68" s="1"/>
      <c r="G68" s="1"/>
      <c r="H68" s="1"/>
      <c r="I68" s="1"/>
      <c r="J68" s="1"/>
      <c r="K68" s="1"/>
      <c r="L68" s="1"/>
    </row>
    <row r="69" spans="2:12" ht="13.5">
      <c r="B69" s="1"/>
      <c r="C69" s="1"/>
      <c r="D69" s="1"/>
      <c r="E69" s="1"/>
      <c r="F69" s="1"/>
      <c r="G69" s="1"/>
      <c r="H69" s="1"/>
      <c r="I69" s="1"/>
      <c r="J69" s="1"/>
      <c r="K69" s="1"/>
      <c r="L69" s="1"/>
    </row>
    <row r="70" spans="2:12" ht="13.5">
      <c r="B70" s="1"/>
      <c r="C70" s="1"/>
      <c r="D70" s="1"/>
      <c r="E70" s="1"/>
      <c r="F70" s="1"/>
      <c r="G70" s="1"/>
      <c r="H70" s="1"/>
      <c r="I70" s="1"/>
      <c r="J70" s="1"/>
      <c r="K70" s="1"/>
      <c r="L70" s="1"/>
    </row>
    <row r="71" spans="2:12" ht="13.5">
      <c r="B71" s="1"/>
      <c r="C71" s="1"/>
      <c r="D71" s="1"/>
      <c r="E71" s="1"/>
      <c r="F71" s="1"/>
      <c r="G71" s="1"/>
      <c r="H71" s="1"/>
      <c r="I71" s="1"/>
      <c r="J71" s="1"/>
      <c r="K71" s="1"/>
      <c r="L71" s="1"/>
    </row>
    <row r="72" spans="2:12" ht="13.5">
      <c r="B72" s="1"/>
      <c r="C72" s="1"/>
      <c r="D72" s="1"/>
      <c r="E72" s="1"/>
      <c r="F72" s="1"/>
      <c r="G72" s="1"/>
      <c r="H72" s="1"/>
      <c r="I72" s="1"/>
      <c r="J72" s="1"/>
      <c r="K72" s="1"/>
      <c r="L72" s="1"/>
    </row>
    <row r="73" spans="2:12" ht="13.5">
      <c r="B73" s="1"/>
      <c r="C73" s="1"/>
      <c r="D73" s="1"/>
      <c r="E73" s="1"/>
      <c r="F73" s="1"/>
      <c r="G73" s="1"/>
      <c r="H73" s="1"/>
      <c r="I73" s="1"/>
      <c r="J73" s="1"/>
      <c r="K73" s="1"/>
      <c r="L73" s="1"/>
    </row>
    <row r="74" spans="2:12" ht="13.5">
      <c r="B74" s="1"/>
      <c r="C74" s="1"/>
      <c r="D74" s="1"/>
      <c r="E74" s="1"/>
      <c r="F74" s="1"/>
      <c r="G74" s="1"/>
      <c r="H74" s="1"/>
      <c r="I74" s="1"/>
      <c r="J74" s="1"/>
      <c r="K74" s="1"/>
      <c r="L74" s="1"/>
    </row>
    <row r="75" spans="2:12" ht="13.5">
      <c r="B75" s="1"/>
      <c r="C75" s="1"/>
      <c r="D75" s="1"/>
      <c r="E75" s="1"/>
      <c r="F75" s="1"/>
      <c r="G75" s="1"/>
      <c r="H75" s="1"/>
      <c r="I75" s="1"/>
      <c r="J75" s="1"/>
      <c r="K75" s="1"/>
      <c r="L75" s="1"/>
    </row>
    <row r="76" spans="2:12" ht="13.5">
      <c r="B76" s="1"/>
      <c r="C76" s="1"/>
      <c r="D76" s="1"/>
      <c r="E76" s="1"/>
      <c r="F76" s="1"/>
      <c r="G76" s="1"/>
      <c r="H76" s="1"/>
      <c r="I76" s="1"/>
      <c r="J76" s="1"/>
      <c r="K76" s="1"/>
      <c r="L76" s="1"/>
    </row>
    <row r="77" spans="2:12" ht="13.5">
      <c r="B77" s="1"/>
      <c r="C77" s="1"/>
      <c r="D77" s="1"/>
      <c r="E77" s="1"/>
      <c r="F77" s="1"/>
      <c r="G77" s="1"/>
      <c r="H77" s="1"/>
      <c r="I77" s="1"/>
      <c r="J77" s="1"/>
      <c r="K77" s="1"/>
      <c r="L77" s="1"/>
    </row>
    <row r="78" spans="2:12" ht="13.5">
      <c r="B78" s="1"/>
      <c r="C78" s="1"/>
      <c r="D78" s="1"/>
      <c r="E78" s="1"/>
      <c r="F78" s="1"/>
      <c r="G78" s="1"/>
      <c r="H78" s="1"/>
      <c r="I78" s="1"/>
      <c r="J78" s="1"/>
      <c r="K78" s="1"/>
      <c r="L78" s="1"/>
    </row>
    <row r="79" spans="2:12" ht="13.5">
      <c r="B79" s="1"/>
      <c r="C79" s="1"/>
      <c r="D79" s="1"/>
      <c r="E79" s="1"/>
      <c r="F79" s="1"/>
      <c r="G79" s="1"/>
      <c r="H79" s="1"/>
      <c r="I79" s="1"/>
      <c r="J79" s="1"/>
      <c r="K79" s="1"/>
      <c r="L79" s="1"/>
    </row>
    <row r="80" spans="2:12" ht="13.5">
      <c r="B80" s="1"/>
      <c r="C80" s="1"/>
      <c r="D80" s="1"/>
      <c r="E80" s="1"/>
      <c r="F80" s="1"/>
      <c r="G80" s="1"/>
      <c r="H80" s="1"/>
      <c r="I80" s="1"/>
      <c r="J80" s="1"/>
      <c r="K80" s="1"/>
      <c r="L80" s="1"/>
    </row>
    <row r="81" spans="2:12" ht="13.5">
      <c r="B81" s="1"/>
      <c r="C81" s="1"/>
      <c r="D81" s="1"/>
      <c r="E81" s="1"/>
      <c r="F81" s="1"/>
      <c r="G81" s="1"/>
      <c r="H81" s="1"/>
      <c r="I81" s="1"/>
      <c r="J81" s="1"/>
      <c r="K81" s="1"/>
      <c r="L81" s="1"/>
    </row>
    <row r="82" spans="2:12" ht="13.5">
      <c r="B82" s="1"/>
      <c r="C82" s="1"/>
      <c r="D82" s="1"/>
      <c r="E82" s="1"/>
      <c r="F82" s="1"/>
      <c r="G82" s="1"/>
      <c r="H82" s="1"/>
      <c r="I82" s="1"/>
      <c r="J82" s="1"/>
      <c r="K82" s="1"/>
      <c r="L82" s="1"/>
    </row>
    <row r="83" spans="2:12" ht="13.5">
      <c r="B83" s="1"/>
      <c r="C83" s="1"/>
      <c r="D83" s="1"/>
      <c r="E83" s="1"/>
      <c r="F83" s="1"/>
      <c r="G83" s="1"/>
      <c r="H83" s="1"/>
      <c r="I83" s="1"/>
      <c r="J83" s="1"/>
      <c r="K83" s="1"/>
      <c r="L83" s="1"/>
    </row>
    <row r="84" spans="2:12" ht="13.5">
      <c r="B84" s="1"/>
      <c r="C84" s="1"/>
      <c r="D84" s="1"/>
      <c r="E84" s="1"/>
      <c r="F84" s="1"/>
      <c r="G84" s="1"/>
      <c r="H84" s="1"/>
      <c r="I84" s="1"/>
      <c r="J84" s="1"/>
      <c r="K84" s="1"/>
      <c r="L84" s="1"/>
    </row>
    <row r="85" spans="2:12" ht="13.5">
      <c r="B85" s="1"/>
      <c r="C85" s="1"/>
      <c r="D85" s="1"/>
      <c r="E85" s="1"/>
      <c r="F85" s="1"/>
      <c r="G85" s="1"/>
      <c r="H85" s="1"/>
      <c r="I85" s="1"/>
      <c r="J85" s="1"/>
      <c r="K85" s="1"/>
      <c r="L85" s="1"/>
    </row>
    <row r="86" spans="2:12" ht="13.5">
      <c r="B86" s="1"/>
      <c r="C86" s="1"/>
      <c r="D86" s="1"/>
      <c r="E86" s="1"/>
      <c r="F86" s="1"/>
      <c r="G86" s="1"/>
      <c r="H86" s="1"/>
      <c r="I86" s="1"/>
      <c r="J86" s="1"/>
      <c r="K86" s="1"/>
      <c r="L86" s="1"/>
    </row>
    <row r="87" spans="2:12" ht="13.5">
      <c r="B87" s="1"/>
      <c r="C87" s="1"/>
      <c r="D87" s="1"/>
      <c r="E87" s="1"/>
      <c r="F87" s="1"/>
      <c r="G87" s="1"/>
      <c r="H87" s="1"/>
      <c r="I87" s="1"/>
      <c r="J87" s="1"/>
      <c r="K87" s="1"/>
      <c r="L87" s="1"/>
    </row>
    <row r="88" spans="2:12" ht="13.5">
      <c r="B88" s="1"/>
      <c r="C88" s="1"/>
      <c r="D88" s="1"/>
      <c r="E88" s="1"/>
      <c r="F88" s="1"/>
      <c r="G88" s="1"/>
      <c r="H88" s="1"/>
      <c r="I88" s="1"/>
      <c r="J88" s="1"/>
      <c r="K88" s="1"/>
      <c r="L88" s="1"/>
    </row>
    <row r="89" spans="2:12" ht="13.5">
      <c r="B89" s="1"/>
      <c r="C89" s="1"/>
      <c r="D89" s="1"/>
      <c r="E89" s="1"/>
      <c r="F89" s="1"/>
      <c r="G89" s="1"/>
      <c r="H89" s="1"/>
      <c r="I89" s="1"/>
      <c r="J89" s="1"/>
      <c r="K89" s="1"/>
      <c r="L89" s="1"/>
    </row>
    <row r="90" spans="2:12" ht="13.5">
      <c r="B90" s="1"/>
      <c r="C90" s="1"/>
      <c r="D90" s="1"/>
      <c r="E90" s="1"/>
      <c r="F90" s="1"/>
      <c r="G90" s="1"/>
      <c r="H90" s="1"/>
      <c r="I90" s="1"/>
      <c r="J90" s="1"/>
      <c r="K90" s="1"/>
      <c r="L90" s="1"/>
    </row>
    <row r="91" spans="2:12" ht="13.5">
      <c r="B91" s="1"/>
      <c r="C91" s="1"/>
      <c r="D91" s="1"/>
      <c r="E91" s="1"/>
      <c r="F91" s="1"/>
      <c r="G91" s="1"/>
      <c r="H91" s="1"/>
      <c r="I91" s="1"/>
      <c r="J91" s="1"/>
      <c r="K91" s="1"/>
      <c r="L91" s="1"/>
    </row>
    <row r="92" spans="2:12" ht="13.5">
      <c r="B92" s="1"/>
      <c r="C92" s="1"/>
      <c r="D92" s="1"/>
      <c r="E92" s="1"/>
      <c r="F92" s="1"/>
      <c r="G92" s="1"/>
      <c r="H92" s="1"/>
      <c r="I92" s="1"/>
      <c r="J92" s="1"/>
      <c r="K92" s="1"/>
      <c r="L92" s="1"/>
    </row>
    <row r="93" spans="2:12" ht="13.5">
      <c r="B93" s="1"/>
      <c r="C93" s="1"/>
      <c r="D93" s="1"/>
      <c r="E93" s="1"/>
      <c r="F93" s="1"/>
      <c r="G93" s="1"/>
      <c r="H93" s="1"/>
      <c r="I93" s="1"/>
      <c r="J93" s="1"/>
      <c r="K93" s="1"/>
      <c r="L93" s="1"/>
    </row>
    <row r="94" spans="2:12" ht="13.5">
      <c r="B94" s="1"/>
      <c r="C94" s="1"/>
      <c r="D94" s="1"/>
      <c r="E94" s="1"/>
      <c r="F94" s="1"/>
      <c r="G94" s="1"/>
      <c r="H94" s="1"/>
      <c r="I94" s="1"/>
      <c r="J94" s="1"/>
      <c r="K94" s="1"/>
      <c r="L94" s="1"/>
    </row>
    <row r="95" spans="2:12" ht="13.5">
      <c r="B95" s="1"/>
      <c r="C95" s="1"/>
      <c r="D95" s="1"/>
      <c r="E95" s="1"/>
      <c r="F95" s="1"/>
      <c r="G95" s="1"/>
      <c r="H95" s="1"/>
      <c r="I95" s="1"/>
      <c r="J95" s="1"/>
      <c r="K95" s="1"/>
      <c r="L95" s="1"/>
    </row>
    <row r="96" spans="2:12" ht="13.5">
      <c r="B96" s="1"/>
      <c r="C96" s="1"/>
      <c r="D96" s="1"/>
      <c r="E96" s="1"/>
      <c r="F96" s="1"/>
      <c r="G96" s="1"/>
      <c r="H96" s="1"/>
      <c r="I96" s="1"/>
      <c r="J96" s="1"/>
      <c r="K96" s="1"/>
      <c r="L96" s="1"/>
    </row>
    <row r="97" spans="2:12" ht="13.5">
      <c r="B97" s="1"/>
      <c r="C97" s="1"/>
      <c r="D97" s="1"/>
      <c r="E97" s="1"/>
      <c r="F97" s="1"/>
      <c r="G97" s="1"/>
      <c r="H97" s="1"/>
      <c r="I97" s="1"/>
      <c r="J97" s="1"/>
      <c r="K97" s="1"/>
      <c r="L97" s="1"/>
    </row>
    <row r="98" spans="2:12" ht="13.5">
      <c r="B98" s="1"/>
      <c r="C98" s="1"/>
      <c r="D98" s="1"/>
      <c r="E98" s="1"/>
      <c r="F98" s="1"/>
      <c r="G98" s="1"/>
      <c r="H98" s="1"/>
      <c r="I98" s="1"/>
      <c r="J98" s="1"/>
      <c r="K98" s="1"/>
      <c r="L98" s="1"/>
    </row>
    <row r="99" spans="2:12" ht="13.5">
      <c r="B99" s="1"/>
      <c r="C99" s="1"/>
      <c r="D99" s="1"/>
      <c r="E99" s="1"/>
      <c r="F99" s="1"/>
      <c r="G99" s="1"/>
      <c r="H99" s="1"/>
      <c r="I99" s="1"/>
      <c r="J99" s="1"/>
      <c r="K99" s="1"/>
      <c r="L99" s="1"/>
    </row>
    <row r="100" spans="2:12" ht="13.5">
      <c r="B100" s="1"/>
      <c r="C100" s="1"/>
      <c r="D100" s="1"/>
      <c r="E100" s="1"/>
      <c r="F100" s="1"/>
      <c r="G100" s="1"/>
      <c r="H100" s="1"/>
      <c r="I100" s="1"/>
      <c r="J100" s="1"/>
      <c r="K100" s="1"/>
      <c r="L100" s="1"/>
    </row>
    <row r="101" spans="2:12" ht="13.5">
      <c r="B101" s="1"/>
      <c r="C101" s="1"/>
      <c r="D101" s="1"/>
      <c r="E101" s="1"/>
      <c r="F101" s="1"/>
      <c r="G101" s="1"/>
      <c r="H101" s="1"/>
      <c r="I101" s="1"/>
      <c r="J101" s="1"/>
      <c r="K101" s="1"/>
      <c r="L101" s="1"/>
    </row>
    <row r="102" spans="2:12" ht="13.5">
      <c r="B102" s="1"/>
      <c r="C102" s="1"/>
      <c r="D102" s="1"/>
      <c r="E102" s="1"/>
      <c r="F102" s="1"/>
      <c r="G102" s="1"/>
      <c r="H102" s="1"/>
      <c r="I102" s="1"/>
      <c r="J102" s="1"/>
      <c r="K102" s="1"/>
      <c r="L102" s="1"/>
    </row>
    <row r="103" spans="2:12" ht="13.5">
      <c r="B103" s="1"/>
      <c r="C103" s="1"/>
      <c r="D103" s="1"/>
      <c r="E103" s="1"/>
      <c r="F103" s="1"/>
      <c r="G103" s="1"/>
      <c r="H103" s="1"/>
      <c r="I103" s="1"/>
      <c r="J103" s="1"/>
      <c r="K103" s="1"/>
      <c r="L103" s="1"/>
    </row>
    <row r="104" spans="2:12" ht="13.5">
      <c r="B104" s="1"/>
      <c r="C104" s="1"/>
      <c r="D104" s="1"/>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1"/>
      <c r="D109" s="1"/>
      <c r="E109" s="1"/>
      <c r="F109" s="1"/>
      <c r="G109" s="1"/>
      <c r="H109" s="1"/>
      <c r="I109" s="1"/>
      <c r="J109" s="1"/>
      <c r="K109" s="1"/>
      <c r="L109" s="1"/>
    </row>
    <row r="110" spans="2:12" ht="13.5">
      <c r="B110" s="1"/>
      <c r="C110" s="1"/>
      <c r="D110" s="1"/>
      <c r="E110" s="1"/>
      <c r="F110" s="1"/>
      <c r="G110" s="1"/>
      <c r="H110" s="1"/>
      <c r="I110" s="1"/>
      <c r="J110" s="1"/>
      <c r="K110" s="1"/>
      <c r="L110" s="1"/>
    </row>
    <row r="111" spans="2:12" ht="13.5">
      <c r="B111" s="1"/>
      <c r="C111" s="1"/>
      <c r="D111" s="1"/>
      <c r="E111" s="1"/>
      <c r="F111" s="1"/>
      <c r="G111" s="1"/>
      <c r="H111" s="1"/>
      <c r="I111" s="1"/>
      <c r="J111" s="1"/>
      <c r="K111" s="1"/>
      <c r="L111" s="1"/>
    </row>
    <row r="112" spans="2:12" ht="13.5">
      <c r="B112" s="1"/>
      <c r="C112" s="1"/>
      <c r="D112" s="1"/>
      <c r="E112" s="1"/>
      <c r="F112" s="1"/>
      <c r="G112" s="1"/>
      <c r="H112" s="1"/>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13.5">
      <c r="B117" s="1"/>
      <c r="C117" s="1"/>
      <c r="D117" s="1"/>
      <c r="E117" s="1"/>
      <c r="F117" s="1"/>
      <c r="G117" s="1"/>
      <c r="H117" s="1"/>
      <c r="I117" s="1"/>
      <c r="J117" s="1"/>
      <c r="K117" s="1"/>
      <c r="L117" s="1"/>
    </row>
    <row r="118" spans="2:12" ht="13.5">
      <c r="B118" s="1"/>
      <c r="C118" s="1"/>
      <c r="D118" s="1"/>
      <c r="E118" s="1"/>
      <c r="F118" s="1"/>
      <c r="G118" s="1"/>
      <c r="H118" s="1"/>
      <c r="I118" s="1"/>
      <c r="J118" s="1"/>
      <c r="K118" s="1"/>
      <c r="L118" s="1"/>
    </row>
    <row r="119" spans="2:12" ht="13.5">
      <c r="B119" s="1"/>
      <c r="C119" s="1"/>
      <c r="D119" s="1"/>
      <c r="E119" s="1"/>
      <c r="F119" s="1"/>
      <c r="G119" s="1"/>
      <c r="H119" s="1"/>
      <c r="I119" s="1"/>
      <c r="J119" s="1"/>
      <c r="K119" s="1"/>
      <c r="L119" s="1"/>
    </row>
    <row r="120" spans="2:12" ht="13.5">
      <c r="B120" s="1"/>
      <c r="C120" s="1"/>
      <c r="D120" s="1"/>
      <c r="E120" s="1"/>
      <c r="F120" s="1"/>
      <c r="G120" s="1"/>
      <c r="H120" s="1"/>
      <c r="I120" s="1"/>
      <c r="J120" s="1"/>
      <c r="K120" s="1"/>
      <c r="L120" s="1"/>
    </row>
    <row r="121" spans="2:12" ht="13.5">
      <c r="B121" s="1"/>
      <c r="C121" s="1"/>
      <c r="D121" s="1"/>
      <c r="E121" s="1"/>
      <c r="F121" s="1"/>
      <c r="G121" s="1"/>
      <c r="H121" s="1"/>
      <c r="I121" s="1"/>
      <c r="J121" s="1"/>
      <c r="K121" s="1"/>
      <c r="L121" s="1"/>
    </row>
    <row r="122" spans="2:12" ht="13.5">
      <c r="B122" s="1"/>
      <c r="C122" s="1"/>
      <c r="D122" s="1"/>
      <c r="E122" s="1"/>
      <c r="F122" s="1"/>
      <c r="G122" s="1"/>
      <c r="H122" s="1"/>
      <c r="I122" s="1"/>
      <c r="J122" s="1"/>
      <c r="K122" s="1"/>
      <c r="L122" s="1"/>
    </row>
    <row r="123" spans="2:12" ht="13.5">
      <c r="B123" s="1"/>
      <c r="C123" s="1"/>
      <c r="D123" s="1"/>
      <c r="E123" s="1"/>
      <c r="F123" s="1"/>
      <c r="G123" s="1"/>
      <c r="H123" s="1"/>
      <c r="I123" s="1"/>
      <c r="J123" s="1"/>
      <c r="K123" s="1"/>
      <c r="L123" s="1"/>
    </row>
    <row r="124" spans="2:12" ht="13.5">
      <c r="B124" s="1"/>
      <c r="C124" s="1"/>
      <c r="D124" s="1"/>
      <c r="E124" s="1"/>
      <c r="F124" s="1"/>
      <c r="G124" s="1"/>
      <c r="H124" s="1"/>
      <c r="I124" s="1"/>
      <c r="J124" s="1"/>
      <c r="K124" s="1"/>
      <c r="L124" s="1"/>
    </row>
    <row r="125" spans="2:12" ht="13.5">
      <c r="B125" s="1"/>
      <c r="C125" s="1"/>
      <c r="D125" s="1"/>
      <c r="E125" s="1"/>
      <c r="F125" s="1"/>
      <c r="G125" s="1"/>
      <c r="H125" s="1"/>
      <c r="I125" s="1"/>
      <c r="J125" s="1"/>
      <c r="K125" s="1"/>
      <c r="L125" s="1"/>
    </row>
    <row r="126" spans="2:12" ht="13.5">
      <c r="B126" s="1"/>
      <c r="C126" s="1"/>
      <c r="D126" s="1"/>
      <c r="E126" s="1"/>
      <c r="F126" s="1"/>
      <c r="G126" s="1"/>
      <c r="H126" s="1"/>
      <c r="I126" s="1"/>
      <c r="J126" s="1"/>
      <c r="K126" s="1"/>
      <c r="L126" s="1"/>
    </row>
    <row r="127" spans="2:12" ht="13.5">
      <c r="B127" s="1"/>
      <c r="C127" s="1"/>
      <c r="D127" s="1"/>
      <c r="E127" s="1"/>
      <c r="F127" s="1"/>
      <c r="G127" s="1"/>
      <c r="H127" s="1"/>
      <c r="I127" s="1"/>
      <c r="J127" s="1"/>
      <c r="K127" s="1"/>
      <c r="L127" s="1"/>
    </row>
    <row r="128" spans="2:12" ht="13.5">
      <c r="B128" s="1"/>
      <c r="C128" s="1"/>
      <c r="D128" s="1"/>
      <c r="E128" s="1"/>
      <c r="F128" s="1"/>
      <c r="G128" s="1"/>
      <c r="H128" s="1"/>
      <c r="I128" s="1"/>
      <c r="J128" s="1"/>
      <c r="K128" s="1"/>
      <c r="L128" s="1"/>
    </row>
    <row r="129" spans="2:12" ht="13.5">
      <c r="B129" s="1"/>
      <c r="C129" s="1"/>
      <c r="D129" s="1"/>
      <c r="E129" s="1"/>
      <c r="F129" s="1"/>
      <c r="G129" s="1"/>
      <c r="H129" s="1"/>
      <c r="I129" s="1"/>
      <c r="J129" s="1"/>
      <c r="K129" s="1"/>
      <c r="L129" s="1"/>
    </row>
    <row r="130" spans="2:12" ht="13.5">
      <c r="B130" s="1"/>
      <c r="C130" s="1"/>
      <c r="D130" s="1"/>
      <c r="E130" s="1"/>
      <c r="F130" s="1"/>
      <c r="G130" s="1"/>
      <c r="H130" s="1"/>
      <c r="I130" s="1"/>
      <c r="J130" s="1"/>
      <c r="K130" s="1"/>
      <c r="L130" s="1"/>
    </row>
    <row r="131" spans="2:12" ht="13.5">
      <c r="B131" s="1"/>
      <c r="C131" s="1"/>
      <c r="D131" s="1"/>
      <c r="E131" s="1"/>
      <c r="F131" s="1"/>
      <c r="G131" s="1"/>
      <c r="H131" s="1"/>
      <c r="I131" s="1"/>
      <c r="J131" s="1"/>
      <c r="K131" s="1"/>
      <c r="L131" s="1"/>
    </row>
    <row r="132" spans="2:12" ht="13.5">
      <c r="B132" s="1"/>
      <c r="C132" s="1"/>
      <c r="D132" s="1"/>
      <c r="E132" s="1"/>
      <c r="F132" s="1"/>
      <c r="G132" s="1"/>
      <c r="H132" s="1"/>
      <c r="I132" s="1"/>
      <c r="J132" s="1"/>
      <c r="K132" s="1"/>
      <c r="L132" s="1"/>
    </row>
    <row r="133" spans="2:12" ht="13.5">
      <c r="B133" s="1"/>
      <c r="C133" s="1"/>
      <c r="D133" s="1"/>
      <c r="E133" s="1"/>
      <c r="F133" s="1"/>
      <c r="G133" s="1"/>
      <c r="H133" s="1"/>
      <c r="I133" s="1"/>
      <c r="J133" s="1"/>
      <c r="K133" s="1"/>
      <c r="L133" s="1"/>
    </row>
    <row r="134" spans="2:12" ht="13.5">
      <c r="B134" s="1"/>
      <c r="C134" s="1"/>
      <c r="D134" s="1"/>
      <c r="E134" s="1"/>
      <c r="F134" s="1"/>
      <c r="G134" s="1"/>
      <c r="H134" s="1"/>
      <c r="I134" s="1"/>
      <c r="J134" s="1"/>
      <c r="K134" s="1"/>
      <c r="L134" s="1"/>
    </row>
    <row r="135" spans="2:12" ht="13.5">
      <c r="B135" s="1"/>
      <c r="C135" s="1"/>
      <c r="D135" s="1"/>
      <c r="E135" s="1"/>
      <c r="F135" s="1"/>
      <c r="G135" s="1"/>
      <c r="H135" s="1"/>
      <c r="I135" s="1"/>
      <c r="J135" s="1"/>
      <c r="K135" s="1"/>
      <c r="L135" s="1"/>
    </row>
    <row r="136" spans="2:12" ht="13.5">
      <c r="B136" s="1"/>
      <c r="C136" s="1"/>
      <c r="D136" s="1"/>
      <c r="E136" s="1"/>
      <c r="F136" s="1"/>
      <c r="G136" s="1"/>
      <c r="H136" s="1"/>
      <c r="I136" s="1"/>
      <c r="J136" s="1"/>
      <c r="K136" s="1"/>
      <c r="L136" s="1"/>
    </row>
    <row r="137" spans="2:12" ht="13.5">
      <c r="B137" s="1"/>
      <c r="C137" s="1"/>
      <c r="D137" s="1"/>
      <c r="E137" s="1"/>
      <c r="F137" s="1"/>
      <c r="G137" s="1"/>
      <c r="H137" s="1"/>
      <c r="I137" s="1"/>
      <c r="J137" s="1"/>
      <c r="K137" s="1"/>
      <c r="L137" s="1"/>
    </row>
    <row r="138" spans="2:12" ht="13.5">
      <c r="B138" s="1"/>
      <c r="C138" s="1"/>
      <c r="D138" s="1"/>
      <c r="E138" s="1"/>
      <c r="F138" s="1"/>
      <c r="G138" s="1"/>
      <c r="H138" s="1"/>
      <c r="I138" s="1"/>
      <c r="J138" s="1"/>
      <c r="K138" s="1"/>
      <c r="L138" s="1"/>
    </row>
    <row r="139" spans="2:12" ht="13.5">
      <c r="B139" s="1"/>
      <c r="C139" s="1"/>
      <c r="D139" s="1"/>
      <c r="E139" s="1"/>
      <c r="F139" s="1"/>
      <c r="G139" s="1"/>
      <c r="H139" s="1"/>
      <c r="I139" s="1"/>
      <c r="J139" s="1"/>
      <c r="K139" s="1"/>
      <c r="L139" s="1"/>
    </row>
    <row r="140" spans="2:12" ht="13.5">
      <c r="B140" s="1"/>
      <c r="C140" s="1"/>
      <c r="D140" s="1"/>
      <c r="E140" s="1"/>
      <c r="F140" s="1"/>
      <c r="G140" s="1"/>
      <c r="H140" s="1"/>
      <c r="I140" s="1"/>
      <c r="J140" s="1"/>
      <c r="K140" s="1"/>
      <c r="L140" s="1"/>
    </row>
    <row r="141" spans="2:12" ht="13.5">
      <c r="B141" s="1"/>
      <c r="C141" s="1"/>
      <c r="D141" s="1"/>
      <c r="E141" s="1"/>
      <c r="F141" s="1"/>
      <c r="G141" s="1"/>
      <c r="H141" s="1"/>
      <c r="I141" s="1"/>
      <c r="J141" s="1"/>
      <c r="K141" s="1"/>
      <c r="L141" s="1"/>
    </row>
    <row r="142" spans="2:12" ht="13.5">
      <c r="B142" s="1"/>
      <c r="C142" s="1"/>
      <c r="D142" s="1"/>
      <c r="E142" s="1"/>
      <c r="F142" s="1"/>
      <c r="G142" s="1"/>
      <c r="H142" s="1"/>
      <c r="I142" s="1"/>
      <c r="J142" s="1"/>
      <c r="K142" s="1"/>
      <c r="L142" s="1"/>
    </row>
    <row r="143" spans="2:12" ht="13.5">
      <c r="B143" s="1"/>
      <c r="C143" s="1"/>
      <c r="D143" s="1"/>
      <c r="E143" s="1"/>
      <c r="F143" s="1"/>
      <c r="G143" s="1"/>
      <c r="H143" s="1"/>
      <c r="I143" s="1"/>
      <c r="J143" s="1"/>
      <c r="K143" s="1"/>
      <c r="L143" s="1"/>
    </row>
    <row r="144" spans="2:12" ht="13.5">
      <c r="B144" s="1"/>
      <c r="C144" s="1"/>
      <c r="D144" s="1"/>
      <c r="E144" s="1"/>
      <c r="F144" s="1"/>
      <c r="G144" s="1"/>
      <c r="H144" s="1"/>
      <c r="I144" s="1"/>
      <c r="J144" s="1"/>
      <c r="K144" s="1"/>
      <c r="L144" s="1"/>
    </row>
    <row r="145" spans="2:12" ht="13.5">
      <c r="B145" s="1"/>
      <c r="C145" s="1"/>
      <c r="D145" s="1"/>
      <c r="E145" s="1"/>
      <c r="F145" s="1"/>
      <c r="G145" s="1"/>
      <c r="H145" s="1"/>
      <c r="I145" s="1"/>
      <c r="J145" s="1"/>
      <c r="K145" s="1"/>
      <c r="L145" s="1"/>
    </row>
    <row r="146" spans="2:12" ht="13.5">
      <c r="B146" s="1"/>
      <c r="C146" s="1"/>
      <c r="D146" s="1"/>
      <c r="E146" s="1"/>
      <c r="F146" s="1"/>
      <c r="G146" s="1"/>
      <c r="H146" s="1"/>
      <c r="I146" s="1"/>
      <c r="J146" s="1"/>
      <c r="K146" s="1"/>
      <c r="L146" s="1"/>
    </row>
    <row r="147" spans="2:12" ht="13.5">
      <c r="B147" s="1"/>
      <c r="C147" s="1"/>
      <c r="D147" s="1"/>
      <c r="E147" s="1"/>
      <c r="F147" s="1"/>
      <c r="G147" s="1"/>
      <c r="H147" s="1"/>
      <c r="I147" s="1"/>
      <c r="J147" s="1"/>
      <c r="K147" s="1"/>
      <c r="L147" s="1"/>
    </row>
    <row r="148" spans="2:12" ht="13.5">
      <c r="B148" s="1"/>
      <c r="C148" s="1"/>
      <c r="D148" s="1"/>
      <c r="E148" s="1"/>
      <c r="F148" s="1"/>
      <c r="G148" s="1"/>
      <c r="H148" s="1"/>
      <c r="I148" s="1"/>
      <c r="J148" s="1"/>
      <c r="K148" s="1"/>
      <c r="L148" s="1"/>
    </row>
    <row r="149" spans="2:12" ht="13.5">
      <c r="B149" s="1"/>
      <c r="C149" s="1"/>
      <c r="D149" s="1"/>
      <c r="E149" s="1"/>
      <c r="F149" s="1"/>
      <c r="G149" s="1"/>
      <c r="H149" s="1"/>
      <c r="I149" s="1"/>
      <c r="J149" s="1"/>
      <c r="K149" s="1"/>
      <c r="L149" s="1"/>
    </row>
    <row r="150" spans="2:12" ht="13.5">
      <c r="B150" s="1"/>
      <c r="C150" s="1"/>
      <c r="D150" s="1"/>
      <c r="E150" s="1"/>
      <c r="F150" s="1"/>
      <c r="G150" s="1"/>
      <c r="H150" s="1"/>
      <c r="I150" s="1"/>
      <c r="J150" s="1"/>
      <c r="K150" s="1"/>
      <c r="L150" s="1"/>
    </row>
    <row r="151" spans="2:12" ht="13.5">
      <c r="B151" s="1"/>
      <c r="C151" s="1"/>
      <c r="D151" s="1"/>
      <c r="E151" s="1"/>
      <c r="F151" s="1"/>
      <c r="G151" s="1"/>
      <c r="H151" s="1"/>
      <c r="I151" s="1"/>
      <c r="J151" s="1"/>
      <c r="K151" s="1"/>
      <c r="L151" s="1"/>
    </row>
    <row r="152" spans="2:12" ht="13.5">
      <c r="B152" s="1"/>
      <c r="C152" s="1"/>
      <c r="D152" s="1"/>
      <c r="E152" s="1"/>
      <c r="F152" s="1"/>
      <c r="G152" s="1"/>
      <c r="H152" s="1"/>
      <c r="I152" s="1"/>
      <c r="J152" s="1"/>
      <c r="K152" s="1"/>
      <c r="L152" s="1"/>
    </row>
    <row r="153" spans="2:12" ht="13.5">
      <c r="B153" s="1"/>
      <c r="C153" s="1"/>
      <c r="D153" s="1"/>
      <c r="E153" s="1"/>
      <c r="F153" s="1"/>
      <c r="G153" s="1"/>
      <c r="H153" s="1"/>
      <c r="I153" s="1"/>
      <c r="J153" s="1"/>
      <c r="K153" s="1"/>
      <c r="L153" s="1"/>
    </row>
    <row r="154" spans="2:12" ht="13.5">
      <c r="B154" s="1"/>
      <c r="C154" s="1"/>
      <c r="D154" s="1"/>
      <c r="E154" s="1"/>
      <c r="F154" s="1"/>
      <c r="G154" s="1"/>
      <c r="H154" s="1"/>
      <c r="I154" s="1"/>
      <c r="J154" s="1"/>
      <c r="K154" s="1"/>
      <c r="L154" s="1"/>
    </row>
    <row r="155" spans="2:12" ht="13.5">
      <c r="B155" s="1"/>
      <c r="C155" s="1"/>
      <c r="D155" s="1"/>
      <c r="E155" s="1"/>
      <c r="F155" s="1"/>
      <c r="G155" s="1"/>
      <c r="H155" s="1"/>
      <c r="I155" s="1"/>
      <c r="J155" s="1"/>
      <c r="K155" s="1"/>
      <c r="L155" s="1"/>
    </row>
    <row r="156" spans="2:12" ht="13.5">
      <c r="B156" s="1"/>
      <c r="C156" s="1"/>
      <c r="D156" s="1"/>
      <c r="E156" s="1"/>
      <c r="F156" s="1"/>
      <c r="G156" s="1"/>
      <c r="H156" s="1"/>
      <c r="I156" s="1"/>
      <c r="J156" s="1"/>
      <c r="K156" s="1"/>
      <c r="L156" s="1"/>
    </row>
    <row r="157" spans="2:12" ht="13.5">
      <c r="B157" s="1"/>
      <c r="C157" s="1"/>
      <c r="D157" s="1"/>
      <c r="E157" s="1"/>
      <c r="F157" s="1"/>
      <c r="G157" s="1"/>
      <c r="H157" s="1"/>
      <c r="I157" s="1"/>
      <c r="J157" s="1"/>
      <c r="K157" s="1"/>
      <c r="L157" s="1"/>
    </row>
    <row r="158" spans="2:12" ht="13.5">
      <c r="B158" s="1"/>
      <c r="C158" s="1"/>
      <c r="D158" s="1"/>
      <c r="E158" s="1"/>
      <c r="F158" s="1"/>
      <c r="G158" s="1"/>
      <c r="H158" s="1"/>
      <c r="I158" s="1"/>
      <c r="J158" s="1"/>
      <c r="K158" s="1"/>
      <c r="L158" s="1"/>
    </row>
    <row r="159" spans="2:12" ht="13.5">
      <c r="B159" s="1"/>
      <c r="C159" s="1"/>
      <c r="D159" s="1"/>
      <c r="E159" s="1"/>
      <c r="F159" s="1"/>
      <c r="G159" s="1"/>
      <c r="H159" s="1"/>
      <c r="I159" s="1"/>
      <c r="J159" s="1"/>
      <c r="K159" s="1"/>
      <c r="L159" s="1"/>
    </row>
    <row r="160" spans="2:12" ht="13.5">
      <c r="B160" s="1"/>
      <c r="C160" s="1"/>
      <c r="D160" s="1"/>
      <c r="E160" s="1"/>
      <c r="F160" s="1"/>
      <c r="G160" s="1"/>
      <c r="H160" s="1"/>
      <c r="I160" s="1"/>
      <c r="J160" s="1"/>
      <c r="K160" s="1"/>
      <c r="L160" s="1"/>
    </row>
    <row r="161" spans="2:12" ht="13.5">
      <c r="B161" s="1"/>
      <c r="C161" s="1"/>
      <c r="D161" s="1"/>
      <c r="E161" s="1"/>
      <c r="F161" s="1"/>
      <c r="G161" s="1"/>
      <c r="H161" s="1"/>
      <c r="I161" s="1"/>
      <c r="J161" s="1"/>
      <c r="K161" s="1"/>
      <c r="L161" s="1"/>
    </row>
    <row r="162" spans="2:12" ht="13.5">
      <c r="B162" s="1"/>
      <c r="C162" s="1"/>
      <c r="D162" s="1"/>
      <c r="E162" s="1"/>
      <c r="F162" s="1"/>
      <c r="G162" s="1"/>
      <c r="H162" s="1"/>
      <c r="I162" s="1"/>
      <c r="J162" s="1"/>
      <c r="K162" s="1"/>
      <c r="L162" s="1"/>
    </row>
    <row r="163" spans="2:12" ht="13.5">
      <c r="B163" s="1"/>
      <c r="C163" s="1"/>
      <c r="D163" s="1"/>
      <c r="E163" s="1"/>
      <c r="F163" s="1"/>
      <c r="G163" s="1"/>
      <c r="H163" s="1"/>
      <c r="I163" s="1"/>
      <c r="J163" s="1"/>
      <c r="K163" s="1"/>
      <c r="L163" s="1"/>
    </row>
    <row r="164" spans="2:12" ht="13.5">
      <c r="B164" s="1"/>
      <c r="C164" s="1"/>
      <c r="D164" s="1"/>
      <c r="E164" s="1"/>
      <c r="F164" s="1"/>
      <c r="G164" s="1"/>
      <c r="H164" s="1"/>
      <c r="I164" s="1"/>
      <c r="J164" s="1"/>
      <c r="K164" s="1"/>
      <c r="L164" s="1"/>
    </row>
    <row r="165" spans="2:12" ht="13.5">
      <c r="B165" s="1"/>
      <c r="C165" s="1"/>
      <c r="D165" s="1"/>
      <c r="E165" s="1"/>
      <c r="F165" s="1"/>
      <c r="G165" s="1"/>
      <c r="H165" s="1"/>
      <c r="I165" s="1"/>
      <c r="J165" s="1"/>
      <c r="K165" s="1"/>
      <c r="L165" s="1"/>
    </row>
    <row r="166" spans="2:12" ht="13.5">
      <c r="B166" s="1"/>
      <c r="C166" s="1"/>
      <c r="D166" s="1"/>
      <c r="E166" s="1"/>
      <c r="F166" s="1"/>
      <c r="G166" s="1"/>
      <c r="H166" s="1"/>
      <c r="I166" s="1"/>
      <c r="J166" s="1"/>
      <c r="K166" s="1"/>
      <c r="L166" s="1"/>
    </row>
    <row r="167" spans="2:12" ht="13.5">
      <c r="B167" s="1"/>
      <c r="C167" s="1"/>
      <c r="D167" s="1"/>
      <c r="E167" s="1"/>
      <c r="F167" s="1"/>
      <c r="G167" s="1"/>
      <c r="H167" s="1"/>
      <c r="I167" s="1"/>
      <c r="J167" s="1"/>
      <c r="K167" s="1"/>
      <c r="L167" s="1"/>
    </row>
    <row r="168" spans="2:12" ht="13.5">
      <c r="B168" s="1"/>
      <c r="C168" s="1"/>
      <c r="D168" s="1"/>
      <c r="E168" s="1"/>
      <c r="F168" s="1"/>
      <c r="G168" s="1"/>
      <c r="H168" s="1"/>
      <c r="I168" s="1"/>
      <c r="J168" s="1"/>
      <c r="K168" s="1"/>
      <c r="L168" s="1"/>
    </row>
    <row r="169" spans="2:12" ht="13.5">
      <c r="B169" s="1"/>
      <c r="C169" s="1"/>
      <c r="D169" s="1"/>
      <c r="E169" s="1"/>
      <c r="F169" s="1"/>
      <c r="G169" s="1"/>
      <c r="H169" s="1"/>
      <c r="I169" s="1"/>
      <c r="J169" s="1"/>
      <c r="K169" s="1"/>
      <c r="L169" s="1"/>
    </row>
    <row r="170" spans="2:12" ht="13.5">
      <c r="B170" s="1"/>
      <c r="C170" s="1"/>
      <c r="D170" s="1"/>
      <c r="E170" s="1"/>
      <c r="F170" s="1"/>
      <c r="G170" s="1"/>
      <c r="H170" s="1"/>
      <c r="I170" s="1"/>
      <c r="J170" s="1"/>
      <c r="K170" s="1"/>
      <c r="L170" s="1"/>
    </row>
    <row r="171" spans="2:12" ht="13.5">
      <c r="B171" s="1"/>
      <c r="C171" s="1"/>
      <c r="D171" s="1"/>
      <c r="E171" s="1"/>
      <c r="F171" s="1"/>
      <c r="G171" s="1"/>
      <c r="H171" s="1"/>
      <c r="I171" s="1"/>
      <c r="J171" s="1"/>
      <c r="K171" s="1"/>
      <c r="L171" s="1"/>
    </row>
    <row r="172" spans="2:12" ht="13.5">
      <c r="B172" s="1"/>
      <c r="C172" s="1"/>
      <c r="D172" s="1"/>
      <c r="E172" s="1"/>
      <c r="F172" s="1"/>
      <c r="G172" s="1"/>
      <c r="H172" s="1"/>
      <c r="I172" s="1"/>
      <c r="J172" s="1"/>
      <c r="K172" s="1"/>
      <c r="L172" s="1"/>
    </row>
    <row r="173" spans="2:12" ht="13.5">
      <c r="B173" s="1"/>
      <c r="C173" s="1"/>
      <c r="D173" s="1"/>
      <c r="E173" s="1"/>
      <c r="F173" s="1"/>
      <c r="G173" s="1"/>
      <c r="H173" s="1"/>
      <c r="I173" s="1"/>
      <c r="J173" s="1"/>
      <c r="K173" s="1"/>
      <c r="L173" s="1"/>
    </row>
    <row r="174" spans="2:12" ht="13.5">
      <c r="B174" s="1"/>
      <c r="C174" s="1"/>
      <c r="D174" s="1"/>
      <c r="E174" s="1"/>
      <c r="F174" s="1"/>
      <c r="G174" s="1"/>
      <c r="H174" s="1"/>
      <c r="I174" s="1"/>
      <c r="J174" s="1"/>
      <c r="K174" s="1"/>
      <c r="L174" s="1"/>
    </row>
    <row r="175" spans="2:12" ht="13.5">
      <c r="B175" s="1"/>
      <c r="C175" s="1"/>
      <c r="D175" s="1"/>
      <c r="E175" s="1"/>
      <c r="F175" s="1"/>
      <c r="G175" s="1"/>
      <c r="H175" s="1"/>
      <c r="I175" s="1"/>
      <c r="J175" s="1"/>
      <c r="K175" s="1"/>
      <c r="L175" s="1"/>
    </row>
    <row r="176" spans="2:12" ht="13.5">
      <c r="B176" s="1"/>
      <c r="C176" s="1"/>
      <c r="D176" s="1"/>
      <c r="E176" s="1"/>
      <c r="F176" s="1"/>
      <c r="G176" s="1"/>
      <c r="H176" s="1"/>
      <c r="I176" s="1"/>
      <c r="J176" s="1"/>
      <c r="K176" s="1"/>
      <c r="L176" s="1"/>
    </row>
    <row r="177" spans="2:12" ht="13.5">
      <c r="B177" s="1"/>
      <c r="C177" s="1"/>
      <c r="D177" s="1"/>
      <c r="E177" s="1"/>
      <c r="F177" s="1"/>
      <c r="G177" s="1"/>
      <c r="H177" s="1"/>
      <c r="I177" s="1"/>
      <c r="J177" s="1"/>
      <c r="K177" s="1"/>
      <c r="L177" s="1"/>
    </row>
    <row r="178" spans="2:12" ht="13.5">
      <c r="B178" s="1"/>
      <c r="C178" s="1"/>
      <c r="D178" s="1"/>
      <c r="E178" s="1"/>
      <c r="F178" s="1"/>
      <c r="G178" s="1"/>
      <c r="H178" s="1"/>
      <c r="I178" s="1"/>
      <c r="J178" s="1"/>
      <c r="K178" s="1"/>
      <c r="L178" s="1"/>
    </row>
    <row r="179" spans="2:12" ht="13.5">
      <c r="B179" s="1"/>
      <c r="C179" s="1"/>
      <c r="D179" s="1"/>
      <c r="E179" s="1"/>
      <c r="F179" s="1"/>
      <c r="G179" s="1"/>
      <c r="H179" s="1"/>
      <c r="I179" s="1"/>
      <c r="J179" s="1"/>
      <c r="K179" s="1"/>
      <c r="L179" s="1"/>
    </row>
    <row r="180" spans="2:12" ht="13.5">
      <c r="B180" s="1"/>
      <c r="C180" s="1"/>
      <c r="D180" s="1"/>
      <c r="E180" s="1"/>
      <c r="F180" s="1"/>
      <c r="G180" s="1"/>
      <c r="H180" s="1"/>
      <c r="I180" s="1"/>
      <c r="J180" s="1"/>
      <c r="K180" s="1"/>
      <c r="L180" s="1"/>
    </row>
    <row r="181" spans="2:12" ht="13.5">
      <c r="B181" s="1"/>
      <c r="C181" s="1"/>
      <c r="D181" s="1"/>
      <c r="E181" s="1"/>
      <c r="F181" s="1"/>
      <c r="G181" s="1"/>
      <c r="H181" s="1"/>
      <c r="I181" s="1"/>
      <c r="J181" s="1"/>
      <c r="K181" s="1"/>
      <c r="L181" s="1"/>
    </row>
    <row r="182" spans="2:12" ht="13.5">
      <c r="B182" s="1"/>
      <c r="C182" s="1"/>
      <c r="D182" s="1"/>
      <c r="E182" s="1"/>
      <c r="F182" s="1"/>
      <c r="G182" s="1"/>
      <c r="H182" s="1"/>
      <c r="I182" s="1"/>
      <c r="J182" s="1"/>
      <c r="K182" s="1"/>
      <c r="L182" s="1"/>
    </row>
    <row r="183" spans="2:12" ht="13.5">
      <c r="B183" s="1"/>
      <c r="C183" s="1"/>
      <c r="D183" s="1"/>
      <c r="E183" s="1"/>
      <c r="F183" s="1"/>
      <c r="G183" s="1"/>
      <c r="H183" s="1"/>
      <c r="I183" s="1"/>
      <c r="J183" s="1"/>
      <c r="K183" s="1"/>
      <c r="L183" s="1"/>
    </row>
    <row r="184" spans="2:12" ht="13.5">
      <c r="B184" s="1"/>
      <c r="C184" s="1"/>
      <c r="D184" s="1"/>
      <c r="E184" s="1"/>
      <c r="F184" s="1"/>
      <c r="G184" s="1"/>
      <c r="H184" s="1"/>
      <c r="I184" s="1"/>
      <c r="J184" s="1"/>
      <c r="K184" s="1"/>
      <c r="L184" s="1"/>
    </row>
    <row r="185" spans="2:12" ht="13.5">
      <c r="B185" s="1"/>
      <c r="C185" s="1"/>
      <c r="D185" s="1"/>
      <c r="E185" s="1"/>
      <c r="F185" s="1"/>
      <c r="G185" s="1"/>
      <c r="H185" s="1"/>
      <c r="I185" s="1"/>
      <c r="J185" s="1"/>
      <c r="K185" s="1"/>
      <c r="L185" s="1"/>
    </row>
    <row r="186" spans="2:12" ht="13.5">
      <c r="B186" s="1"/>
      <c r="C186" s="1"/>
      <c r="D186" s="1"/>
      <c r="E186" s="1"/>
      <c r="F186" s="1"/>
      <c r="G186" s="1"/>
      <c r="H186" s="1"/>
      <c r="I186" s="1"/>
      <c r="J186" s="1"/>
      <c r="K186" s="1"/>
      <c r="L186" s="1"/>
    </row>
    <row r="187" spans="2:12" ht="13.5">
      <c r="B187" s="1"/>
      <c r="C187" s="1"/>
      <c r="D187" s="1"/>
      <c r="E187" s="1"/>
      <c r="F187" s="1"/>
      <c r="G187" s="1"/>
      <c r="H187" s="1"/>
      <c r="I187" s="1"/>
      <c r="J187" s="1"/>
      <c r="K187" s="1"/>
      <c r="L187" s="1"/>
    </row>
  </sheetData>
  <sheetProtection password="CA9A" sheet="1" objects="1" scenarios="1" selectLockedCells="1"/>
  <mergeCells count="29">
    <mergeCell ref="B30:E30"/>
    <mergeCell ref="B29:E29"/>
    <mergeCell ref="B28:E28"/>
    <mergeCell ref="B27:E27"/>
    <mergeCell ref="B18:E18"/>
    <mergeCell ref="B21:E21"/>
    <mergeCell ref="B20:E20"/>
    <mergeCell ref="B23:E23"/>
    <mergeCell ref="B19:E19"/>
    <mergeCell ref="B9:J9"/>
    <mergeCell ref="B6:E6"/>
    <mergeCell ref="B7:E7"/>
    <mergeCell ref="J26:K29"/>
    <mergeCell ref="B26:E26"/>
    <mergeCell ref="B25:E25"/>
    <mergeCell ref="B22:E22"/>
    <mergeCell ref="B15:E15"/>
    <mergeCell ref="B17:E17"/>
    <mergeCell ref="B16:E16"/>
    <mergeCell ref="B4:J4"/>
    <mergeCell ref="I14:L14"/>
    <mergeCell ref="B8:J8"/>
    <mergeCell ref="B12:J12"/>
    <mergeCell ref="B10:J10"/>
    <mergeCell ref="B2:J2"/>
    <mergeCell ref="F7:L7"/>
    <mergeCell ref="F6:L6"/>
    <mergeCell ref="F5:L5"/>
    <mergeCell ref="B5:E5"/>
  </mergeCells>
  <printOptions horizontalCentered="1"/>
  <pageMargins left="0.4330708661417323" right="0.3937007874015748" top="0.6692913385826772" bottom="0.984251968503937" header="0.2362204724409449" footer="0.5118110236220472"/>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B15"/>
  <sheetViews>
    <sheetView showRowColHeaders="0" zoomScalePageLayoutView="0" workbookViewId="0" topLeftCell="A1">
      <selection activeCell="A1" sqref="A1"/>
    </sheetView>
  </sheetViews>
  <sheetFormatPr defaultColWidth="2.25390625" defaultRowHeight="21" customHeight="1"/>
  <cols>
    <col min="1" max="1" width="1.625" style="40" customWidth="1"/>
    <col min="2" max="2" width="3.375" style="40" customWidth="1"/>
    <col min="3" max="3" width="1.75390625" style="40" customWidth="1"/>
    <col min="4" max="9" width="3.25390625" style="40" customWidth="1"/>
    <col min="10" max="11" width="3.625" style="40" customWidth="1"/>
    <col min="12" max="13" width="3.25390625" style="40" customWidth="1"/>
    <col min="14" max="14" width="4.50390625" style="40" customWidth="1"/>
    <col min="15" max="15" width="3.25390625" style="40" customWidth="1"/>
    <col min="16" max="16" width="4.00390625" style="40" customWidth="1"/>
    <col min="17" max="17" width="3.25390625" style="40" customWidth="1"/>
    <col min="18" max="18" width="4.875" style="40" customWidth="1"/>
    <col min="19" max="20" width="3.25390625" style="40" customWidth="1"/>
    <col min="21" max="21" width="4.875" style="40" customWidth="1"/>
    <col min="22" max="22" width="1.625" style="40" customWidth="1"/>
    <col min="23" max="23" width="2.375" style="40" customWidth="1"/>
    <col min="24" max="24" width="1.75390625" style="40" customWidth="1"/>
    <col min="25" max="25" width="16.50390625" style="40" customWidth="1"/>
    <col min="26" max="26" width="1.4921875" style="40" customWidth="1"/>
    <col min="27" max="27" width="3.125" style="40" customWidth="1"/>
    <col min="28" max="28" width="12.625" style="40" customWidth="1"/>
    <col min="29" max="16384" width="2.25390625" style="40" customWidth="1"/>
  </cols>
  <sheetData>
    <row r="1" s="359" customFormat="1" ht="22.5" customHeight="1">
      <c r="B1" s="359" t="s">
        <v>582</v>
      </c>
    </row>
    <row r="2" spans="2:27" s="314" customFormat="1" ht="21" customHeight="1">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323" t="s">
        <v>255</v>
      </c>
    </row>
    <row r="3" spans="2:27" s="314" customFormat="1" ht="31.5" customHeight="1">
      <c r="B3" s="324"/>
      <c r="C3" s="324"/>
      <c r="D3" s="324"/>
      <c r="E3" s="324"/>
      <c r="F3" s="324"/>
      <c r="G3" s="324"/>
      <c r="H3" s="324"/>
      <c r="I3" s="324"/>
      <c r="J3" s="633"/>
      <c r="K3" s="893" t="s">
        <v>436</v>
      </c>
      <c r="L3" s="893"/>
      <c r="M3" s="893"/>
      <c r="N3" s="893"/>
      <c r="O3" s="893"/>
      <c r="P3" s="893"/>
      <c r="Q3" s="893"/>
      <c r="R3" s="893"/>
      <c r="S3" s="893"/>
      <c r="T3" s="634"/>
      <c r="U3" s="633"/>
      <c r="V3" s="633"/>
      <c r="W3" s="633"/>
      <c r="X3" s="633"/>
      <c r="Y3" s="633"/>
      <c r="Z3" s="633"/>
      <c r="AA3" s="633"/>
    </row>
    <row r="4" spans="2:27" s="314" customFormat="1" ht="21" customHeight="1">
      <c r="B4" s="277"/>
      <c r="C4" s="277"/>
      <c r="D4" s="277"/>
      <c r="E4" s="277"/>
      <c r="F4" s="277"/>
      <c r="G4" s="277"/>
      <c r="H4" s="277"/>
      <c r="I4" s="277"/>
      <c r="J4" s="635"/>
      <c r="K4" s="629" t="s">
        <v>777</v>
      </c>
      <c r="L4" s="894">
        <f>+'入力(貸借)、検算'!C23</f>
        <v>0</v>
      </c>
      <c r="M4" s="894"/>
      <c r="N4" s="630">
        <f>+'入力(貸借)、検算'!D23</f>
        <v>0</v>
      </c>
      <c r="O4" s="630" t="s">
        <v>37</v>
      </c>
      <c r="P4" s="630">
        <f>+'入力(貸借)、検算'!E23</f>
        <v>0</v>
      </c>
      <c r="Q4" s="630" t="s">
        <v>38</v>
      </c>
      <c r="R4" s="630">
        <f>+'入力(貸借)、検算'!F23</f>
        <v>0</v>
      </c>
      <c r="S4" s="630" t="s">
        <v>39</v>
      </c>
      <c r="T4" s="635"/>
      <c r="U4" s="635"/>
      <c r="V4" s="635"/>
      <c r="W4" s="635"/>
      <c r="X4" s="628"/>
      <c r="Y4" s="628"/>
      <c r="Z4" s="628"/>
      <c r="AA4" s="631"/>
    </row>
    <row r="5" spans="2:27" s="314" customFormat="1" ht="21" customHeight="1">
      <c r="B5" s="277"/>
      <c r="C5" s="277"/>
      <c r="D5" s="277"/>
      <c r="E5" s="277"/>
      <c r="F5" s="277"/>
      <c r="G5" s="277"/>
      <c r="H5" s="277"/>
      <c r="I5" s="277"/>
      <c r="J5" s="635"/>
      <c r="K5" s="629" t="s">
        <v>778</v>
      </c>
      <c r="L5" s="894">
        <f>+'入力(貸借)、検算'!C24</f>
        <v>0</v>
      </c>
      <c r="M5" s="894"/>
      <c r="N5" s="630">
        <f>+'入力(貸借)、検算'!D24</f>
        <v>0</v>
      </c>
      <c r="O5" s="630" t="s">
        <v>37</v>
      </c>
      <c r="P5" s="630">
        <f>+'入力(貸借)、検算'!E24</f>
        <v>0</v>
      </c>
      <c r="Q5" s="630" t="s">
        <v>38</v>
      </c>
      <c r="R5" s="630">
        <f>+'入力(貸借)、検算'!F24</f>
        <v>0</v>
      </c>
      <c r="S5" s="630" t="s">
        <v>39</v>
      </c>
      <c r="T5" s="635"/>
      <c r="U5" s="635"/>
      <c r="V5" s="635"/>
      <c r="W5" s="635"/>
      <c r="X5" s="628"/>
      <c r="Y5" s="628"/>
      <c r="Z5" s="628"/>
      <c r="AA5" s="631"/>
    </row>
    <row r="6" spans="2:27" s="314" customFormat="1" ht="23.25" customHeight="1">
      <c r="B6" s="277"/>
      <c r="C6" s="277"/>
      <c r="D6" s="277"/>
      <c r="E6" s="277"/>
      <c r="F6" s="277"/>
      <c r="G6" s="277"/>
      <c r="H6" s="277"/>
      <c r="I6" s="277"/>
      <c r="J6" s="635"/>
      <c r="K6" s="635"/>
      <c r="L6" s="635"/>
      <c r="M6" s="631"/>
      <c r="N6" s="631"/>
      <c r="O6" s="631"/>
      <c r="P6" s="635"/>
      <c r="Q6" s="636"/>
      <c r="R6" s="637" t="s">
        <v>364</v>
      </c>
      <c r="S6" s="892">
        <f>+'入力(貸借)、検算'!H23</f>
        <v>0</v>
      </c>
      <c r="T6" s="892"/>
      <c r="U6" s="892"/>
      <c r="V6" s="892"/>
      <c r="W6" s="892"/>
      <c r="X6" s="892"/>
      <c r="Y6" s="892"/>
      <c r="Z6" s="892"/>
      <c r="AA6" s="892"/>
    </row>
    <row r="7" spans="2:28" s="314" customFormat="1" ht="21" customHeight="1">
      <c r="B7" s="277"/>
      <c r="C7" s="277"/>
      <c r="D7" s="277"/>
      <c r="E7" s="277"/>
      <c r="F7" s="277"/>
      <c r="G7" s="277"/>
      <c r="H7" s="277"/>
      <c r="I7" s="277"/>
      <c r="J7" s="277"/>
      <c r="K7" s="277"/>
      <c r="L7" s="277"/>
      <c r="M7" s="221"/>
      <c r="N7" s="221"/>
      <c r="O7" s="221"/>
      <c r="P7" s="221"/>
      <c r="Q7" s="221"/>
      <c r="R7" s="221"/>
      <c r="S7" s="285"/>
      <c r="T7" s="296"/>
      <c r="U7" s="296"/>
      <c r="V7" s="296"/>
      <c r="W7" s="296"/>
      <c r="X7" s="296"/>
      <c r="Y7" s="296"/>
      <c r="Z7" s="296"/>
      <c r="AA7" s="287" t="str">
        <f>+'貸借（1）'!Z18</f>
        <v>千円</v>
      </c>
      <c r="AB7" s="322">
        <f>+'貸借（1）'!AB18</f>
        <v>1000</v>
      </c>
    </row>
    <row r="8" spans="2:28" s="314" customFormat="1" ht="21.75" customHeight="1">
      <c r="B8" s="277" t="s">
        <v>522</v>
      </c>
      <c r="C8" s="277"/>
      <c r="D8" s="277" t="s">
        <v>437</v>
      </c>
      <c r="E8" s="277"/>
      <c r="F8" s="277"/>
      <c r="G8" s="277"/>
      <c r="H8" s="277"/>
      <c r="I8" s="277"/>
      <c r="J8" s="278"/>
      <c r="K8" s="278"/>
      <c r="L8" s="283"/>
      <c r="M8" s="283"/>
      <c r="N8" s="283"/>
      <c r="O8" s="283"/>
      <c r="P8" s="283"/>
      <c r="Q8" s="283"/>
      <c r="R8" s="283"/>
      <c r="S8" s="283"/>
      <c r="T8" s="283"/>
      <c r="U8" s="283"/>
      <c r="V8" s="283"/>
      <c r="W8" s="283"/>
      <c r="X8" s="283"/>
      <c r="Y8" s="318">
        <f>IF(AB8=0,"",AB8)</f>
      </c>
      <c r="Z8" s="318"/>
      <c r="AA8" s="325"/>
      <c r="AB8" s="358">
        <f>ROUNDDOWN('入力(損益等)'!N12/AB7,0)</f>
        <v>0</v>
      </c>
    </row>
    <row r="9" spans="2:28" s="314" customFormat="1" ht="21.75" customHeight="1">
      <c r="B9" s="221" t="s">
        <v>218</v>
      </c>
      <c r="C9" s="277"/>
      <c r="D9" s="277" t="s">
        <v>438</v>
      </c>
      <c r="E9" s="277"/>
      <c r="F9" s="277"/>
      <c r="G9" s="277"/>
      <c r="H9" s="277"/>
      <c r="I9" s="277"/>
      <c r="J9" s="278"/>
      <c r="K9" s="278"/>
      <c r="L9" s="283"/>
      <c r="M9" s="283"/>
      <c r="N9" s="283"/>
      <c r="O9" s="283"/>
      <c r="P9" s="283"/>
      <c r="Q9" s="283"/>
      <c r="R9" s="283"/>
      <c r="S9" s="283"/>
      <c r="T9" s="283"/>
      <c r="U9" s="283"/>
      <c r="V9" s="283"/>
      <c r="W9" s="283"/>
      <c r="X9" s="283"/>
      <c r="Y9" s="318">
        <f>IF(AB9=0,"",AB9)</f>
      </c>
      <c r="Z9" s="318"/>
      <c r="AA9" s="325"/>
      <c r="AB9" s="358">
        <f>ROUNDDOWN('入力(損益等)'!N13/AB7,0)</f>
        <v>0</v>
      </c>
    </row>
    <row r="10" spans="2:28" s="314" customFormat="1" ht="21.75" customHeight="1">
      <c r="B10" s="277"/>
      <c r="C10" s="277"/>
      <c r="D10" s="277"/>
      <c r="E10" s="277" t="s">
        <v>53</v>
      </c>
      <c r="F10" s="277"/>
      <c r="G10" s="277"/>
      <c r="H10" s="277"/>
      <c r="I10" s="277"/>
      <c r="J10" s="277"/>
      <c r="K10" s="277"/>
      <c r="L10" s="283"/>
      <c r="M10" s="283"/>
      <c r="N10" s="283"/>
      <c r="O10" s="283"/>
      <c r="P10" s="283"/>
      <c r="Q10" s="283"/>
      <c r="R10" s="891">
        <f>ROUNDDOWN('入力(損益等)'!L14/AB7,0)</f>
        <v>0</v>
      </c>
      <c r="S10" s="891"/>
      <c r="T10" s="891"/>
      <c r="U10" s="891"/>
      <c r="V10" s="318"/>
      <c r="W10" s="283" t="s">
        <v>54</v>
      </c>
      <c r="X10" s="283"/>
      <c r="Y10" s="283"/>
      <c r="Z10" s="283"/>
      <c r="AA10" s="325"/>
      <c r="AB10" s="358"/>
    </row>
    <row r="11" spans="2:28" s="314" customFormat="1" ht="21.75" customHeight="1">
      <c r="B11" s="221" t="s">
        <v>219</v>
      </c>
      <c r="C11" s="277"/>
      <c r="D11" s="277" t="s">
        <v>439</v>
      </c>
      <c r="E11" s="277"/>
      <c r="F11" s="277"/>
      <c r="G11" s="277"/>
      <c r="H11" s="277"/>
      <c r="I11" s="277"/>
      <c r="J11" s="278"/>
      <c r="K11" s="278"/>
      <c r="L11" s="283"/>
      <c r="M11" s="283"/>
      <c r="N11" s="283"/>
      <c r="O11" s="283"/>
      <c r="P11" s="283"/>
      <c r="Q11" s="283"/>
      <c r="R11" s="283"/>
      <c r="S11" s="283"/>
      <c r="T11" s="283"/>
      <c r="U11" s="283"/>
      <c r="V11" s="283"/>
      <c r="W11" s="283"/>
      <c r="X11" s="283"/>
      <c r="Y11" s="318">
        <f>IF(AB11=0,"",AB11)</f>
      </c>
      <c r="Z11" s="318"/>
      <c r="AA11" s="325"/>
      <c r="AB11" s="358">
        <f>ROUNDDOWN('入力(損益等)'!N15/AB7,0)</f>
        <v>0</v>
      </c>
    </row>
    <row r="12" spans="2:28" s="314" customFormat="1" ht="21.75" customHeight="1">
      <c r="B12" s="221" t="s">
        <v>533</v>
      </c>
      <c r="C12" s="277"/>
      <c r="D12" s="277" t="s">
        <v>440</v>
      </c>
      <c r="E12" s="277"/>
      <c r="F12" s="277"/>
      <c r="G12" s="277"/>
      <c r="H12" s="277"/>
      <c r="I12" s="277"/>
      <c r="J12" s="278"/>
      <c r="K12" s="278"/>
      <c r="L12" s="283"/>
      <c r="M12" s="283"/>
      <c r="N12" s="283"/>
      <c r="O12" s="283"/>
      <c r="P12" s="283"/>
      <c r="Q12" s="283"/>
      <c r="R12" s="283"/>
      <c r="S12" s="283"/>
      <c r="T12" s="283"/>
      <c r="U12" s="283"/>
      <c r="V12" s="283"/>
      <c r="W12" s="283"/>
      <c r="X12" s="283"/>
      <c r="Y12" s="283">
        <f>IF(AB12=0,"",AB12)</f>
      </c>
      <c r="Z12" s="483"/>
      <c r="AA12" s="325"/>
      <c r="AB12" s="358">
        <f>ROUNDDOWN('入力(損益等)'!N16/AB7,0)</f>
        <v>0</v>
      </c>
    </row>
    <row r="13" spans="2:27" s="314" customFormat="1" ht="21.75" customHeight="1">
      <c r="B13" s="277"/>
      <c r="C13" s="277"/>
      <c r="D13" s="277"/>
      <c r="E13" s="277" t="s">
        <v>55</v>
      </c>
      <c r="F13" s="277"/>
      <c r="G13" s="277"/>
      <c r="H13" s="277"/>
      <c r="I13" s="277"/>
      <c r="J13" s="277"/>
      <c r="K13" s="277"/>
      <c r="L13" s="283"/>
      <c r="M13" s="283"/>
      <c r="N13" s="283"/>
      <c r="O13" s="283"/>
      <c r="P13" s="283"/>
      <c r="Q13" s="283"/>
      <c r="R13" s="891">
        <f>ROUNDDOWN('入力(損益等)'!L17/AB7,0)</f>
        <v>0</v>
      </c>
      <c r="S13" s="891"/>
      <c r="T13" s="891"/>
      <c r="U13" s="891"/>
      <c r="V13" s="318"/>
      <c r="W13" s="283" t="s">
        <v>56</v>
      </c>
      <c r="X13" s="283"/>
      <c r="Y13" s="484"/>
      <c r="Z13" s="484"/>
      <c r="AA13" s="325"/>
    </row>
    <row r="14" spans="2:27" s="314" customFormat="1" ht="21.75" customHeight="1" thickBot="1">
      <c r="B14" s="277"/>
      <c r="C14" s="277"/>
      <c r="D14" s="277"/>
      <c r="E14" s="277"/>
      <c r="F14" s="277"/>
      <c r="G14" s="277"/>
      <c r="H14" s="277"/>
      <c r="I14" s="277" t="s">
        <v>256</v>
      </c>
      <c r="J14" s="277"/>
      <c r="K14" s="277"/>
      <c r="L14" s="283"/>
      <c r="M14" s="283"/>
      <c r="N14" s="283"/>
      <c r="O14" s="283"/>
      <c r="P14" s="283"/>
      <c r="Q14" s="283"/>
      <c r="R14" s="283"/>
      <c r="S14" s="283"/>
      <c r="T14" s="283"/>
      <c r="U14" s="283"/>
      <c r="V14" s="283"/>
      <c r="W14" s="283"/>
      <c r="X14" s="283"/>
      <c r="Y14" s="485">
        <f>ROUNDDOWN('入力(損益等)'!N18/AB7,0)</f>
        <v>0</v>
      </c>
      <c r="Z14" s="485"/>
      <c r="AA14" s="325"/>
    </row>
    <row r="15" spans="2:27" s="314" customFormat="1" ht="21" customHeight="1" thickTop="1">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row>
  </sheetData>
  <sheetProtection password="CA9A" sheet="1" objects="1" scenarios="1" selectLockedCells="1"/>
  <mergeCells count="6">
    <mergeCell ref="S6:AA6"/>
    <mergeCell ref="R13:U13"/>
    <mergeCell ref="R10:U10"/>
    <mergeCell ref="K3:S3"/>
    <mergeCell ref="L5:M5"/>
    <mergeCell ref="L4:M4"/>
  </mergeCells>
  <printOptions horizontalCentered="1"/>
  <pageMargins left="0.72" right="0.49" top="1.04" bottom="0.89" header="0.2755905511811024" footer="0.34"/>
  <pageSetup fitToHeight="1" fitToWidth="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Y31"/>
  <sheetViews>
    <sheetView showZeros="0" zoomScalePageLayoutView="0" workbookViewId="0" topLeftCell="A1">
      <selection activeCell="I14" sqref="I14:I15"/>
    </sheetView>
  </sheetViews>
  <sheetFormatPr defaultColWidth="9.00390625" defaultRowHeight="18" customHeight="1"/>
  <cols>
    <col min="1" max="1" width="2.75390625" style="71" customWidth="1"/>
    <col min="2" max="2" width="1.75390625" style="71" customWidth="1"/>
    <col min="3" max="3" width="15.50390625" style="71" customWidth="1"/>
    <col min="4" max="31" width="8.00390625" style="71" customWidth="1"/>
    <col min="32" max="16384" width="9.00390625" style="71" customWidth="1"/>
  </cols>
  <sheetData>
    <row r="1" s="74" customFormat="1" ht="14.25" customHeight="1">
      <c r="B1" s="73" t="s">
        <v>425</v>
      </c>
    </row>
    <row r="2" s="74" customFormat="1" ht="14.25" customHeight="1">
      <c r="B2" s="73" t="s">
        <v>786</v>
      </c>
    </row>
    <row r="3" spans="2:19" s="75" customFormat="1" ht="18" customHeight="1">
      <c r="B3" s="96"/>
      <c r="C3" s="96"/>
      <c r="D3" s="115"/>
      <c r="E3" s="97" t="s">
        <v>434</v>
      </c>
      <c r="G3" s="96"/>
      <c r="H3" s="96"/>
      <c r="I3" s="96"/>
      <c r="J3" s="96"/>
      <c r="K3" s="96"/>
      <c r="L3" s="115"/>
      <c r="M3" s="97" t="s">
        <v>435</v>
      </c>
      <c r="O3" s="96"/>
      <c r="P3" s="96"/>
      <c r="Q3" s="96"/>
      <c r="R3" s="96"/>
      <c r="S3" s="96"/>
    </row>
    <row r="4" spans="2:19" ht="18" customHeight="1">
      <c r="B4" s="98" t="s">
        <v>418</v>
      </c>
      <c r="C4" s="638"/>
      <c r="D4" s="638"/>
      <c r="E4" s="638"/>
      <c r="F4" s="638"/>
      <c r="G4" s="638"/>
      <c r="H4" s="638"/>
      <c r="I4" s="638"/>
      <c r="J4" s="638"/>
      <c r="K4" s="638"/>
      <c r="L4" s="638"/>
      <c r="M4" s="639"/>
      <c r="N4" s="638"/>
      <c r="O4" s="638"/>
      <c r="P4" s="638"/>
      <c r="Q4" s="638"/>
      <c r="R4" s="638"/>
      <c r="S4" s="638"/>
    </row>
    <row r="5" spans="2:19" ht="18" customHeight="1">
      <c r="B5" s="72"/>
      <c r="C5" s="638"/>
      <c r="D5" s="638"/>
      <c r="E5" s="638"/>
      <c r="F5" s="638"/>
      <c r="G5" s="638"/>
      <c r="H5" s="638"/>
      <c r="I5" s="638"/>
      <c r="J5" s="638"/>
      <c r="K5" s="638"/>
      <c r="L5" s="638"/>
      <c r="M5" s="639"/>
      <c r="N5" s="638"/>
      <c r="O5" s="638"/>
      <c r="P5" s="638"/>
      <c r="Q5" s="638"/>
      <c r="R5" s="895" t="s">
        <v>257</v>
      </c>
      <c r="S5" s="895"/>
    </row>
    <row r="6" spans="2:19" ht="18" customHeight="1">
      <c r="B6" s="72"/>
      <c r="C6" s="638"/>
      <c r="D6" s="638"/>
      <c r="E6" s="638"/>
      <c r="F6" s="638"/>
      <c r="G6" s="638"/>
      <c r="H6" s="908" t="s">
        <v>534</v>
      </c>
      <c r="I6" s="908"/>
      <c r="J6" s="908"/>
      <c r="K6" s="908"/>
      <c r="L6" s="908"/>
      <c r="M6" s="639"/>
      <c r="N6" s="638"/>
      <c r="O6" s="638"/>
      <c r="P6" s="638"/>
      <c r="Q6" s="638"/>
      <c r="R6" s="638"/>
      <c r="S6" s="638"/>
    </row>
    <row r="7" spans="2:25" ht="18" customHeight="1">
      <c r="B7" s="72"/>
      <c r="C7" s="638"/>
      <c r="D7" s="638"/>
      <c r="E7" s="638"/>
      <c r="F7" s="638"/>
      <c r="G7" s="638"/>
      <c r="H7" s="640" t="s">
        <v>777</v>
      </c>
      <c r="I7" s="641">
        <f>+'入力(貸借)、検算'!C23</f>
        <v>0</v>
      </c>
      <c r="J7" s="642" t="str">
        <f>+'入力(貸借)、検算'!D23&amp;" 年"</f>
        <v> 年</v>
      </c>
      <c r="K7" s="641" t="str">
        <f>+'入力(貸借)、検算'!E23&amp;" 月"</f>
        <v> 月</v>
      </c>
      <c r="L7" s="640" t="str">
        <f>+'入力(貸借)、検算'!F23&amp;" 日"</f>
        <v> 日</v>
      </c>
      <c r="M7" s="639"/>
      <c r="N7" s="638"/>
      <c r="O7" s="638"/>
      <c r="P7" s="638"/>
      <c r="Q7" s="638"/>
      <c r="R7" s="638"/>
      <c r="S7" s="638"/>
      <c r="T7" s="240"/>
      <c r="U7" s="240"/>
      <c r="V7" s="240"/>
      <c r="W7" s="240"/>
      <c r="X7" s="240"/>
      <c r="Y7" s="240"/>
    </row>
    <row r="8" spans="2:25" ht="18" customHeight="1">
      <c r="B8" s="72"/>
      <c r="C8" s="638"/>
      <c r="D8" s="638"/>
      <c r="E8" s="638"/>
      <c r="F8" s="638"/>
      <c r="G8" s="638"/>
      <c r="H8" s="640" t="s">
        <v>778</v>
      </c>
      <c r="I8" s="641">
        <f>+'入力(貸借)、検算'!C24</f>
        <v>0</v>
      </c>
      <c r="J8" s="642" t="str">
        <f>+'入力(貸借)、検算'!D24&amp;" 年"</f>
        <v> 年</v>
      </c>
      <c r="K8" s="641" t="str">
        <f>+'入力(貸借)、検算'!E24&amp;" 月"</f>
        <v> 月</v>
      </c>
      <c r="L8" s="640" t="str">
        <f>+'入力(貸借)、検算'!F24&amp;" 日"</f>
        <v> 日</v>
      </c>
      <c r="M8" s="639"/>
      <c r="N8" s="638"/>
      <c r="O8" s="638"/>
      <c r="P8" s="638"/>
      <c r="Q8" s="638"/>
      <c r="R8" s="638"/>
      <c r="S8" s="638"/>
      <c r="T8" s="240"/>
      <c r="U8" s="240"/>
      <c r="V8" s="240"/>
      <c r="W8" s="240"/>
      <c r="X8" s="240"/>
      <c r="Y8" s="240"/>
    </row>
    <row r="9" spans="2:25" ht="18" customHeight="1">
      <c r="B9" s="72"/>
      <c r="C9" s="643"/>
      <c r="D9" s="643"/>
      <c r="E9" s="643"/>
      <c r="F9" s="643"/>
      <c r="G9" s="643"/>
      <c r="H9" s="638"/>
      <c r="I9" s="638"/>
      <c r="J9" s="638"/>
      <c r="K9" s="638"/>
      <c r="L9" s="638"/>
      <c r="M9" s="639"/>
      <c r="N9" s="638"/>
      <c r="O9" s="644" t="s">
        <v>364</v>
      </c>
      <c r="P9" s="899">
        <f>+'入力(貸借)、検算'!H23</f>
        <v>0</v>
      </c>
      <c r="Q9" s="899"/>
      <c r="R9" s="899"/>
      <c r="S9" s="899"/>
      <c r="T9" s="50"/>
      <c r="U9" s="50"/>
      <c r="V9" s="50"/>
      <c r="W9" s="50"/>
      <c r="X9" s="50"/>
      <c r="Y9" s="240"/>
    </row>
    <row r="10" spans="2:25" ht="18" customHeight="1">
      <c r="B10" s="72"/>
      <c r="C10" s="638"/>
      <c r="D10" s="645"/>
      <c r="E10" s="645"/>
      <c r="F10" s="638"/>
      <c r="G10" s="638"/>
      <c r="H10" s="638"/>
      <c r="I10" s="638"/>
      <c r="J10" s="638"/>
      <c r="K10" s="638"/>
      <c r="L10" s="638"/>
      <c r="M10" s="645"/>
      <c r="N10" s="638"/>
      <c r="O10" s="638"/>
      <c r="P10" s="638"/>
      <c r="Q10" s="638"/>
      <c r="R10" s="638"/>
      <c r="S10" s="646" t="str">
        <f>+'貸借（1）'!AA18</f>
        <v>千円</v>
      </c>
      <c r="T10" s="240"/>
      <c r="U10" s="240"/>
      <c r="V10" s="240"/>
      <c r="W10" s="240"/>
      <c r="X10" s="240"/>
      <c r="Y10" s="240"/>
    </row>
    <row r="11" spans="2:19" ht="18" customHeight="1">
      <c r="B11" s="99"/>
      <c r="C11" s="100"/>
      <c r="D11" s="897" t="s">
        <v>310</v>
      </c>
      <c r="E11" s="897"/>
      <c r="F11" s="897"/>
      <c r="G11" s="897"/>
      <c r="H11" s="897"/>
      <c r="I11" s="897"/>
      <c r="J11" s="897"/>
      <c r="K11" s="897"/>
      <c r="L11" s="897"/>
      <c r="M11" s="897"/>
      <c r="N11" s="897" t="s">
        <v>309</v>
      </c>
      <c r="O11" s="897"/>
      <c r="P11" s="897"/>
      <c r="Q11" s="897"/>
      <c r="R11" s="898" t="s">
        <v>545</v>
      </c>
      <c r="S11" s="898" t="s">
        <v>546</v>
      </c>
    </row>
    <row r="12" spans="2:19" ht="18" customHeight="1">
      <c r="B12" s="101"/>
      <c r="C12" s="102"/>
      <c r="D12" s="914" t="s">
        <v>92</v>
      </c>
      <c r="E12" s="911" t="s">
        <v>70</v>
      </c>
      <c r="F12" s="912"/>
      <c r="G12" s="913"/>
      <c r="H12" s="914" t="s">
        <v>365</v>
      </c>
      <c r="I12" s="914"/>
      <c r="J12" s="914"/>
      <c r="K12" s="914"/>
      <c r="L12" s="900" t="s">
        <v>541</v>
      </c>
      <c r="M12" s="900" t="s">
        <v>446</v>
      </c>
      <c r="N12" s="900" t="s">
        <v>316</v>
      </c>
      <c r="O12" s="900" t="s">
        <v>542</v>
      </c>
      <c r="P12" s="900" t="s">
        <v>543</v>
      </c>
      <c r="Q12" s="900" t="s">
        <v>544</v>
      </c>
      <c r="R12" s="898"/>
      <c r="S12" s="898"/>
    </row>
    <row r="13" spans="2:19" ht="18" customHeight="1">
      <c r="B13" s="101"/>
      <c r="C13" s="102"/>
      <c r="D13" s="897"/>
      <c r="E13" s="900" t="s">
        <v>535</v>
      </c>
      <c r="F13" s="900" t="s">
        <v>536</v>
      </c>
      <c r="G13" s="900" t="s">
        <v>537</v>
      </c>
      <c r="H13" s="900" t="s">
        <v>538</v>
      </c>
      <c r="I13" s="901" t="s">
        <v>289</v>
      </c>
      <c r="J13" s="902"/>
      <c r="K13" s="900" t="s">
        <v>540</v>
      </c>
      <c r="L13" s="897"/>
      <c r="M13" s="897"/>
      <c r="N13" s="897"/>
      <c r="O13" s="897"/>
      <c r="P13" s="897"/>
      <c r="Q13" s="897"/>
      <c r="R13" s="898"/>
      <c r="S13" s="898"/>
    </row>
    <row r="14" spans="2:19" ht="15" customHeight="1">
      <c r="B14" s="101"/>
      <c r="C14" s="102"/>
      <c r="D14" s="897"/>
      <c r="E14" s="900"/>
      <c r="F14" s="900"/>
      <c r="G14" s="900"/>
      <c r="H14" s="900"/>
      <c r="I14" s="906"/>
      <c r="J14" s="903" t="s">
        <v>539</v>
      </c>
      <c r="K14" s="900"/>
      <c r="L14" s="897"/>
      <c r="M14" s="897"/>
      <c r="N14" s="897"/>
      <c r="O14" s="897"/>
      <c r="P14" s="897"/>
      <c r="Q14" s="897"/>
      <c r="R14" s="898"/>
      <c r="S14" s="898"/>
    </row>
    <row r="15" spans="2:19" ht="15" customHeight="1">
      <c r="B15" s="101"/>
      <c r="C15" s="102"/>
      <c r="D15" s="897"/>
      <c r="E15" s="900"/>
      <c r="F15" s="900"/>
      <c r="G15" s="900"/>
      <c r="H15" s="900"/>
      <c r="I15" s="907"/>
      <c r="J15" s="904"/>
      <c r="K15" s="900"/>
      <c r="L15" s="897"/>
      <c r="M15" s="897"/>
      <c r="N15" s="897"/>
      <c r="O15" s="897"/>
      <c r="P15" s="897"/>
      <c r="Q15" s="897"/>
      <c r="R15" s="898"/>
      <c r="S15" s="898"/>
    </row>
    <row r="16" spans="2:19" ht="15" customHeight="1">
      <c r="B16" s="103"/>
      <c r="C16" s="104"/>
      <c r="D16" s="897"/>
      <c r="E16" s="898"/>
      <c r="F16" s="898"/>
      <c r="G16" s="898"/>
      <c r="H16" s="898"/>
      <c r="I16" s="447" t="s">
        <v>681</v>
      </c>
      <c r="J16" s="905"/>
      <c r="K16" s="898"/>
      <c r="L16" s="897"/>
      <c r="M16" s="897"/>
      <c r="N16" s="897"/>
      <c r="O16" s="897"/>
      <c r="P16" s="897"/>
      <c r="Q16" s="897"/>
      <c r="R16" s="898"/>
      <c r="S16" s="898"/>
    </row>
    <row r="17" spans="2:19" ht="18" customHeight="1">
      <c r="B17" s="915" t="s">
        <v>740</v>
      </c>
      <c r="C17" s="916"/>
      <c r="D17" s="352">
        <f>+'入力（株主資本等）'!D102</f>
        <v>0</v>
      </c>
      <c r="E17" s="352">
        <f>+'入力（株主資本等）'!F102</f>
        <v>0</v>
      </c>
      <c r="F17" s="352">
        <f>+'入力（株主資本等）'!G102</f>
        <v>0</v>
      </c>
      <c r="G17" s="352">
        <f>+'入力（株主資本等）'!H102</f>
        <v>0</v>
      </c>
      <c r="H17" s="352">
        <f>+'入力（株主資本等）'!I102</f>
        <v>0</v>
      </c>
      <c r="I17" s="352">
        <f>+'入力（株主資本等）'!J102</f>
        <v>0</v>
      </c>
      <c r="J17" s="352">
        <f>+'入力（株主資本等）'!K102</f>
        <v>0</v>
      </c>
      <c r="K17" s="352">
        <f>+'入力（株主資本等）'!L102</f>
        <v>0</v>
      </c>
      <c r="L17" s="352">
        <f>+'入力（株主資本等）'!M102</f>
        <v>0</v>
      </c>
      <c r="M17" s="352">
        <f>+'入力（株主資本等）'!O102</f>
        <v>0</v>
      </c>
      <c r="N17" s="352">
        <f>+'入力（株主資本等）'!P102</f>
        <v>0</v>
      </c>
      <c r="O17" s="352">
        <f>+'入力（株主資本等）'!Q102</f>
        <v>0</v>
      </c>
      <c r="P17" s="352">
        <f>+'入力（株主資本等）'!R102</f>
        <v>0</v>
      </c>
      <c r="Q17" s="352">
        <f>+'入力（株主資本等）'!S102</f>
        <v>0</v>
      </c>
      <c r="R17" s="352">
        <f>+'入力（株主資本等）'!T102</f>
        <v>0</v>
      </c>
      <c r="S17" s="352">
        <f>+'入力（株主資本等）'!U102</f>
        <v>0</v>
      </c>
    </row>
    <row r="18" spans="2:19" ht="18" customHeight="1">
      <c r="B18" s="909" t="s">
        <v>331</v>
      </c>
      <c r="C18" s="910"/>
      <c r="D18" s="352"/>
      <c r="E18" s="352"/>
      <c r="F18" s="352"/>
      <c r="G18" s="352"/>
      <c r="H18" s="352"/>
      <c r="I18" s="352"/>
      <c r="J18" s="353"/>
      <c r="K18" s="352"/>
      <c r="L18" s="352"/>
      <c r="M18" s="352"/>
      <c r="N18" s="352"/>
      <c r="O18" s="352"/>
      <c r="P18" s="352"/>
      <c r="Q18" s="352"/>
      <c r="R18" s="352"/>
      <c r="S18" s="352"/>
    </row>
    <row r="19" spans="2:19" ht="18" customHeight="1">
      <c r="B19" s="105"/>
      <c r="C19" s="107" t="s">
        <v>321</v>
      </c>
      <c r="D19" s="352">
        <f>+'入力（株主資本等）'!D104</f>
        <v>0</v>
      </c>
      <c r="E19" s="352">
        <f>+'入力（株主資本等）'!F104</f>
        <v>0</v>
      </c>
      <c r="F19" s="354"/>
      <c r="G19" s="352">
        <f>+'入力（株主資本等）'!H104</f>
        <v>0</v>
      </c>
      <c r="H19" s="354"/>
      <c r="I19" s="354"/>
      <c r="J19" s="355"/>
      <c r="K19" s="354"/>
      <c r="L19" s="354"/>
      <c r="M19" s="352">
        <f>+'入力（株主資本等）'!O104</f>
        <v>0</v>
      </c>
      <c r="N19" s="354"/>
      <c r="O19" s="354"/>
      <c r="P19" s="354"/>
      <c r="Q19" s="354"/>
      <c r="R19" s="354"/>
      <c r="S19" s="352">
        <f>+'入力（株主資本等）'!U104</f>
        <v>0</v>
      </c>
    </row>
    <row r="20" spans="2:19" ht="18" customHeight="1">
      <c r="B20" s="105"/>
      <c r="C20" s="107" t="s">
        <v>322</v>
      </c>
      <c r="D20" s="354"/>
      <c r="E20" s="354"/>
      <c r="F20" s="354"/>
      <c r="G20" s="354"/>
      <c r="H20" s="352">
        <f>+'入力（株主資本等）'!I105</f>
        <v>0</v>
      </c>
      <c r="I20" s="354"/>
      <c r="J20" s="352">
        <f>+'入力（株主資本等）'!K105</f>
        <v>0</v>
      </c>
      <c r="K20" s="352">
        <f>+'入力（株主資本等）'!L105</f>
        <v>0</v>
      </c>
      <c r="L20" s="354"/>
      <c r="M20" s="352">
        <f>+'入力（株主資本等）'!O105</f>
        <v>0</v>
      </c>
      <c r="N20" s="354"/>
      <c r="O20" s="354"/>
      <c r="P20" s="354"/>
      <c r="Q20" s="354"/>
      <c r="R20" s="354"/>
      <c r="S20" s="352">
        <f>+'入力（株主資本等）'!U105</f>
        <v>0</v>
      </c>
    </row>
    <row r="21" spans="2:19" ht="18" customHeight="1">
      <c r="B21" s="105"/>
      <c r="C21" s="107" t="s">
        <v>323</v>
      </c>
      <c r="D21" s="354"/>
      <c r="E21" s="354"/>
      <c r="F21" s="354"/>
      <c r="G21" s="354"/>
      <c r="H21" s="354"/>
      <c r="I21" s="354"/>
      <c r="J21" s="352">
        <f>+'入力（株主資本等）'!K106</f>
        <v>0</v>
      </c>
      <c r="K21" s="352">
        <f>+'入力（株主資本等）'!L106</f>
        <v>0</v>
      </c>
      <c r="L21" s="354"/>
      <c r="M21" s="352">
        <f>+'入力（株主資本等）'!O106</f>
        <v>0</v>
      </c>
      <c r="N21" s="354"/>
      <c r="O21" s="354"/>
      <c r="P21" s="354"/>
      <c r="Q21" s="354"/>
      <c r="R21" s="354"/>
      <c r="S21" s="352">
        <f>+'入力（株主資本等）'!U106</f>
        <v>0</v>
      </c>
    </row>
    <row r="22" spans="2:19" ht="18" customHeight="1">
      <c r="B22" s="105"/>
      <c r="C22" s="107" t="s">
        <v>324</v>
      </c>
      <c r="D22" s="354"/>
      <c r="E22" s="354"/>
      <c r="F22" s="354"/>
      <c r="G22" s="354"/>
      <c r="H22" s="354"/>
      <c r="I22" s="354"/>
      <c r="J22" s="352">
        <f>+'入力（株主資本等）'!K107</f>
        <v>0</v>
      </c>
      <c r="K22" s="352">
        <f>+'入力（株主資本等）'!L107</f>
        <v>0</v>
      </c>
      <c r="L22" s="352">
        <f>+'入力（株主資本等）'!M107</f>
        <v>0</v>
      </c>
      <c r="M22" s="352">
        <f>+'入力（株主資本等）'!O107</f>
        <v>0</v>
      </c>
      <c r="N22" s="354"/>
      <c r="O22" s="354"/>
      <c r="P22" s="354"/>
      <c r="Q22" s="354"/>
      <c r="R22" s="354"/>
      <c r="S22" s="352">
        <f>+'入力（株主資本等）'!U107</f>
        <v>0</v>
      </c>
    </row>
    <row r="23" spans="2:19" ht="18" customHeight="1">
      <c r="B23" s="105"/>
      <c r="C23" s="107">
        <f>+'入力（株主資本等）'!C108</f>
        <v>0</v>
      </c>
      <c r="D23" s="352">
        <f>+'入力（株主資本等）'!D108</f>
        <v>0</v>
      </c>
      <c r="E23" s="352">
        <f>+'入力（株主資本等）'!F108</f>
        <v>0</v>
      </c>
      <c r="F23" s="352">
        <f>+'入力（株主資本等）'!G108</f>
        <v>0</v>
      </c>
      <c r="G23" s="352">
        <f>+'入力（株主資本等）'!H108</f>
        <v>0</v>
      </c>
      <c r="H23" s="352">
        <f>+'入力（株主資本等）'!I108</f>
        <v>0</v>
      </c>
      <c r="I23" s="352">
        <f>+'入力（株主資本等）'!J108</f>
        <v>0</v>
      </c>
      <c r="J23" s="352">
        <f>+'入力（株主資本等）'!K108</f>
        <v>0</v>
      </c>
      <c r="K23" s="352">
        <f>+'入力（株主資本等）'!L108</f>
        <v>0</v>
      </c>
      <c r="L23" s="352">
        <f>+'入力（株主資本等）'!M108</f>
        <v>0</v>
      </c>
      <c r="M23" s="352">
        <f>+'入力（株主資本等）'!O108</f>
        <v>0</v>
      </c>
      <c r="N23" s="354"/>
      <c r="O23" s="354"/>
      <c r="P23" s="354"/>
      <c r="Q23" s="354"/>
      <c r="R23" s="354"/>
      <c r="S23" s="352">
        <f>+'入力（株主資本等）'!U108</f>
        <v>0</v>
      </c>
    </row>
    <row r="24" spans="2:19" ht="18" customHeight="1">
      <c r="B24" s="105"/>
      <c r="C24" s="107">
        <f>+'入力（株主資本等）'!C109</f>
        <v>0</v>
      </c>
      <c r="D24" s="352">
        <f>+'入力（株主資本等）'!D109</f>
        <v>0</v>
      </c>
      <c r="E24" s="352">
        <f>+'入力（株主資本等）'!F109</f>
        <v>0</v>
      </c>
      <c r="F24" s="352">
        <f>+'入力（株主資本等）'!G109</f>
        <v>0</v>
      </c>
      <c r="G24" s="352">
        <f>+'入力（株主資本等）'!H109</f>
        <v>0</v>
      </c>
      <c r="H24" s="352">
        <f>+'入力（株主資本等）'!I109</f>
        <v>0</v>
      </c>
      <c r="I24" s="352">
        <f>+'入力（株主資本等）'!J109</f>
        <v>0</v>
      </c>
      <c r="J24" s="352">
        <f>+'入力（株主資本等）'!K109</f>
        <v>0</v>
      </c>
      <c r="K24" s="352">
        <f>+'入力（株主資本等）'!L109</f>
        <v>0</v>
      </c>
      <c r="L24" s="352">
        <f>+'入力（株主資本等）'!M109</f>
        <v>0</v>
      </c>
      <c r="M24" s="352">
        <f>+'入力（株主資本等）'!O109</f>
        <v>0</v>
      </c>
      <c r="N24" s="354"/>
      <c r="O24" s="354"/>
      <c r="P24" s="354"/>
      <c r="Q24" s="354"/>
      <c r="R24" s="354"/>
      <c r="S24" s="352">
        <f>+'入力（株主資本等）'!U109</f>
        <v>0</v>
      </c>
    </row>
    <row r="25" spans="2:19" ht="18" customHeight="1">
      <c r="B25" s="105"/>
      <c r="C25" s="107">
        <f>+'入力（株主資本等）'!C110</f>
        <v>0</v>
      </c>
      <c r="D25" s="354">
        <f>+'入力（株主資本等）'!D110</f>
        <v>0</v>
      </c>
      <c r="E25" s="354">
        <f>+'入力（株主資本等）'!F110</f>
        <v>0</v>
      </c>
      <c r="F25" s="354">
        <f>+'入力（株主資本等）'!G110</f>
        <v>0</v>
      </c>
      <c r="G25" s="354">
        <f>+'入力（株主資本等）'!H110</f>
        <v>0</v>
      </c>
      <c r="H25" s="354">
        <f>+'入力（株主資本等）'!I110</f>
        <v>0</v>
      </c>
      <c r="I25" s="354">
        <f>+'入力（株主資本等）'!J110</f>
        <v>0</v>
      </c>
      <c r="J25" s="354">
        <f>+'入力（株主資本等）'!K110</f>
        <v>0</v>
      </c>
      <c r="K25" s="354">
        <f>+'入力（株主資本等）'!L110</f>
        <v>0</v>
      </c>
      <c r="L25" s="354">
        <f>+'入力（株主資本等）'!M110</f>
        <v>0</v>
      </c>
      <c r="M25" s="354">
        <f>+'入力（株主資本等）'!O110</f>
        <v>0</v>
      </c>
      <c r="N25" s="354"/>
      <c r="O25" s="354"/>
      <c r="P25" s="354"/>
      <c r="Q25" s="354"/>
      <c r="R25" s="354"/>
      <c r="S25" s="352">
        <f>+'入力（株主資本等）'!U110</f>
        <v>0</v>
      </c>
    </row>
    <row r="26" spans="2:19" ht="42" customHeight="1">
      <c r="B26" s="105"/>
      <c r="C26" s="108" t="s">
        <v>417</v>
      </c>
      <c r="D26" s="356"/>
      <c r="E26" s="356"/>
      <c r="F26" s="356"/>
      <c r="G26" s="356"/>
      <c r="H26" s="356"/>
      <c r="I26" s="356"/>
      <c r="J26" s="357"/>
      <c r="K26" s="356"/>
      <c r="L26" s="356"/>
      <c r="M26" s="356"/>
      <c r="N26" s="354">
        <f>+'入力（株主資本等）'!P111</f>
        <v>0</v>
      </c>
      <c r="O26" s="354">
        <f>+'入力（株主資本等）'!Q111</f>
        <v>0</v>
      </c>
      <c r="P26" s="354">
        <f>+'入力（株主資本等）'!R111</f>
        <v>0</v>
      </c>
      <c r="Q26" s="354">
        <f>+'入力（株主資本等）'!S111</f>
        <v>0</v>
      </c>
      <c r="R26" s="354">
        <f>+'入力（株主資本等）'!T111</f>
        <v>0</v>
      </c>
      <c r="S26" s="352">
        <f>+'入力（株主資本等）'!U111</f>
        <v>0</v>
      </c>
    </row>
    <row r="27" spans="2:19" ht="18" customHeight="1">
      <c r="B27" s="109" t="s">
        <v>363</v>
      </c>
      <c r="C27" s="110"/>
      <c r="D27" s="354">
        <f>+'入力（株主資本等）'!D112</f>
        <v>0</v>
      </c>
      <c r="E27" s="354">
        <f>+'入力（株主資本等）'!F112</f>
        <v>0</v>
      </c>
      <c r="F27" s="354">
        <f>+'入力（株主資本等）'!G112</f>
        <v>0</v>
      </c>
      <c r="G27" s="354">
        <f>+'入力（株主資本等）'!H112</f>
        <v>0</v>
      </c>
      <c r="H27" s="354">
        <f>+'入力（株主資本等）'!I112</f>
        <v>0</v>
      </c>
      <c r="I27" s="354">
        <f>+'入力（株主資本等）'!J112</f>
        <v>0</v>
      </c>
      <c r="J27" s="354">
        <f>+'入力（株主資本等）'!K112</f>
        <v>0</v>
      </c>
      <c r="K27" s="354">
        <f>+'入力（株主資本等）'!L112</f>
        <v>0</v>
      </c>
      <c r="L27" s="354">
        <f>+'入力（株主資本等）'!M112</f>
        <v>0</v>
      </c>
      <c r="M27" s="354">
        <f>+'入力（株主資本等）'!O112</f>
        <v>0</v>
      </c>
      <c r="N27" s="354">
        <f>+'入力（株主資本等）'!P112</f>
        <v>0</v>
      </c>
      <c r="O27" s="354">
        <f>+'入力（株主資本等）'!Q112</f>
        <v>0</v>
      </c>
      <c r="P27" s="354">
        <f>+'入力（株主資本等）'!R112</f>
        <v>0</v>
      </c>
      <c r="Q27" s="354">
        <f>+'入力（株主資本等）'!S112</f>
        <v>0</v>
      </c>
      <c r="R27" s="354">
        <f>+'入力（株主資本等）'!T112</f>
        <v>0</v>
      </c>
      <c r="S27" s="354">
        <f>+'入力（株主資本等）'!U112</f>
        <v>0</v>
      </c>
    </row>
    <row r="28" spans="2:19" ht="18" customHeight="1">
      <c r="B28" s="111" t="s">
        <v>326</v>
      </c>
      <c r="C28" s="106"/>
      <c r="D28" s="354">
        <f>+'入力（株主資本等）'!D113</f>
        <v>0</v>
      </c>
      <c r="E28" s="354">
        <f>+'入力（株主資本等）'!F113</f>
        <v>0</v>
      </c>
      <c r="F28" s="354">
        <f>+'入力（株主資本等）'!G113</f>
        <v>0</v>
      </c>
      <c r="G28" s="354">
        <f>+'入力（株主資本等）'!H113</f>
        <v>0</v>
      </c>
      <c r="H28" s="354">
        <f>+'入力（株主資本等）'!I113</f>
        <v>0</v>
      </c>
      <c r="I28" s="354">
        <f>+'入力（株主資本等）'!J113</f>
        <v>0</v>
      </c>
      <c r="J28" s="354">
        <f>+'入力（株主資本等）'!K113</f>
        <v>0</v>
      </c>
      <c r="K28" s="354">
        <f>+'入力（株主資本等）'!L113</f>
        <v>0</v>
      </c>
      <c r="L28" s="354">
        <f>+'入力（株主資本等）'!M113</f>
        <v>0</v>
      </c>
      <c r="M28" s="354">
        <f>+'入力（株主資本等）'!O113</f>
        <v>0</v>
      </c>
      <c r="N28" s="354">
        <f>+'入力（株主資本等）'!P113</f>
        <v>0</v>
      </c>
      <c r="O28" s="354">
        <f>+'入力（株主資本等）'!Q113</f>
        <v>0</v>
      </c>
      <c r="P28" s="354">
        <f>+'入力（株主資本等）'!R113</f>
        <v>0</v>
      </c>
      <c r="Q28" s="354">
        <f>+'入力（株主資本等）'!S113</f>
        <v>0</v>
      </c>
      <c r="R28" s="354">
        <f>+'入力（株主資本等）'!T113</f>
        <v>0</v>
      </c>
      <c r="S28" s="354">
        <f>+'入力（株主資本等）'!U113</f>
        <v>0</v>
      </c>
    </row>
    <row r="29" ht="18" customHeight="1">
      <c r="B29" s="114" t="s">
        <v>433</v>
      </c>
    </row>
    <row r="30" spans="4:5" ht="18" customHeight="1">
      <c r="D30" s="896"/>
      <c r="E30" s="896"/>
    </row>
    <row r="31" spans="4:5" ht="18" customHeight="1">
      <c r="D31" s="896"/>
      <c r="E31" s="896"/>
    </row>
  </sheetData>
  <sheetProtection password="CA9A" sheet="1" objects="1" scenarios="1" selectLockedCells="1"/>
  <mergeCells count="27">
    <mergeCell ref="H6:L6"/>
    <mergeCell ref="B18:C18"/>
    <mergeCell ref="N12:N16"/>
    <mergeCell ref="K13:K16"/>
    <mergeCell ref="E12:G12"/>
    <mergeCell ref="H12:K12"/>
    <mergeCell ref="L12:L16"/>
    <mergeCell ref="M12:M16"/>
    <mergeCell ref="B17:C17"/>
    <mergeCell ref="D12:D16"/>
    <mergeCell ref="E13:E16"/>
    <mergeCell ref="F13:F16"/>
    <mergeCell ref="G13:G16"/>
    <mergeCell ref="I13:J13"/>
    <mergeCell ref="H13:H16"/>
    <mergeCell ref="J14:J16"/>
    <mergeCell ref="I14:I15"/>
    <mergeCell ref="R5:S5"/>
    <mergeCell ref="D30:E31"/>
    <mergeCell ref="D11:M11"/>
    <mergeCell ref="R11:R16"/>
    <mergeCell ref="P9:S9"/>
    <mergeCell ref="N11:Q11"/>
    <mergeCell ref="S11:S16"/>
    <mergeCell ref="O12:O16"/>
    <mergeCell ref="P12:P16"/>
    <mergeCell ref="Q12:Q16"/>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90"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AK90"/>
  <sheetViews>
    <sheetView showZeros="0" zoomScalePageLayoutView="0" workbookViewId="0" topLeftCell="A1">
      <selection activeCell="G5" sqref="G5:J5"/>
    </sheetView>
  </sheetViews>
  <sheetFormatPr defaultColWidth="3.375" defaultRowHeight="16.5" customHeight="1"/>
  <cols>
    <col min="1" max="1" width="2.625" style="575" customWidth="1"/>
    <col min="2" max="2" width="2.625" style="554" customWidth="1"/>
    <col min="3" max="5" width="1.875" style="569" customWidth="1"/>
    <col min="6" max="6" width="1.875" style="554" customWidth="1"/>
    <col min="7" max="29" width="3.375" style="554" customWidth="1"/>
    <col min="30" max="30" width="24.875" style="598" customWidth="1"/>
    <col min="31" max="31" width="9.25390625" style="554" customWidth="1"/>
    <col min="32" max="32" width="9.00390625" style="554" customWidth="1"/>
    <col min="33" max="16384" width="3.375" style="554" customWidth="1"/>
  </cols>
  <sheetData>
    <row r="2" spans="2:30" s="549" customFormat="1" ht="16.5" customHeight="1">
      <c r="B2" s="492" t="s">
        <v>608</v>
      </c>
      <c r="C2" s="492"/>
      <c r="D2" s="574"/>
      <c r="E2" s="574"/>
      <c r="F2" s="574"/>
      <c r="G2" s="492"/>
      <c r="H2" s="492"/>
      <c r="I2" s="492"/>
      <c r="J2" s="492"/>
      <c r="K2" s="492"/>
      <c r="L2" s="492"/>
      <c r="M2" s="492"/>
      <c r="N2" s="492"/>
      <c r="O2" s="492"/>
      <c r="P2" s="492"/>
      <c r="Q2" s="492"/>
      <c r="R2" s="492"/>
      <c r="S2" s="492"/>
      <c r="T2" s="492"/>
      <c r="U2" s="492"/>
      <c r="V2" s="492"/>
      <c r="W2" s="492"/>
      <c r="X2" s="492"/>
      <c r="Y2" s="492"/>
      <c r="Z2" s="492"/>
      <c r="AA2" s="492"/>
      <c r="AB2" s="492"/>
      <c r="AC2" s="492"/>
      <c r="AD2" s="492"/>
    </row>
    <row r="3" spans="2:37" s="575" customFormat="1" ht="16.5" customHeight="1">
      <c r="B3" s="917" t="s">
        <v>547</v>
      </c>
      <c r="C3" s="917"/>
      <c r="D3" s="917"/>
      <c r="E3" s="917"/>
      <c r="F3" s="918"/>
      <c r="G3" s="922" t="s">
        <v>254</v>
      </c>
      <c r="H3" s="923"/>
      <c r="I3" s="923"/>
      <c r="J3" s="923"/>
      <c r="K3" s="924"/>
      <c r="L3" s="576" t="s">
        <v>613</v>
      </c>
      <c r="M3" s="576"/>
      <c r="N3" s="577"/>
      <c r="O3" s="576"/>
      <c r="P3" s="576"/>
      <c r="Q3" s="576"/>
      <c r="R3" s="576"/>
      <c r="S3" s="576"/>
      <c r="T3" s="576"/>
      <c r="U3" s="576"/>
      <c r="V3" s="576"/>
      <c r="W3" s="576"/>
      <c r="X3" s="576"/>
      <c r="Y3" s="576"/>
      <c r="Z3" s="576"/>
      <c r="AA3" s="576"/>
      <c r="AB3" s="576"/>
      <c r="AC3" s="576"/>
      <c r="AD3" s="576"/>
      <c r="AE3" s="554"/>
      <c r="AF3" s="554"/>
      <c r="AG3" s="554"/>
      <c r="AH3" s="554"/>
      <c r="AI3" s="554"/>
      <c r="AJ3" s="554"/>
      <c r="AK3" s="554"/>
    </row>
    <row r="4" spans="2:37" s="575" customFormat="1" ht="16.5" customHeight="1">
      <c r="B4" s="917" t="s">
        <v>723</v>
      </c>
      <c r="C4" s="917"/>
      <c r="D4" s="917"/>
      <c r="E4" s="917"/>
      <c r="F4" s="918"/>
      <c r="G4" s="925" t="s">
        <v>377</v>
      </c>
      <c r="H4" s="926"/>
      <c r="I4" s="926"/>
      <c r="J4" s="926"/>
      <c r="K4" s="927"/>
      <c r="L4" s="576" t="s">
        <v>614</v>
      </c>
      <c r="M4" s="576"/>
      <c r="N4" s="576"/>
      <c r="O4" s="576"/>
      <c r="P4" s="576"/>
      <c r="Q4" s="576"/>
      <c r="R4" s="576"/>
      <c r="S4" s="576"/>
      <c r="T4" s="576"/>
      <c r="U4" s="576"/>
      <c r="V4" s="576"/>
      <c r="W4" s="576"/>
      <c r="X4" s="576"/>
      <c r="Y4" s="576"/>
      <c r="Z4" s="576"/>
      <c r="AA4" s="576"/>
      <c r="AB4" s="576"/>
      <c r="AC4" s="576"/>
      <c r="AD4" s="576"/>
      <c r="AE4" s="578" t="s">
        <v>254</v>
      </c>
      <c r="AF4" s="578" t="s">
        <v>377</v>
      </c>
      <c r="AG4" s="578"/>
      <c r="AH4" s="578"/>
      <c r="AI4" s="578"/>
      <c r="AJ4" s="578"/>
      <c r="AK4" s="578"/>
    </row>
    <row r="5" spans="2:37" s="575" customFormat="1" ht="16.5" customHeight="1">
      <c r="B5" s="917" t="s">
        <v>742</v>
      </c>
      <c r="C5" s="917"/>
      <c r="D5" s="917"/>
      <c r="E5" s="917"/>
      <c r="F5" s="918"/>
      <c r="G5" s="919"/>
      <c r="H5" s="920"/>
      <c r="I5" s="920"/>
      <c r="J5" s="921"/>
      <c r="K5" s="577" t="s">
        <v>548</v>
      </c>
      <c r="L5" s="576" t="s">
        <v>554</v>
      </c>
      <c r="M5" s="576"/>
      <c r="N5" s="576"/>
      <c r="O5" s="576"/>
      <c r="P5" s="576"/>
      <c r="Q5" s="576"/>
      <c r="R5" s="576"/>
      <c r="S5" s="576"/>
      <c r="T5" s="576"/>
      <c r="U5" s="576"/>
      <c r="V5" s="576"/>
      <c r="W5" s="576"/>
      <c r="X5" s="576"/>
      <c r="Y5" s="576"/>
      <c r="Z5" s="576"/>
      <c r="AA5" s="576"/>
      <c r="AB5" s="576"/>
      <c r="AC5" s="576"/>
      <c r="AD5" s="576"/>
      <c r="AE5" s="578"/>
      <c r="AF5" s="578" t="s">
        <v>378</v>
      </c>
      <c r="AG5" s="578"/>
      <c r="AH5" s="578"/>
      <c r="AI5" s="578"/>
      <c r="AJ5" s="578"/>
      <c r="AK5" s="578"/>
    </row>
    <row r="6" spans="2:37" s="575" customFormat="1" ht="16.5" customHeight="1">
      <c r="B6" s="917" t="s">
        <v>722</v>
      </c>
      <c r="C6" s="917"/>
      <c r="D6" s="917"/>
      <c r="E6" s="917"/>
      <c r="F6" s="918"/>
      <c r="G6" s="919"/>
      <c r="H6" s="920"/>
      <c r="I6" s="920"/>
      <c r="J6" s="921"/>
      <c r="K6" s="579" t="s">
        <v>548</v>
      </c>
      <c r="L6" s="576" t="s">
        <v>555</v>
      </c>
      <c r="M6" s="576"/>
      <c r="N6" s="576"/>
      <c r="O6" s="576"/>
      <c r="P6" s="576"/>
      <c r="Q6" s="576"/>
      <c r="R6" s="576"/>
      <c r="S6" s="576"/>
      <c r="T6" s="576"/>
      <c r="U6" s="576"/>
      <c r="V6" s="576"/>
      <c r="W6" s="576"/>
      <c r="X6" s="576"/>
      <c r="Y6" s="576"/>
      <c r="Z6" s="576"/>
      <c r="AA6" s="576"/>
      <c r="AB6" s="576"/>
      <c r="AC6" s="576"/>
      <c r="AD6" s="576"/>
      <c r="AE6" s="578"/>
      <c r="AF6" s="578" t="s">
        <v>426</v>
      </c>
      <c r="AG6" s="578"/>
      <c r="AH6" s="578"/>
      <c r="AI6" s="578"/>
      <c r="AJ6" s="578"/>
      <c r="AK6" s="578"/>
    </row>
    <row r="7" spans="2:31" s="575" customFormat="1" ht="16.5" customHeight="1">
      <c r="B7" s="917" t="s">
        <v>743</v>
      </c>
      <c r="C7" s="917"/>
      <c r="D7" s="917"/>
      <c r="E7" s="917"/>
      <c r="F7" s="918"/>
      <c r="G7" s="919"/>
      <c r="H7" s="920"/>
      <c r="I7" s="920"/>
      <c r="J7" s="921"/>
      <c r="K7" s="580" t="s">
        <v>379</v>
      </c>
      <c r="L7" s="581" t="s">
        <v>553</v>
      </c>
      <c r="M7" s="581"/>
      <c r="N7" s="581"/>
      <c r="O7" s="581"/>
      <c r="P7" s="582"/>
      <c r="Q7" s="583" t="s">
        <v>724</v>
      </c>
      <c r="R7" s="584"/>
      <c r="S7" s="584"/>
      <c r="T7" s="584"/>
      <c r="U7" s="584"/>
      <c r="V7" s="584"/>
      <c r="W7" s="584"/>
      <c r="X7" s="584"/>
      <c r="Y7" s="584"/>
      <c r="Z7" s="584"/>
      <c r="AA7" s="584"/>
      <c r="AB7" s="584"/>
      <c r="AC7" s="584"/>
      <c r="AD7" s="585"/>
      <c r="AE7" s="573"/>
    </row>
    <row r="8" spans="1:30" s="575" customFormat="1" ht="16.5" customHeight="1">
      <c r="A8" s="567"/>
      <c r="B8" s="586"/>
      <c r="C8" s="586"/>
      <c r="D8" s="586"/>
      <c r="E8" s="587"/>
      <c r="F8" s="588"/>
      <c r="G8" s="588"/>
      <c r="H8" s="589"/>
      <c r="I8" s="588"/>
      <c r="J8" s="590"/>
      <c r="AD8" s="591"/>
    </row>
    <row r="9" spans="2:33" s="547" customFormat="1" ht="16.5" customHeight="1">
      <c r="B9" s="492" t="s">
        <v>741</v>
      </c>
      <c r="C9" s="493"/>
      <c r="D9" s="494"/>
      <c r="E9" s="494"/>
      <c r="F9" s="494"/>
      <c r="G9" s="495"/>
      <c r="H9" s="495"/>
      <c r="I9" s="495"/>
      <c r="J9" s="495"/>
      <c r="K9" s="496"/>
      <c r="L9" s="492"/>
      <c r="M9" s="492"/>
      <c r="N9" s="492"/>
      <c r="O9" s="492"/>
      <c r="P9" s="492"/>
      <c r="Q9" s="492"/>
      <c r="R9" s="492"/>
      <c r="S9" s="492"/>
      <c r="T9" s="492"/>
      <c r="U9" s="492"/>
      <c r="V9" s="492"/>
      <c r="W9" s="492"/>
      <c r="X9" s="492"/>
      <c r="Y9" s="492"/>
      <c r="Z9" s="492"/>
      <c r="AA9" s="492"/>
      <c r="AB9" s="492"/>
      <c r="AC9" s="492"/>
      <c r="AD9" s="592"/>
      <c r="AE9" s="548"/>
      <c r="AF9" s="548"/>
      <c r="AG9" s="549"/>
    </row>
    <row r="10" spans="2:33" s="547" customFormat="1" ht="16.5" customHeight="1">
      <c r="B10" s="576" t="s">
        <v>787</v>
      </c>
      <c r="C10" s="493"/>
      <c r="D10" s="494"/>
      <c r="E10" s="494"/>
      <c r="F10" s="494"/>
      <c r="G10" s="495"/>
      <c r="H10" s="495"/>
      <c r="I10" s="495"/>
      <c r="J10" s="495"/>
      <c r="K10" s="496"/>
      <c r="L10" s="492"/>
      <c r="M10" s="492"/>
      <c r="N10" s="492"/>
      <c r="O10" s="492"/>
      <c r="P10" s="492"/>
      <c r="Q10" s="492"/>
      <c r="R10" s="492"/>
      <c r="S10" s="492"/>
      <c r="T10" s="492"/>
      <c r="U10" s="492"/>
      <c r="V10" s="492"/>
      <c r="W10" s="492"/>
      <c r="X10" s="492"/>
      <c r="Y10" s="492"/>
      <c r="Z10" s="492"/>
      <c r="AA10" s="492"/>
      <c r="AB10" s="492"/>
      <c r="AC10" s="492"/>
      <c r="AD10" s="592"/>
      <c r="AE10" s="548"/>
      <c r="AF10" s="548"/>
      <c r="AG10" s="549"/>
    </row>
    <row r="11" spans="1:30" ht="16.5" customHeight="1">
      <c r="A11" s="550"/>
      <c r="B11" s="593" t="s">
        <v>568</v>
      </c>
      <c r="C11" s="558"/>
      <c r="D11" s="558"/>
      <c r="E11" s="558"/>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94" t="s">
        <v>596</v>
      </c>
    </row>
    <row r="12" spans="1:30" ht="16.5" customHeight="1">
      <c r="A12" s="550"/>
      <c r="B12" s="551"/>
      <c r="C12" s="558"/>
      <c r="D12" s="558"/>
      <c r="E12" s="558"/>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95" t="s">
        <v>383</v>
      </c>
      <c r="AD12" s="594" t="s">
        <v>597</v>
      </c>
    </row>
    <row r="13" spans="1:30" ht="16.5" customHeight="1">
      <c r="A13" s="550"/>
      <c r="B13" s="551"/>
      <c r="C13" s="558"/>
      <c r="D13" s="558"/>
      <c r="E13" s="558"/>
      <c r="F13" s="553"/>
      <c r="G13" s="553"/>
      <c r="H13" s="553"/>
      <c r="I13" s="553"/>
      <c r="J13" s="553"/>
      <c r="K13" s="553"/>
      <c r="L13" s="647"/>
      <c r="M13" s="928" t="s">
        <v>381</v>
      </c>
      <c r="N13" s="928"/>
      <c r="O13" s="928"/>
      <c r="P13" s="928"/>
      <c r="Q13" s="928"/>
      <c r="R13" s="928"/>
      <c r="S13" s="928"/>
      <c r="T13" s="928"/>
      <c r="U13" s="928"/>
      <c r="V13" s="928"/>
      <c r="W13" s="553"/>
      <c r="X13" s="553"/>
      <c r="Y13" s="553"/>
      <c r="Z13" s="553"/>
      <c r="AA13" s="553"/>
      <c r="AB13" s="553"/>
      <c r="AC13" s="553"/>
      <c r="AD13" s="594" t="s">
        <v>598</v>
      </c>
    </row>
    <row r="14" spans="1:30" ht="16.5" customHeight="1">
      <c r="A14" s="550"/>
      <c r="B14" s="551"/>
      <c r="C14" s="558"/>
      <c r="D14" s="558"/>
      <c r="E14" s="558"/>
      <c r="F14" s="553"/>
      <c r="G14" s="553"/>
      <c r="H14" s="553"/>
      <c r="I14" s="553"/>
      <c r="J14" s="553"/>
      <c r="K14" s="553"/>
      <c r="L14" s="647"/>
      <c r="M14" s="930" t="str">
        <f>"自　"&amp;+'入力(貸借)、検算'!C23</f>
        <v>自　</v>
      </c>
      <c r="N14" s="930"/>
      <c r="O14" s="930"/>
      <c r="P14" s="641">
        <f>+'入力(貸借)、検算'!D23</f>
        <v>0</v>
      </c>
      <c r="Q14" s="641" t="s">
        <v>37</v>
      </c>
      <c r="R14" s="641">
        <f>+'入力(貸借)、検算'!E23</f>
        <v>0</v>
      </c>
      <c r="S14" s="641" t="s">
        <v>38</v>
      </c>
      <c r="T14" s="641">
        <f>+'入力(貸借)、検算'!F23</f>
        <v>0</v>
      </c>
      <c r="U14" s="641" t="s">
        <v>39</v>
      </c>
      <c r="V14" s="647"/>
      <c r="W14" s="553"/>
      <c r="X14" s="553"/>
      <c r="Y14" s="553"/>
      <c r="Z14" s="553"/>
      <c r="AA14" s="553"/>
      <c r="AB14" s="553"/>
      <c r="AC14" s="553"/>
      <c r="AD14" s="596" t="s">
        <v>599</v>
      </c>
    </row>
    <row r="15" spans="1:30" ht="16.5" customHeight="1">
      <c r="A15" s="550"/>
      <c r="B15" s="551"/>
      <c r="C15" s="558"/>
      <c r="D15" s="558"/>
      <c r="E15" s="558"/>
      <c r="F15" s="553"/>
      <c r="G15" s="553"/>
      <c r="H15" s="553"/>
      <c r="I15" s="553"/>
      <c r="J15" s="553"/>
      <c r="K15" s="553"/>
      <c r="L15" s="647"/>
      <c r="M15" s="930" t="str">
        <f>"至　"&amp;+'入力(貸借)、検算'!C24</f>
        <v>至　</v>
      </c>
      <c r="N15" s="930"/>
      <c r="O15" s="930"/>
      <c r="P15" s="641">
        <f>+'入力(貸借)、検算'!D24</f>
        <v>0</v>
      </c>
      <c r="Q15" s="641" t="s">
        <v>37</v>
      </c>
      <c r="R15" s="641">
        <f>+'入力(貸借)、検算'!E24</f>
        <v>0</v>
      </c>
      <c r="S15" s="641" t="s">
        <v>38</v>
      </c>
      <c r="T15" s="641">
        <f>+'入力(貸借)、検算'!F24</f>
        <v>0</v>
      </c>
      <c r="U15" s="641" t="s">
        <v>39</v>
      </c>
      <c r="V15" s="647"/>
      <c r="W15" s="553"/>
      <c r="X15" s="553"/>
      <c r="Y15" s="553"/>
      <c r="Z15" s="553"/>
      <c r="AA15" s="553"/>
      <c r="AB15" s="553"/>
      <c r="AC15" s="553"/>
      <c r="AD15" s="594" t="s">
        <v>490</v>
      </c>
    </row>
    <row r="16" spans="1:30" ht="16.5" customHeight="1">
      <c r="A16" s="550"/>
      <c r="B16" s="551"/>
      <c r="C16" s="558"/>
      <c r="D16" s="558"/>
      <c r="E16" s="558"/>
      <c r="F16" s="553"/>
      <c r="G16" s="553"/>
      <c r="H16" s="553"/>
      <c r="I16" s="553"/>
      <c r="J16" s="553"/>
      <c r="K16" s="553"/>
      <c r="L16" s="647"/>
      <c r="M16" s="647"/>
      <c r="N16" s="647"/>
      <c r="O16" s="647"/>
      <c r="P16" s="647"/>
      <c r="Q16" s="647"/>
      <c r="R16" s="647"/>
      <c r="S16" s="647"/>
      <c r="T16" s="647"/>
      <c r="U16" s="647"/>
      <c r="V16" s="647"/>
      <c r="W16" s="553"/>
      <c r="X16" s="553"/>
      <c r="Y16" s="553"/>
      <c r="Z16" s="553"/>
      <c r="AA16" s="553"/>
      <c r="AB16" s="553"/>
      <c r="AC16" s="553"/>
      <c r="AD16" s="594" t="s">
        <v>490</v>
      </c>
    </row>
    <row r="17" spans="1:30" ht="16.5" customHeight="1">
      <c r="A17" s="550"/>
      <c r="B17" s="551"/>
      <c r="C17" s="558"/>
      <c r="D17" s="558"/>
      <c r="E17" s="558"/>
      <c r="F17" s="553"/>
      <c r="G17" s="553"/>
      <c r="H17" s="553"/>
      <c r="I17" s="553"/>
      <c r="J17" s="553"/>
      <c r="K17" s="553"/>
      <c r="L17" s="553"/>
      <c r="M17" s="553"/>
      <c r="N17" s="553"/>
      <c r="O17" s="553"/>
      <c r="P17" s="553"/>
      <c r="Q17" s="553"/>
      <c r="R17" s="553"/>
      <c r="S17" s="553"/>
      <c r="T17" s="595" t="s">
        <v>382</v>
      </c>
      <c r="U17" s="931">
        <f>+'入力(貸借)、検算'!H23</f>
        <v>0</v>
      </c>
      <c r="V17" s="931"/>
      <c r="W17" s="931"/>
      <c r="X17" s="931"/>
      <c r="Y17" s="931"/>
      <c r="Z17" s="931"/>
      <c r="AA17" s="931"/>
      <c r="AB17" s="931"/>
      <c r="AC17" s="931"/>
      <c r="AD17" s="594" t="s">
        <v>490</v>
      </c>
    </row>
    <row r="18" spans="1:30" ht="16.5" customHeight="1">
      <c r="A18" s="550"/>
      <c r="B18" s="553" t="s">
        <v>366</v>
      </c>
      <c r="C18" s="555"/>
      <c r="D18" s="555"/>
      <c r="E18" s="555"/>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94" t="s">
        <v>490</v>
      </c>
    </row>
    <row r="19" spans="1:30" ht="16.5" customHeight="1">
      <c r="A19" s="550"/>
      <c r="B19" s="551"/>
      <c r="C19" s="597" t="s">
        <v>477</v>
      </c>
      <c r="D19" s="597"/>
      <c r="E19" s="553" t="s">
        <v>721</v>
      </c>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11"/>
    </row>
    <row r="20" spans="1:30" ht="16.5" customHeight="1">
      <c r="A20" s="550"/>
      <c r="B20" s="551"/>
      <c r="C20" s="597"/>
      <c r="D20" s="597"/>
      <c r="E20" s="553"/>
      <c r="F20" s="553"/>
      <c r="G20" s="553" t="str">
        <f>+$G$3</f>
        <v>該当なし</v>
      </c>
      <c r="H20" s="553"/>
      <c r="I20" s="553"/>
      <c r="J20" s="553"/>
      <c r="K20" s="553"/>
      <c r="L20" s="553"/>
      <c r="M20" s="553"/>
      <c r="N20" s="553"/>
      <c r="O20" s="553"/>
      <c r="P20" s="553"/>
      <c r="Q20" s="553"/>
      <c r="R20" s="553"/>
      <c r="S20" s="553"/>
      <c r="T20" s="553"/>
      <c r="U20" s="553"/>
      <c r="V20" s="553"/>
      <c r="W20" s="553"/>
      <c r="X20" s="553"/>
      <c r="Y20" s="553"/>
      <c r="Z20" s="553"/>
      <c r="AA20" s="553"/>
      <c r="AB20" s="553"/>
      <c r="AC20" s="553"/>
      <c r="AD20" s="511" t="s">
        <v>600</v>
      </c>
    </row>
    <row r="21" spans="1:30" ht="16.5" customHeight="1">
      <c r="A21" s="550"/>
      <c r="B21" s="551"/>
      <c r="C21" s="597"/>
      <c r="D21" s="597"/>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12"/>
    </row>
    <row r="22" spans="1:30" ht="16.5" customHeight="1">
      <c r="A22" s="550"/>
      <c r="B22" s="551"/>
      <c r="C22" s="597" t="s">
        <v>478</v>
      </c>
      <c r="D22" s="597"/>
      <c r="E22" s="553" t="s">
        <v>466</v>
      </c>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4"/>
    </row>
    <row r="23" spans="1:30" ht="16.5" customHeight="1">
      <c r="A23" s="550"/>
      <c r="B23" s="551"/>
      <c r="C23" s="555"/>
      <c r="D23" s="555" t="s">
        <v>467</v>
      </c>
      <c r="E23" s="556"/>
      <c r="F23" s="553" t="s">
        <v>468</v>
      </c>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28" t="s">
        <v>601</v>
      </c>
    </row>
    <row r="24" spans="1:30" ht="16.5" customHeight="1">
      <c r="A24" s="550"/>
      <c r="B24" s="551"/>
      <c r="C24" s="555"/>
      <c r="D24" s="555"/>
      <c r="E24" s="556"/>
      <c r="F24" s="553"/>
      <c r="G24" s="553" t="s">
        <v>609</v>
      </c>
      <c r="H24" s="553"/>
      <c r="I24" s="553"/>
      <c r="J24" s="553"/>
      <c r="K24" s="553"/>
      <c r="L24" s="553"/>
      <c r="M24" s="553"/>
      <c r="N24" s="553"/>
      <c r="O24" s="553"/>
      <c r="P24" s="553"/>
      <c r="Q24" s="553"/>
      <c r="R24" s="553"/>
      <c r="S24" s="553"/>
      <c r="T24" s="553"/>
      <c r="U24" s="553"/>
      <c r="V24" s="553"/>
      <c r="W24" s="553"/>
      <c r="X24" s="553"/>
      <c r="Y24" s="553"/>
      <c r="Z24" s="553"/>
      <c r="AA24" s="553"/>
      <c r="AB24" s="553"/>
      <c r="AC24" s="553"/>
      <c r="AD24" s="523" t="s">
        <v>602</v>
      </c>
    </row>
    <row r="25" spans="1:30" ht="16.5" customHeight="1">
      <c r="A25" s="550"/>
      <c r="B25" s="551"/>
      <c r="C25" s="555"/>
      <c r="D25" s="555"/>
      <c r="E25" s="556"/>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23"/>
    </row>
    <row r="26" spans="1:30" ht="16.5" customHeight="1">
      <c r="A26" s="550"/>
      <c r="B26" s="551"/>
      <c r="C26" s="555"/>
      <c r="D26" s="555" t="s">
        <v>469</v>
      </c>
      <c r="E26" s="556"/>
      <c r="F26" s="553" t="s">
        <v>470</v>
      </c>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28" t="s">
        <v>601</v>
      </c>
    </row>
    <row r="27" spans="1:30" ht="16.5" customHeight="1">
      <c r="A27" s="550"/>
      <c r="B27" s="551"/>
      <c r="C27" s="555"/>
      <c r="D27" s="555"/>
      <c r="E27" s="556"/>
      <c r="F27" s="553"/>
      <c r="G27" s="553" t="s">
        <v>610</v>
      </c>
      <c r="H27" s="553"/>
      <c r="I27" s="553"/>
      <c r="J27" s="553"/>
      <c r="K27" s="553"/>
      <c r="L27" s="553"/>
      <c r="M27" s="553"/>
      <c r="N27" s="553"/>
      <c r="O27" s="553"/>
      <c r="P27" s="553"/>
      <c r="Q27" s="553"/>
      <c r="R27" s="553"/>
      <c r="S27" s="553"/>
      <c r="T27" s="553"/>
      <c r="U27" s="553"/>
      <c r="V27" s="553"/>
      <c r="W27" s="553"/>
      <c r="X27" s="553"/>
      <c r="Y27" s="553"/>
      <c r="Z27" s="553"/>
      <c r="AA27" s="553"/>
      <c r="AB27" s="553"/>
      <c r="AC27" s="553"/>
      <c r="AD27" s="523" t="s">
        <v>602</v>
      </c>
    </row>
    <row r="28" spans="1:30" ht="16.5" customHeight="1">
      <c r="A28" s="550"/>
      <c r="B28" s="551"/>
      <c r="C28" s="555"/>
      <c r="D28" s="555"/>
      <c r="E28" s="556"/>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30"/>
    </row>
    <row r="29" spans="1:30" ht="16.5" customHeight="1">
      <c r="A29" s="550"/>
      <c r="B29" s="551"/>
      <c r="C29" s="555"/>
      <c r="D29" s="555" t="s">
        <v>471</v>
      </c>
      <c r="E29" s="556"/>
      <c r="F29" s="553" t="s">
        <v>472</v>
      </c>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23" t="s">
        <v>603</v>
      </c>
    </row>
    <row r="30" spans="1:30" ht="16.5" customHeight="1">
      <c r="A30" s="550"/>
      <c r="B30" s="551"/>
      <c r="C30" s="555"/>
      <c r="D30" s="555"/>
      <c r="E30" s="556"/>
      <c r="F30" s="553"/>
      <c r="G30" s="553" t="s">
        <v>611</v>
      </c>
      <c r="H30" s="553"/>
      <c r="I30" s="553"/>
      <c r="J30" s="553"/>
      <c r="K30" s="553"/>
      <c r="L30" s="553"/>
      <c r="M30" s="553"/>
      <c r="N30" s="553"/>
      <c r="O30" s="553"/>
      <c r="P30" s="553"/>
      <c r="Q30" s="553"/>
      <c r="R30" s="553"/>
      <c r="S30" s="553"/>
      <c r="T30" s="553"/>
      <c r="U30" s="553"/>
      <c r="V30" s="553"/>
      <c r="W30" s="553"/>
      <c r="X30" s="553"/>
      <c r="Y30" s="553"/>
      <c r="Z30" s="553"/>
      <c r="AA30" s="553"/>
      <c r="AB30" s="553"/>
      <c r="AC30" s="553"/>
      <c r="AD30" s="523" t="s">
        <v>604</v>
      </c>
    </row>
    <row r="31" spans="1:30" ht="16.5" customHeight="1">
      <c r="A31" s="550"/>
      <c r="B31" s="551"/>
      <c r="C31" s="555"/>
      <c r="D31" s="555"/>
      <c r="E31" s="556"/>
      <c r="F31" s="553"/>
      <c r="G31" s="553" t="s">
        <v>612</v>
      </c>
      <c r="H31" s="553"/>
      <c r="I31" s="553"/>
      <c r="J31" s="553"/>
      <c r="K31" s="553"/>
      <c r="L31" s="553"/>
      <c r="M31" s="553"/>
      <c r="N31" s="553"/>
      <c r="O31" s="553"/>
      <c r="P31" s="553"/>
      <c r="Q31" s="553"/>
      <c r="R31" s="553"/>
      <c r="S31" s="553"/>
      <c r="T31" s="553"/>
      <c r="U31" s="553"/>
      <c r="V31" s="553"/>
      <c r="W31" s="553"/>
      <c r="X31" s="553"/>
      <c r="Y31" s="553"/>
      <c r="Z31" s="553"/>
      <c r="AA31" s="553"/>
      <c r="AB31" s="553"/>
      <c r="AC31" s="553"/>
      <c r="AD31" s="523" t="s">
        <v>605</v>
      </c>
    </row>
    <row r="32" spans="1:30" ht="16.5" customHeight="1">
      <c r="A32" s="550"/>
      <c r="B32" s="551"/>
      <c r="C32" s="555"/>
      <c r="D32" s="555"/>
      <c r="E32" s="556"/>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23"/>
    </row>
    <row r="33" spans="1:30" ht="16.5" customHeight="1">
      <c r="A33" s="550"/>
      <c r="B33" s="551"/>
      <c r="C33" s="555"/>
      <c r="D33" s="555" t="s">
        <v>473</v>
      </c>
      <c r="E33" s="556"/>
      <c r="F33" s="553" t="s">
        <v>474</v>
      </c>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28" t="s">
        <v>601</v>
      </c>
    </row>
    <row r="34" spans="1:30" ht="16.5" customHeight="1">
      <c r="A34" s="550"/>
      <c r="B34" s="551"/>
      <c r="C34" s="555"/>
      <c r="D34" s="555"/>
      <c r="E34" s="556"/>
      <c r="F34" s="553"/>
      <c r="G34" s="553" t="s">
        <v>620</v>
      </c>
      <c r="H34" s="553"/>
      <c r="I34" s="553"/>
      <c r="J34" s="553"/>
      <c r="K34" s="553"/>
      <c r="L34" s="553"/>
      <c r="M34" s="553"/>
      <c r="N34" s="553"/>
      <c r="O34" s="553"/>
      <c r="P34" s="553"/>
      <c r="Q34" s="553"/>
      <c r="R34" s="553"/>
      <c r="S34" s="553"/>
      <c r="T34" s="553"/>
      <c r="U34" s="553"/>
      <c r="V34" s="553"/>
      <c r="W34" s="553"/>
      <c r="X34" s="553"/>
      <c r="Y34" s="553"/>
      <c r="Z34" s="553"/>
      <c r="AA34" s="553"/>
      <c r="AB34" s="553"/>
      <c r="AC34" s="553"/>
      <c r="AD34" s="523" t="s">
        <v>602</v>
      </c>
    </row>
    <row r="35" spans="1:30" ht="16.5" customHeight="1">
      <c r="A35" s="550"/>
      <c r="B35" s="551"/>
      <c r="C35" s="555"/>
      <c r="D35" s="555"/>
      <c r="E35" s="556"/>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30"/>
    </row>
    <row r="36" spans="1:30" ht="16.5" customHeight="1">
      <c r="A36" s="566"/>
      <c r="B36" s="551"/>
      <c r="C36" s="555"/>
      <c r="D36" s="555" t="s">
        <v>475</v>
      </c>
      <c r="E36" s="556"/>
      <c r="F36" s="553" t="s">
        <v>476</v>
      </c>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23" t="s">
        <v>606</v>
      </c>
    </row>
    <row r="37" spans="1:30" ht="16.5" customHeight="1">
      <c r="A37" s="567"/>
      <c r="B37" s="551"/>
      <c r="C37" s="555"/>
      <c r="D37" s="555"/>
      <c r="E37" s="555"/>
      <c r="F37" s="553"/>
      <c r="G37" s="553" t="str">
        <f>+G4</f>
        <v>税抜き方式</v>
      </c>
      <c r="H37" s="553"/>
      <c r="I37" s="553"/>
      <c r="J37" s="553"/>
      <c r="K37" s="553"/>
      <c r="L37" s="553"/>
      <c r="M37" s="553"/>
      <c r="N37" s="553"/>
      <c r="O37" s="553"/>
      <c r="P37" s="553"/>
      <c r="Q37" s="553"/>
      <c r="R37" s="553"/>
      <c r="S37" s="553"/>
      <c r="T37" s="553"/>
      <c r="U37" s="553"/>
      <c r="V37" s="553"/>
      <c r="W37" s="553"/>
      <c r="X37" s="553"/>
      <c r="Y37" s="553"/>
      <c r="Z37" s="553"/>
      <c r="AA37" s="553"/>
      <c r="AB37" s="553"/>
      <c r="AC37" s="553"/>
      <c r="AD37" s="523" t="s">
        <v>607</v>
      </c>
    </row>
    <row r="38" spans="1:30" ht="16.5" customHeight="1">
      <c r="A38" s="567"/>
      <c r="B38" s="551"/>
      <c r="C38" s="555"/>
      <c r="D38" s="555"/>
      <c r="E38" s="555"/>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23"/>
    </row>
    <row r="39" spans="1:30" ht="16.5" customHeight="1">
      <c r="A39" s="550"/>
      <c r="B39" s="551"/>
      <c r="C39" s="555"/>
      <c r="D39" s="555" t="s">
        <v>292</v>
      </c>
      <c r="E39" s="556"/>
      <c r="F39" s="929" t="s">
        <v>464</v>
      </c>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507"/>
    </row>
    <row r="40" spans="1:30" ht="16.5" customHeight="1">
      <c r="A40" s="550"/>
      <c r="B40" s="551"/>
      <c r="C40" s="555"/>
      <c r="D40" s="553"/>
      <c r="E40" s="553" t="s">
        <v>488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11"/>
    </row>
    <row r="41" spans="1:30" ht="16.5" customHeight="1">
      <c r="A41" s="550"/>
      <c r="B41" s="551"/>
      <c r="C41" s="558"/>
      <c r="D41" s="558"/>
      <c r="E41" s="558"/>
      <c r="F41" s="553"/>
      <c r="G41" s="553" t="str">
        <f>+$G$3</f>
        <v>該当なし</v>
      </c>
      <c r="H41" s="553"/>
      <c r="I41" s="553"/>
      <c r="J41" s="553"/>
      <c r="K41" s="553"/>
      <c r="L41" s="553"/>
      <c r="M41" s="553"/>
      <c r="N41" s="553"/>
      <c r="O41" s="553"/>
      <c r="P41" s="553"/>
      <c r="Q41" s="553"/>
      <c r="R41" s="553"/>
      <c r="S41" s="553"/>
      <c r="T41" s="553"/>
      <c r="U41" s="553"/>
      <c r="V41" s="553"/>
      <c r="W41" s="553"/>
      <c r="X41" s="553"/>
      <c r="Y41" s="553"/>
      <c r="Z41" s="553"/>
      <c r="AA41" s="553"/>
      <c r="AB41" s="553"/>
      <c r="AC41" s="553"/>
      <c r="AD41" s="511" t="s">
        <v>616</v>
      </c>
    </row>
    <row r="42" spans="1:30" ht="16.5" customHeight="1">
      <c r="A42" s="550"/>
      <c r="B42" s="551"/>
      <c r="C42" s="558"/>
      <c r="D42" s="558"/>
      <c r="E42" s="558"/>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12" t="s">
        <v>771</v>
      </c>
    </row>
    <row r="43" spans="1:30" ht="16.5" customHeight="1">
      <c r="A43" s="550"/>
      <c r="B43" s="553"/>
      <c r="C43" s="555" t="s">
        <v>744</v>
      </c>
      <c r="D43" s="555"/>
      <c r="E43" s="555" t="s">
        <v>745</v>
      </c>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11"/>
    </row>
    <row r="44" spans="1:30" ht="16.5" customHeight="1">
      <c r="A44" s="550"/>
      <c r="B44" s="553"/>
      <c r="C44" s="555"/>
      <c r="D44" s="555"/>
      <c r="E44" s="555"/>
      <c r="F44" s="553"/>
      <c r="G44" s="553" t="str">
        <f>+$G$3</f>
        <v>該当なし</v>
      </c>
      <c r="H44" s="553"/>
      <c r="I44" s="553"/>
      <c r="J44" s="553"/>
      <c r="K44" s="553"/>
      <c r="L44" s="553"/>
      <c r="M44" s="553"/>
      <c r="N44" s="553"/>
      <c r="O44" s="553"/>
      <c r="P44" s="553"/>
      <c r="Q44" s="553"/>
      <c r="R44" s="553"/>
      <c r="S44" s="553"/>
      <c r="T44" s="553"/>
      <c r="U44" s="553"/>
      <c r="V44" s="553"/>
      <c r="W44" s="553"/>
      <c r="X44" s="553"/>
      <c r="Y44" s="553"/>
      <c r="Z44" s="553"/>
      <c r="AA44" s="553"/>
      <c r="AB44" s="553"/>
      <c r="AC44" s="553"/>
      <c r="AD44" s="511" t="s">
        <v>616</v>
      </c>
    </row>
    <row r="45" spans="1:30" ht="16.5" customHeight="1">
      <c r="A45" s="550"/>
      <c r="B45" s="553"/>
      <c r="C45" s="555"/>
      <c r="D45" s="555"/>
      <c r="E45" s="555"/>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12" t="s">
        <v>771</v>
      </c>
    </row>
    <row r="46" spans="1:30" ht="16.5" customHeight="1">
      <c r="A46" s="550"/>
      <c r="B46" s="553"/>
      <c r="C46" s="555" t="s">
        <v>746</v>
      </c>
      <c r="D46" s="555"/>
      <c r="E46" s="555" t="s">
        <v>747</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11"/>
    </row>
    <row r="47" spans="1:30" ht="16.5" customHeight="1">
      <c r="A47" s="550"/>
      <c r="B47" s="553"/>
      <c r="C47" s="555"/>
      <c r="D47" s="555"/>
      <c r="E47" s="555"/>
      <c r="F47" s="553"/>
      <c r="G47" s="553" t="str">
        <f>+$G$3</f>
        <v>該当なし</v>
      </c>
      <c r="H47" s="553"/>
      <c r="I47" s="553"/>
      <c r="J47" s="553"/>
      <c r="K47" s="553"/>
      <c r="L47" s="553"/>
      <c r="M47" s="553"/>
      <c r="N47" s="553"/>
      <c r="O47" s="553"/>
      <c r="P47" s="553"/>
      <c r="Q47" s="553"/>
      <c r="R47" s="553"/>
      <c r="S47" s="553"/>
      <c r="T47" s="553"/>
      <c r="U47" s="553"/>
      <c r="V47" s="553"/>
      <c r="W47" s="553"/>
      <c r="X47" s="553"/>
      <c r="Y47" s="553"/>
      <c r="Z47" s="553"/>
      <c r="AA47" s="553"/>
      <c r="AB47" s="553"/>
      <c r="AC47" s="553"/>
      <c r="AD47" s="511" t="s">
        <v>616</v>
      </c>
    </row>
    <row r="48" spans="1:30" ht="16.5" customHeight="1">
      <c r="A48" s="550"/>
      <c r="B48" s="553"/>
      <c r="C48" s="555"/>
      <c r="D48" s="555"/>
      <c r="E48" s="555"/>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12" t="s">
        <v>771</v>
      </c>
    </row>
    <row r="49" spans="1:30" ht="16.5" customHeight="1">
      <c r="A49" s="550"/>
      <c r="B49" s="553"/>
      <c r="C49" s="555" t="s">
        <v>748</v>
      </c>
      <c r="D49" s="555"/>
      <c r="E49" s="555" t="s">
        <v>749</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11"/>
    </row>
    <row r="50" spans="1:30" ht="16.5" customHeight="1">
      <c r="A50" s="550"/>
      <c r="B50" s="553"/>
      <c r="C50" s="555"/>
      <c r="D50" s="555"/>
      <c r="E50" s="555"/>
      <c r="F50" s="553"/>
      <c r="G50" s="553" t="str">
        <f>+$G$3</f>
        <v>該当なし</v>
      </c>
      <c r="H50" s="553"/>
      <c r="I50" s="553"/>
      <c r="J50" s="553"/>
      <c r="K50" s="553"/>
      <c r="L50" s="553"/>
      <c r="M50" s="553"/>
      <c r="N50" s="553"/>
      <c r="O50" s="553"/>
      <c r="P50" s="553"/>
      <c r="Q50" s="553"/>
      <c r="R50" s="553"/>
      <c r="S50" s="553"/>
      <c r="T50" s="553"/>
      <c r="U50" s="553"/>
      <c r="V50" s="553"/>
      <c r="W50" s="553"/>
      <c r="X50" s="553"/>
      <c r="Y50" s="553"/>
      <c r="Z50" s="553"/>
      <c r="AA50" s="553"/>
      <c r="AB50" s="553"/>
      <c r="AC50" s="553"/>
      <c r="AD50" s="511" t="s">
        <v>600</v>
      </c>
    </row>
    <row r="51" spans="1:30" ht="16.5" customHeight="1">
      <c r="A51" s="550"/>
      <c r="B51" s="553"/>
      <c r="C51" s="555"/>
      <c r="D51" s="555"/>
      <c r="E51" s="555"/>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12"/>
    </row>
    <row r="52" spans="1:30" ht="16.5" customHeight="1">
      <c r="A52" s="566"/>
      <c r="B52" s="553"/>
      <c r="C52" s="555" t="s">
        <v>750</v>
      </c>
      <c r="D52" s="555"/>
      <c r="E52" s="555" t="s">
        <v>751</v>
      </c>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11"/>
    </row>
    <row r="53" spans="1:30" ht="16.5" customHeight="1">
      <c r="A53" s="566"/>
      <c r="B53" s="553"/>
      <c r="C53" s="555"/>
      <c r="D53" s="555"/>
      <c r="E53" s="555"/>
      <c r="F53" s="553"/>
      <c r="G53" s="553" t="str">
        <f>+$G$3</f>
        <v>該当なし</v>
      </c>
      <c r="H53" s="553"/>
      <c r="I53" s="553"/>
      <c r="J53" s="553"/>
      <c r="K53" s="553"/>
      <c r="L53" s="553"/>
      <c r="M53" s="553"/>
      <c r="N53" s="553"/>
      <c r="O53" s="553"/>
      <c r="P53" s="553"/>
      <c r="Q53" s="553"/>
      <c r="R53" s="553"/>
      <c r="S53" s="553"/>
      <c r="T53" s="553"/>
      <c r="U53" s="553"/>
      <c r="V53" s="553"/>
      <c r="W53" s="553"/>
      <c r="X53" s="553"/>
      <c r="Y53" s="553"/>
      <c r="Z53" s="553"/>
      <c r="AA53" s="553"/>
      <c r="AB53" s="553"/>
      <c r="AC53" s="553"/>
      <c r="AD53" s="511" t="s">
        <v>616</v>
      </c>
    </row>
    <row r="54" spans="1:30" ht="16.5" customHeight="1">
      <c r="A54" s="566"/>
      <c r="B54" s="553"/>
      <c r="C54" s="555"/>
      <c r="D54" s="555"/>
      <c r="E54" s="555"/>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12" t="s">
        <v>771</v>
      </c>
    </row>
    <row r="55" ht="16.5" customHeight="1">
      <c r="A55" s="550"/>
    </row>
    <row r="56" ht="16.5" customHeight="1">
      <c r="A56" s="550"/>
    </row>
    <row r="57" ht="16.5" customHeight="1">
      <c r="A57" s="550"/>
    </row>
    <row r="58" ht="16.5" customHeight="1">
      <c r="A58" s="550"/>
    </row>
    <row r="59" ht="16.5" customHeight="1">
      <c r="A59" s="550"/>
    </row>
    <row r="60" ht="16.5" customHeight="1">
      <c r="A60" s="550"/>
    </row>
    <row r="61" ht="16.5" customHeight="1">
      <c r="A61" s="550"/>
    </row>
    <row r="62" ht="16.5" customHeight="1">
      <c r="A62" s="550"/>
    </row>
    <row r="63" ht="16.5" customHeight="1">
      <c r="A63" s="550"/>
    </row>
    <row r="64" ht="16.5" customHeight="1">
      <c r="A64" s="550"/>
    </row>
    <row r="65" ht="16.5" customHeight="1">
      <c r="A65" s="550"/>
    </row>
    <row r="66" ht="16.5" customHeight="1">
      <c r="A66" s="550"/>
    </row>
    <row r="67" ht="16.5" customHeight="1">
      <c r="A67" s="550"/>
    </row>
    <row r="68" ht="16.5" customHeight="1">
      <c r="A68" s="550"/>
    </row>
    <row r="69" ht="16.5" customHeight="1">
      <c r="A69" s="550"/>
    </row>
    <row r="72" ht="16.5" customHeight="1">
      <c r="AD72" s="554"/>
    </row>
    <row r="73" ht="16.5" customHeight="1">
      <c r="AD73" s="554"/>
    </row>
    <row r="74" ht="16.5" customHeight="1">
      <c r="AD74" s="554"/>
    </row>
    <row r="85" spans="1:5" ht="16.5" customHeight="1">
      <c r="A85" s="599"/>
      <c r="B85" s="571"/>
      <c r="C85" s="572"/>
      <c r="D85" s="572"/>
      <c r="E85" s="572"/>
    </row>
    <row r="86" spans="1:5" ht="16.5" customHeight="1">
      <c r="A86" s="599"/>
      <c r="B86" s="571"/>
      <c r="C86" s="572"/>
      <c r="D86" s="572"/>
      <c r="E86" s="572"/>
    </row>
    <row r="87" spans="1:5" ht="16.5" customHeight="1">
      <c r="A87" s="599"/>
      <c r="B87" s="571"/>
      <c r="C87" s="572"/>
      <c r="D87" s="572"/>
      <c r="E87" s="572"/>
    </row>
    <row r="88" spans="1:5" ht="16.5" customHeight="1">
      <c r="A88" s="599"/>
      <c r="B88" s="571"/>
      <c r="C88" s="572"/>
      <c r="D88" s="572"/>
      <c r="E88" s="572"/>
    </row>
    <row r="89" spans="1:5" ht="16.5" customHeight="1">
      <c r="A89" s="599"/>
      <c r="B89" s="571"/>
      <c r="C89" s="572"/>
      <c r="D89" s="572"/>
      <c r="E89" s="572"/>
    </row>
    <row r="90" spans="1:5" ht="16.5" customHeight="1">
      <c r="A90" s="599"/>
      <c r="B90" s="571"/>
      <c r="C90" s="572"/>
      <c r="D90" s="572"/>
      <c r="E90" s="572"/>
    </row>
  </sheetData>
  <sheetProtection password="CA9A" sheet="1" objects="1" scenarios="1" selectLockedCells="1"/>
  <mergeCells count="15">
    <mergeCell ref="F39:AC39"/>
    <mergeCell ref="B4:F4"/>
    <mergeCell ref="B5:F5"/>
    <mergeCell ref="B6:F6"/>
    <mergeCell ref="B7:F7"/>
    <mergeCell ref="M14:O14"/>
    <mergeCell ref="M15:O15"/>
    <mergeCell ref="U17:AC17"/>
    <mergeCell ref="G7:J7"/>
    <mergeCell ref="B3:F3"/>
    <mergeCell ref="G5:J5"/>
    <mergeCell ref="G6:J6"/>
    <mergeCell ref="G3:K3"/>
    <mergeCell ref="G4:K4"/>
    <mergeCell ref="M13:V13"/>
  </mergeCells>
  <dataValidations count="2">
    <dataValidation type="list" allowBlank="1" showInputMessage="1" showErrorMessage="1" sqref="G3">
      <formula1>$AE$3:$AE$4</formula1>
    </dataValidation>
    <dataValidation type="list" allowBlank="1" showInputMessage="1" showErrorMessage="1" sqref="G4:K4">
      <formula1>$AF$3:$AF$6</formula1>
    </dataValidation>
  </dataValidations>
  <printOptions/>
  <pageMargins left="0.7874015748031497" right="0.3937007874015748" top="0.73" bottom="0.35433070866141736" header="0.2755905511811024" footer="0.2362204724409449"/>
  <pageSetup fitToHeight="1" fitToWidth="1"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AF64"/>
  <sheetViews>
    <sheetView showZeros="0" zoomScalePageLayoutView="0" workbookViewId="0" topLeftCell="A1">
      <selection activeCell="A1" sqref="A1"/>
    </sheetView>
  </sheetViews>
  <sheetFormatPr defaultColWidth="3.375" defaultRowHeight="16.5" customHeight="1"/>
  <cols>
    <col min="1" max="1" width="2.625" style="568" customWidth="1"/>
    <col min="2" max="2" width="2.625" style="554" customWidth="1"/>
    <col min="3" max="5" width="1.875" style="569" customWidth="1"/>
    <col min="6" max="6" width="1.875" style="554" customWidth="1"/>
    <col min="7" max="29" width="3.375" style="554" customWidth="1"/>
    <col min="30" max="30" width="26.625" style="554" customWidth="1"/>
    <col min="31" max="31" width="9.00390625" style="554" customWidth="1"/>
    <col min="32" max="32" width="9.75390625" style="554" customWidth="1"/>
    <col min="33" max="16384" width="3.375" style="554" customWidth="1"/>
  </cols>
  <sheetData>
    <row r="2" spans="2:31" s="498" customFormat="1" ht="16.5" customHeight="1">
      <c r="B2" s="498" t="s">
        <v>787</v>
      </c>
      <c r="D2" s="499"/>
      <c r="E2" s="499"/>
      <c r="F2" s="499"/>
      <c r="G2" s="500"/>
      <c r="H2" s="500"/>
      <c r="I2" s="500"/>
      <c r="J2" s="500"/>
      <c r="K2" s="501"/>
      <c r="AD2" s="501"/>
      <c r="AE2" s="501"/>
    </row>
    <row r="3" spans="1:29" ht="16.5" customHeight="1">
      <c r="A3" s="550"/>
      <c r="B3" s="551"/>
      <c r="C3" s="552" t="s">
        <v>752</v>
      </c>
      <c r="D3" s="552"/>
      <c r="E3" s="552"/>
      <c r="F3" s="553" t="s">
        <v>479</v>
      </c>
      <c r="G3" s="553"/>
      <c r="H3" s="553"/>
      <c r="I3" s="553"/>
      <c r="J3" s="553"/>
      <c r="K3" s="553"/>
      <c r="L3" s="553"/>
      <c r="M3" s="553"/>
      <c r="N3" s="553"/>
      <c r="O3" s="553"/>
      <c r="P3" s="553"/>
      <c r="Q3" s="553"/>
      <c r="R3" s="553"/>
      <c r="S3" s="553"/>
      <c r="T3" s="553"/>
      <c r="U3" s="553"/>
      <c r="V3" s="553"/>
      <c r="W3" s="553"/>
      <c r="X3" s="553"/>
      <c r="Y3" s="553"/>
      <c r="Z3" s="553"/>
      <c r="AA3" s="553"/>
      <c r="AB3" s="553"/>
      <c r="AC3" s="553"/>
    </row>
    <row r="4" spans="1:30" ht="16.5" customHeight="1">
      <c r="A4" s="550"/>
      <c r="B4" s="551"/>
      <c r="C4" s="555"/>
      <c r="D4" s="555" t="s">
        <v>467</v>
      </c>
      <c r="E4" s="556"/>
      <c r="F4" s="553" t="s">
        <v>480</v>
      </c>
      <c r="G4" s="553"/>
      <c r="H4" s="553"/>
      <c r="I4" s="553"/>
      <c r="J4" s="553"/>
      <c r="K4" s="553"/>
      <c r="L4" s="553"/>
      <c r="M4" s="553"/>
      <c r="N4" s="553"/>
      <c r="O4" s="553"/>
      <c r="P4" s="553"/>
      <c r="Q4" s="553"/>
      <c r="R4" s="553"/>
      <c r="S4" s="553"/>
      <c r="T4" s="553"/>
      <c r="U4" s="553"/>
      <c r="V4" s="553"/>
      <c r="W4" s="553"/>
      <c r="X4" s="553"/>
      <c r="Y4" s="553"/>
      <c r="Z4" s="553"/>
      <c r="AA4" s="553"/>
      <c r="AB4" s="553"/>
      <c r="AC4" s="553"/>
      <c r="AD4" s="507"/>
    </row>
    <row r="5" spans="1:30" ht="16.5" customHeight="1">
      <c r="A5" s="550"/>
      <c r="B5" s="551"/>
      <c r="C5" s="555"/>
      <c r="D5" s="557"/>
      <c r="E5" s="553" t="s">
        <v>367</v>
      </c>
      <c r="F5" s="553"/>
      <c r="G5" s="553"/>
      <c r="H5" s="553"/>
      <c r="I5" s="553"/>
      <c r="J5" s="553"/>
      <c r="K5" s="553"/>
      <c r="L5" s="553"/>
      <c r="M5" s="553"/>
      <c r="N5" s="553"/>
      <c r="O5" s="553"/>
      <c r="P5" s="553"/>
      <c r="Q5" s="553"/>
      <c r="R5" s="553"/>
      <c r="S5" s="553"/>
      <c r="T5" s="553"/>
      <c r="U5" s="553"/>
      <c r="V5" s="553"/>
      <c r="W5" s="553"/>
      <c r="X5" s="553"/>
      <c r="Y5" s="553"/>
      <c r="Z5" s="553"/>
      <c r="AA5" s="553"/>
      <c r="AB5" s="553"/>
      <c r="AC5" s="553"/>
      <c r="AD5" s="511"/>
    </row>
    <row r="6" spans="1:30" ht="16.5" customHeight="1">
      <c r="A6" s="550"/>
      <c r="B6" s="551"/>
      <c r="C6" s="555"/>
      <c r="D6" s="557"/>
      <c r="E6" s="553"/>
      <c r="F6" s="553"/>
      <c r="G6" s="553" t="str">
        <f>+'注記(1)'!$G$3</f>
        <v>該当なし</v>
      </c>
      <c r="H6" s="553"/>
      <c r="I6" s="553"/>
      <c r="J6" s="553"/>
      <c r="K6" s="553"/>
      <c r="L6" s="553"/>
      <c r="M6" s="553"/>
      <c r="N6" s="553"/>
      <c r="O6" s="553"/>
      <c r="P6" s="553"/>
      <c r="Q6" s="553"/>
      <c r="R6" s="553"/>
      <c r="S6" s="553"/>
      <c r="T6" s="553"/>
      <c r="U6" s="553"/>
      <c r="V6" s="553"/>
      <c r="W6" s="553"/>
      <c r="X6" s="553"/>
      <c r="Y6" s="553"/>
      <c r="Z6" s="553"/>
      <c r="AA6" s="553"/>
      <c r="AB6" s="553"/>
      <c r="AC6" s="553"/>
      <c r="AD6" s="511" t="s">
        <v>600</v>
      </c>
    </row>
    <row r="7" spans="1:30" ht="16.5" customHeight="1">
      <c r="A7" s="550"/>
      <c r="B7" s="551"/>
      <c r="C7" s="555"/>
      <c r="D7" s="557"/>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12"/>
    </row>
    <row r="8" spans="1:30" ht="16.5" customHeight="1">
      <c r="A8" s="550"/>
      <c r="B8" s="551"/>
      <c r="C8" s="555"/>
      <c r="D8" s="557"/>
      <c r="E8" s="553" t="s">
        <v>368</v>
      </c>
      <c r="F8" s="553"/>
      <c r="G8" s="553"/>
      <c r="H8" s="553"/>
      <c r="I8" s="553"/>
      <c r="J8" s="553"/>
      <c r="K8" s="553"/>
      <c r="L8" s="553"/>
      <c r="M8" s="553"/>
      <c r="N8" s="553"/>
      <c r="O8" s="553"/>
      <c r="P8" s="553"/>
      <c r="Q8" s="553"/>
      <c r="R8" s="553"/>
      <c r="S8" s="553"/>
      <c r="T8" s="553"/>
      <c r="U8" s="553"/>
      <c r="V8" s="553"/>
      <c r="W8" s="553"/>
      <c r="X8" s="553"/>
      <c r="Y8" s="553"/>
      <c r="Z8" s="553"/>
      <c r="AA8" s="553"/>
      <c r="AB8" s="553"/>
      <c r="AC8" s="553"/>
      <c r="AD8" s="507"/>
    </row>
    <row r="9" spans="1:30" ht="16.5" customHeight="1">
      <c r="A9" s="550"/>
      <c r="B9" s="551"/>
      <c r="C9" s="555"/>
      <c r="D9" s="557"/>
      <c r="E9" s="558"/>
      <c r="F9" s="553"/>
      <c r="G9" s="553" t="str">
        <f>+'注記(1)'!$G$3</f>
        <v>該当なし</v>
      </c>
      <c r="H9" s="553"/>
      <c r="I9" s="553"/>
      <c r="J9" s="553"/>
      <c r="K9" s="553"/>
      <c r="L9" s="553"/>
      <c r="M9" s="553"/>
      <c r="N9" s="553"/>
      <c r="O9" s="553"/>
      <c r="P9" s="553"/>
      <c r="Q9" s="553"/>
      <c r="R9" s="553"/>
      <c r="S9" s="553"/>
      <c r="T9" s="553"/>
      <c r="U9" s="553"/>
      <c r="V9" s="553"/>
      <c r="W9" s="553"/>
      <c r="X9" s="553"/>
      <c r="Y9" s="553"/>
      <c r="Z9" s="553"/>
      <c r="AA9" s="553"/>
      <c r="AB9" s="553"/>
      <c r="AC9" s="553"/>
      <c r="AD9" s="511" t="s">
        <v>600</v>
      </c>
    </row>
    <row r="10" spans="1:30" ht="16.5" customHeight="1">
      <c r="A10" s="550"/>
      <c r="B10" s="551"/>
      <c r="C10" s="555"/>
      <c r="D10" s="557"/>
      <c r="E10" s="558"/>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11"/>
    </row>
    <row r="11" spans="1:32" ht="16.5" customHeight="1">
      <c r="A11" s="550"/>
      <c r="B11" s="551"/>
      <c r="C11" s="555"/>
      <c r="D11" s="555" t="s">
        <v>469</v>
      </c>
      <c r="E11" s="556"/>
      <c r="F11" s="929" t="s">
        <v>754</v>
      </c>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528" t="s">
        <v>649</v>
      </c>
      <c r="AE11" s="559" t="s">
        <v>551</v>
      </c>
      <c r="AF11" s="560" t="s">
        <v>552</v>
      </c>
    </row>
    <row r="12" spans="1:32" ht="16.5" customHeight="1">
      <c r="A12" s="550"/>
      <c r="B12" s="551"/>
      <c r="C12" s="555"/>
      <c r="D12" s="555"/>
      <c r="E12" s="556"/>
      <c r="F12" s="553"/>
      <c r="G12" s="553" t="s">
        <v>549</v>
      </c>
      <c r="H12" s="553"/>
      <c r="I12" s="553"/>
      <c r="J12" s="553"/>
      <c r="K12" s="553"/>
      <c r="L12" s="553"/>
      <c r="M12" s="932" t="str">
        <f>IF('注記(1)'!G5="","0",+AF12)</f>
        <v>0</v>
      </c>
      <c r="N12" s="932"/>
      <c r="O12" s="932"/>
      <c r="P12" s="932"/>
      <c r="Q12" s="553" t="str">
        <f>+'貸借（1）'!Z18</f>
        <v>千円</v>
      </c>
      <c r="R12" s="553"/>
      <c r="S12" s="553"/>
      <c r="T12" s="553"/>
      <c r="U12" s="553"/>
      <c r="V12" s="553"/>
      <c r="W12" s="553"/>
      <c r="X12" s="553"/>
      <c r="Y12" s="553"/>
      <c r="Z12" s="553"/>
      <c r="AA12" s="553"/>
      <c r="AB12" s="553"/>
      <c r="AC12" s="553"/>
      <c r="AD12" s="523" t="s">
        <v>648</v>
      </c>
      <c r="AE12" s="562">
        <f>+'貸借（1）'!AB18</f>
        <v>1000</v>
      </c>
      <c r="AF12" s="563">
        <f>ROUNDDOWN('注記(1)'!G5/AE12,0)</f>
        <v>0</v>
      </c>
    </row>
    <row r="13" spans="1:32" ht="16.5" customHeight="1">
      <c r="A13" s="550"/>
      <c r="B13" s="551"/>
      <c r="C13" s="555"/>
      <c r="D13" s="555"/>
      <c r="E13" s="556"/>
      <c r="F13" s="553"/>
      <c r="G13" s="553" t="s">
        <v>550</v>
      </c>
      <c r="H13" s="553"/>
      <c r="I13" s="553"/>
      <c r="J13" s="553"/>
      <c r="K13" s="553"/>
      <c r="L13" s="553"/>
      <c r="M13" s="932" t="str">
        <f>IF('注記(1)'!G6="","0",+AF13)</f>
        <v>0</v>
      </c>
      <c r="N13" s="932"/>
      <c r="O13" s="932"/>
      <c r="P13" s="932"/>
      <c r="Q13" s="553" t="str">
        <f>+'貸借（1）'!Z18</f>
        <v>千円</v>
      </c>
      <c r="R13" s="553"/>
      <c r="S13" s="553"/>
      <c r="T13" s="553"/>
      <c r="U13" s="553"/>
      <c r="V13" s="553"/>
      <c r="W13" s="553"/>
      <c r="X13" s="553"/>
      <c r="Y13" s="553"/>
      <c r="Z13" s="553"/>
      <c r="AA13" s="553"/>
      <c r="AB13" s="553"/>
      <c r="AC13" s="553"/>
      <c r="AD13" s="523" t="s">
        <v>607</v>
      </c>
      <c r="AE13" s="562">
        <f>+'貸借（1）'!AB18</f>
        <v>1000</v>
      </c>
      <c r="AF13" s="563">
        <f>ROUNDDOWN('注記(1)'!G6/AE13,0)</f>
        <v>0</v>
      </c>
    </row>
    <row r="14" spans="1:32" ht="16.5" customHeight="1">
      <c r="A14" s="550"/>
      <c r="B14" s="551"/>
      <c r="C14" s="555"/>
      <c r="D14" s="555"/>
      <c r="E14" s="556"/>
      <c r="F14" s="553"/>
      <c r="G14" s="553"/>
      <c r="H14" s="553"/>
      <c r="I14" s="553"/>
      <c r="J14" s="553"/>
      <c r="K14" s="553"/>
      <c r="L14" s="553"/>
      <c r="M14" s="561"/>
      <c r="N14" s="561"/>
      <c r="O14" s="561"/>
      <c r="P14" s="561"/>
      <c r="Q14" s="553"/>
      <c r="R14" s="553"/>
      <c r="S14" s="553"/>
      <c r="T14" s="553"/>
      <c r="U14" s="553"/>
      <c r="V14" s="553"/>
      <c r="W14" s="553"/>
      <c r="X14" s="553"/>
      <c r="Y14" s="553"/>
      <c r="Z14" s="553"/>
      <c r="AA14" s="553"/>
      <c r="AB14" s="553"/>
      <c r="AC14" s="553"/>
      <c r="AD14" s="523"/>
      <c r="AE14" s="564"/>
      <c r="AF14" s="564"/>
    </row>
    <row r="15" spans="1:30" ht="16.5" customHeight="1">
      <c r="A15" s="550"/>
      <c r="B15" s="551"/>
      <c r="C15" s="555"/>
      <c r="D15" s="555" t="s">
        <v>471</v>
      </c>
      <c r="E15" s="556"/>
      <c r="F15" s="929" t="s">
        <v>481</v>
      </c>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507"/>
    </row>
    <row r="16" spans="1:30" ht="16.5" customHeight="1">
      <c r="A16" s="550"/>
      <c r="B16" s="551"/>
      <c r="C16" s="555"/>
      <c r="D16" s="555"/>
      <c r="E16" s="556"/>
      <c r="F16" s="553"/>
      <c r="G16" s="553" t="str">
        <f>+'注記(1)'!$G$3</f>
        <v>該当なし</v>
      </c>
      <c r="H16" s="553"/>
      <c r="I16" s="553"/>
      <c r="J16" s="553"/>
      <c r="K16" s="553"/>
      <c r="L16" s="553"/>
      <c r="M16" s="553"/>
      <c r="N16" s="553"/>
      <c r="O16" s="553"/>
      <c r="P16" s="553"/>
      <c r="Q16" s="553"/>
      <c r="R16" s="553"/>
      <c r="S16" s="553"/>
      <c r="T16" s="553"/>
      <c r="U16" s="553"/>
      <c r="V16" s="553"/>
      <c r="W16" s="553"/>
      <c r="X16" s="553"/>
      <c r="Y16" s="553"/>
      <c r="Z16" s="553"/>
      <c r="AA16" s="553"/>
      <c r="AB16" s="553"/>
      <c r="AC16" s="553"/>
      <c r="AD16" s="511" t="s">
        <v>600</v>
      </c>
    </row>
    <row r="17" spans="1:30" ht="16.5" customHeight="1">
      <c r="A17" s="550"/>
      <c r="B17" s="551"/>
      <c r="C17" s="555"/>
      <c r="D17" s="555"/>
      <c r="E17" s="556"/>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11"/>
    </row>
    <row r="18" spans="1:30" ht="16.5" customHeight="1">
      <c r="A18" s="550"/>
      <c r="B18" s="551"/>
      <c r="C18" s="555"/>
      <c r="D18" s="555" t="s">
        <v>473</v>
      </c>
      <c r="E18" s="556"/>
      <c r="F18" s="929" t="s">
        <v>644</v>
      </c>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565"/>
    </row>
    <row r="19" spans="1:30" ht="16.5" customHeight="1">
      <c r="A19" s="550"/>
      <c r="B19" s="551"/>
      <c r="C19" s="555"/>
      <c r="D19" s="557"/>
      <c r="E19" s="553" t="s">
        <v>645</v>
      </c>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11"/>
    </row>
    <row r="20" spans="1:30" ht="16.5" customHeight="1">
      <c r="A20" s="550"/>
      <c r="B20" s="551"/>
      <c r="C20" s="555"/>
      <c r="D20" s="557"/>
      <c r="E20" s="558"/>
      <c r="F20" s="553"/>
      <c r="G20" s="553" t="str">
        <f>+'注記(1)'!$G$3</f>
        <v>該当なし</v>
      </c>
      <c r="H20" s="553"/>
      <c r="I20" s="553"/>
      <c r="J20" s="553"/>
      <c r="K20" s="553"/>
      <c r="L20" s="553"/>
      <c r="M20" s="553"/>
      <c r="N20" s="553"/>
      <c r="O20" s="553"/>
      <c r="P20" s="553"/>
      <c r="Q20" s="553"/>
      <c r="R20" s="553"/>
      <c r="S20" s="553"/>
      <c r="T20" s="553"/>
      <c r="U20" s="553"/>
      <c r="V20" s="553"/>
      <c r="W20" s="553"/>
      <c r="X20" s="553"/>
      <c r="Y20" s="553"/>
      <c r="Z20" s="553"/>
      <c r="AA20" s="553"/>
      <c r="AB20" s="553"/>
      <c r="AC20" s="553"/>
      <c r="AD20" s="511" t="s">
        <v>600</v>
      </c>
    </row>
    <row r="21" spans="1:30" ht="16.5" customHeight="1">
      <c r="A21" s="550"/>
      <c r="B21" s="551"/>
      <c r="C21" s="555"/>
      <c r="D21" s="557"/>
      <c r="E21" s="558"/>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11"/>
    </row>
    <row r="22" spans="1:30" ht="16.5" customHeight="1">
      <c r="A22" s="550"/>
      <c r="B22" s="551"/>
      <c r="C22" s="555"/>
      <c r="D22" s="555" t="s">
        <v>475</v>
      </c>
      <c r="E22" s="556"/>
      <c r="F22" s="553" t="s">
        <v>482</v>
      </c>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07"/>
    </row>
    <row r="23" spans="1:30" ht="16.5" customHeight="1">
      <c r="A23" s="550"/>
      <c r="B23" s="551"/>
      <c r="C23" s="558"/>
      <c r="D23" s="558"/>
      <c r="E23" s="558"/>
      <c r="F23" s="553"/>
      <c r="G23" s="553" t="str">
        <f>+'注記(1)'!$G$3</f>
        <v>該当なし</v>
      </c>
      <c r="H23" s="553"/>
      <c r="I23" s="553"/>
      <c r="J23" s="553"/>
      <c r="K23" s="553"/>
      <c r="L23" s="553"/>
      <c r="M23" s="553"/>
      <c r="N23" s="553"/>
      <c r="O23" s="553"/>
      <c r="P23" s="553"/>
      <c r="Q23" s="553"/>
      <c r="R23" s="553"/>
      <c r="S23" s="553"/>
      <c r="T23" s="553"/>
      <c r="U23" s="553"/>
      <c r="V23" s="553"/>
      <c r="W23" s="553"/>
      <c r="X23" s="553"/>
      <c r="Y23" s="553"/>
      <c r="Z23" s="553"/>
      <c r="AA23" s="553"/>
      <c r="AB23" s="553"/>
      <c r="AC23" s="553"/>
      <c r="AD23" s="511" t="s">
        <v>600</v>
      </c>
    </row>
    <row r="24" spans="1:30" ht="16.5" customHeight="1">
      <c r="A24" s="550"/>
      <c r="B24" s="551"/>
      <c r="C24" s="558"/>
      <c r="D24" s="558"/>
      <c r="E24" s="558"/>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11"/>
    </row>
    <row r="25" spans="1:30" ht="16.5" customHeight="1">
      <c r="A25" s="550"/>
      <c r="B25" s="551"/>
      <c r="C25" s="558"/>
      <c r="D25" s="555" t="s">
        <v>704</v>
      </c>
      <c r="E25" s="556"/>
      <c r="F25" s="553" t="s">
        <v>705</v>
      </c>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07"/>
    </row>
    <row r="26" spans="1:30" ht="16.5" customHeight="1">
      <c r="A26" s="550"/>
      <c r="B26" s="551"/>
      <c r="C26" s="558"/>
      <c r="D26" s="558"/>
      <c r="E26" s="558"/>
      <c r="F26" s="553"/>
      <c r="G26" s="553" t="str">
        <f>+'注記(1)'!$G$3</f>
        <v>該当なし</v>
      </c>
      <c r="H26" s="553"/>
      <c r="I26" s="553"/>
      <c r="J26" s="553"/>
      <c r="K26" s="553"/>
      <c r="L26" s="553"/>
      <c r="M26" s="553"/>
      <c r="N26" s="553"/>
      <c r="O26" s="553"/>
      <c r="P26" s="553"/>
      <c r="Q26" s="553"/>
      <c r="R26" s="553"/>
      <c r="S26" s="553"/>
      <c r="T26" s="553"/>
      <c r="U26" s="553"/>
      <c r="V26" s="553"/>
      <c r="W26" s="553"/>
      <c r="X26" s="553"/>
      <c r="Y26" s="553"/>
      <c r="Z26" s="553"/>
      <c r="AA26" s="553"/>
      <c r="AB26" s="553"/>
      <c r="AC26" s="553"/>
      <c r="AD26" s="511" t="s">
        <v>600</v>
      </c>
    </row>
    <row r="27" spans="1:30" ht="16.5" customHeight="1">
      <c r="A27" s="550"/>
      <c r="B27" s="551"/>
      <c r="C27" s="558"/>
      <c r="D27" s="558"/>
      <c r="E27" s="558"/>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12"/>
    </row>
    <row r="28" spans="1:29" ht="16.5" customHeight="1">
      <c r="A28" s="550"/>
      <c r="B28" s="551"/>
      <c r="C28" s="557" t="s">
        <v>753</v>
      </c>
      <c r="D28" s="557"/>
      <c r="E28" s="557"/>
      <c r="F28" s="553" t="s">
        <v>483</v>
      </c>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row>
    <row r="29" spans="1:30" ht="16.5" customHeight="1">
      <c r="A29" s="550"/>
      <c r="B29" s="551"/>
      <c r="C29" s="555"/>
      <c r="D29" s="555" t="s">
        <v>467</v>
      </c>
      <c r="E29" s="556"/>
      <c r="F29" s="553" t="s">
        <v>484</v>
      </c>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07"/>
    </row>
    <row r="30" spans="1:30" ht="16.5" customHeight="1">
      <c r="A30" s="566"/>
      <c r="B30" s="551"/>
      <c r="C30" s="555"/>
      <c r="D30" s="555"/>
      <c r="E30" s="556"/>
      <c r="F30" s="553"/>
      <c r="G30" s="553" t="str">
        <f>+'注記(1)'!$G$3</f>
        <v>該当なし</v>
      </c>
      <c r="H30" s="553"/>
      <c r="I30" s="553"/>
      <c r="J30" s="553"/>
      <c r="K30" s="553"/>
      <c r="L30" s="553"/>
      <c r="M30" s="553"/>
      <c r="N30" s="553"/>
      <c r="O30" s="553"/>
      <c r="P30" s="553"/>
      <c r="Q30" s="553"/>
      <c r="R30" s="553"/>
      <c r="S30" s="553"/>
      <c r="T30" s="553"/>
      <c r="U30" s="553"/>
      <c r="V30" s="553"/>
      <c r="W30" s="553"/>
      <c r="X30" s="553"/>
      <c r="Y30" s="553"/>
      <c r="Z30" s="553"/>
      <c r="AA30" s="553"/>
      <c r="AB30" s="553"/>
      <c r="AC30" s="553"/>
      <c r="AD30" s="511" t="s">
        <v>600</v>
      </c>
    </row>
    <row r="31" spans="1:30" ht="16.5" customHeight="1">
      <c r="A31" s="566"/>
      <c r="B31" s="551"/>
      <c r="C31" s="555"/>
      <c r="D31" s="555"/>
      <c r="E31" s="556"/>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12"/>
    </row>
    <row r="32" spans="1:30" ht="16.5" customHeight="1">
      <c r="A32" s="567"/>
      <c r="B32" s="551"/>
      <c r="C32" s="555"/>
      <c r="D32" s="555" t="s">
        <v>469</v>
      </c>
      <c r="E32" s="556"/>
      <c r="F32" s="553" t="s">
        <v>706</v>
      </c>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11"/>
    </row>
    <row r="33" spans="1:30" ht="16.5" customHeight="1">
      <c r="A33" s="550"/>
      <c r="B33" s="551"/>
      <c r="C33" s="555"/>
      <c r="D33" s="555"/>
      <c r="E33" s="556"/>
      <c r="F33" s="553"/>
      <c r="G33" s="553" t="str">
        <f>+'注記(1)'!$G$3</f>
        <v>該当なし</v>
      </c>
      <c r="H33" s="553"/>
      <c r="I33" s="553"/>
      <c r="J33" s="553"/>
      <c r="K33" s="553"/>
      <c r="L33" s="553"/>
      <c r="M33" s="553"/>
      <c r="N33" s="553"/>
      <c r="O33" s="553"/>
      <c r="P33" s="553"/>
      <c r="Q33" s="553"/>
      <c r="R33" s="553"/>
      <c r="S33" s="553"/>
      <c r="T33" s="553"/>
      <c r="U33" s="553"/>
      <c r="V33" s="553"/>
      <c r="W33" s="553"/>
      <c r="X33" s="553"/>
      <c r="Y33" s="553"/>
      <c r="Z33" s="553"/>
      <c r="AA33" s="553"/>
      <c r="AB33" s="553"/>
      <c r="AC33" s="553"/>
      <c r="AD33" s="511" t="s">
        <v>600</v>
      </c>
    </row>
    <row r="34" spans="1:30" ht="16.5" customHeight="1">
      <c r="A34" s="550"/>
      <c r="B34" s="551"/>
      <c r="C34" s="555"/>
      <c r="D34" s="555"/>
      <c r="E34" s="556"/>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12"/>
    </row>
    <row r="35" spans="1:30" ht="16.5" customHeight="1">
      <c r="A35" s="550"/>
      <c r="B35" s="551"/>
      <c r="C35" s="555"/>
      <c r="D35" s="555" t="s">
        <v>471</v>
      </c>
      <c r="E35" s="556"/>
      <c r="F35" s="553" t="s">
        <v>707</v>
      </c>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11"/>
    </row>
    <row r="36" spans="1:30" ht="16.5" customHeight="1">
      <c r="A36" s="550"/>
      <c r="B36" s="551"/>
      <c r="C36" s="555"/>
      <c r="D36" s="555"/>
      <c r="E36" s="556"/>
      <c r="F36" s="553"/>
      <c r="G36" s="553" t="str">
        <f>+'注記(1)'!$G$3</f>
        <v>該当なし</v>
      </c>
      <c r="H36" s="553"/>
      <c r="I36" s="553"/>
      <c r="J36" s="553"/>
      <c r="K36" s="553"/>
      <c r="L36" s="553"/>
      <c r="M36" s="553"/>
      <c r="N36" s="553"/>
      <c r="O36" s="553"/>
      <c r="P36" s="553"/>
      <c r="Q36" s="553"/>
      <c r="R36" s="553"/>
      <c r="S36" s="553"/>
      <c r="T36" s="553"/>
      <c r="U36" s="553"/>
      <c r="V36" s="553"/>
      <c r="W36" s="553"/>
      <c r="X36" s="553"/>
      <c r="Y36" s="553"/>
      <c r="Z36" s="553"/>
      <c r="AA36" s="553"/>
      <c r="AB36" s="553"/>
      <c r="AC36" s="553"/>
      <c r="AD36" s="511" t="s">
        <v>600</v>
      </c>
    </row>
    <row r="37" spans="1:30" ht="16.5" customHeight="1">
      <c r="A37" s="550"/>
      <c r="B37" s="551"/>
      <c r="C37" s="555"/>
      <c r="D37" s="555"/>
      <c r="E37" s="556"/>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12"/>
    </row>
    <row r="38" spans="1:30" ht="16.5" customHeight="1">
      <c r="A38" s="550"/>
      <c r="B38" s="551"/>
      <c r="C38" s="555"/>
      <c r="D38" s="555" t="s">
        <v>473</v>
      </c>
      <c r="E38" s="556"/>
      <c r="F38" s="553" t="s">
        <v>708</v>
      </c>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11"/>
    </row>
    <row r="39" spans="1:30" ht="16.5" customHeight="1">
      <c r="A39" s="550"/>
      <c r="B39" s="551"/>
      <c r="C39" s="555"/>
      <c r="D39" s="558"/>
      <c r="E39" s="558"/>
      <c r="F39" s="553"/>
      <c r="G39" s="553" t="str">
        <f>+'注記(1)'!$G$3</f>
        <v>該当なし</v>
      </c>
      <c r="H39" s="553"/>
      <c r="I39" s="553"/>
      <c r="J39" s="553"/>
      <c r="K39" s="553"/>
      <c r="L39" s="553"/>
      <c r="M39" s="553"/>
      <c r="N39" s="553"/>
      <c r="O39" s="553"/>
      <c r="P39" s="553"/>
      <c r="Q39" s="553"/>
      <c r="R39" s="553"/>
      <c r="S39" s="553"/>
      <c r="T39" s="553"/>
      <c r="U39" s="553"/>
      <c r="V39" s="553"/>
      <c r="W39" s="553"/>
      <c r="X39" s="553"/>
      <c r="Y39" s="553"/>
      <c r="Z39" s="553"/>
      <c r="AA39" s="553"/>
      <c r="AB39" s="553"/>
      <c r="AC39" s="553"/>
      <c r="AD39" s="511" t="s">
        <v>600</v>
      </c>
    </row>
    <row r="40" spans="1:30" ht="16.5" customHeight="1">
      <c r="A40" s="550"/>
      <c r="B40" s="551"/>
      <c r="C40" s="555"/>
      <c r="D40" s="558"/>
      <c r="E40" s="558"/>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12"/>
    </row>
    <row r="41" spans="1:30" ht="16.5" customHeight="1">
      <c r="A41" s="550"/>
      <c r="B41" s="551"/>
      <c r="C41" s="555"/>
      <c r="D41" s="555" t="s">
        <v>291</v>
      </c>
      <c r="E41" s="556"/>
      <c r="F41" s="553" t="s">
        <v>485</v>
      </c>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11"/>
    </row>
    <row r="42" spans="1:30" ht="16.5" customHeight="1">
      <c r="A42" s="550"/>
      <c r="B42" s="551"/>
      <c r="C42" s="558"/>
      <c r="D42" s="558"/>
      <c r="E42" s="558"/>
      <c r="F42" s="553"/>
      <c r="G42" s="553" t="str">
        <f>+'注記(1)'!$G$3</f>
        <v>該当なし</v>
      </c>
      <c r="H42" s="553"/>
      <c r="I42" s="553"/>
      <c r="J42" s="553"/>
      <c r="K42" s="553"/>
      <c r="L42" s="553"/>
      <c r="M42" s="553"/>
      <c r="N42" s="553"/>
      <c r="O42" s="553"/>
      <c r="P42" s="553"/>
      <c r="Q42" s="553"/>
      <c r="R42" s="553"/>
      <c r="S42" s="553"/>
      <c r="T42" s="553"/>
      <c r="U42" s="553"/>
      <c r="V42" s="553"/>
      <c r="W42" s="553"/>
      <c r="X42" s="553"/>
      <c r="Y42" s="553"/>
      <c r="Z42" s="553"/>
      <c r="AA42" s="553"/>
      <c r="AB42" s="553"/>
      <c r="AC42" s="553"/>
      <c r="AD42" s="511" t="s">
        <v>600</v>
      </c>
    </row>
    <row r="43" spans="1:30" ht="16.5" customHeight="1">
      <c r="A43" s="550"/>
      <c r="B43" s="551"/>
      <c r="C43" s="558"/>
      <c r="D43" s="558"/>
      <c r="E43" s="558"/>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12"/>
    </row>
    <row r="44" spans="1:30" ht="16.5" customHeight="1">
      <c r="A44" s="550"/>
      <c r="B44" s="553"/>
      <c r="C44" s="555"/>
      <c r="D44" s="555" t="s">
        <v>292</v>
      </c>
      <c r="E44" s="555"/>
      <c r="F44" s="553" t="s">
        <v>709</v>
      </c>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11"/>
    </row>
    <row r="45" spans="1:30" ht="16.5" customHeight="1">
      <c r="A45" s="550"/>
      <c r="B45" s="553"/>
      <c r="C45" s="555"/>
      <c r="D45" s="555"/>
      <c r="E45" s="555"/>
      <c r="F45" s="553"/>
      <c r="G45" s="553" t="str">
        <f>+'注記(1)'!$G$3</f>
        <v>該当なし</v>
      </c>
      <c r="H45" s="553"/>
      <c r="I45" s="553"/>
      <c r="J45" s="553"/>
      <c r="K45" s="553"/>
      <c r="L45" s="553"/>
      <c r="M45" s="553"/>
      <c r="N45" s="553"/>
      <c r="O45" s="553"/>
      <c r="P45" s="553"/>
      <c r="Q45" s="553"/>
      <c r="R45" s="553"/>
      <c r="S45" s="553"/>
      <c r="T45" s="553"/>
      <c r="U45" s="553"/>
      <c r="V45" s="553"/>
      <c r="W45" s="553"/>
      <c r="X45" s="553"/>
      <c r="Y45" s="553"/>
      <c r="Z45" s="553"/>
      <c r="AA45" s="553"/>
      <c r="AB45" s="553"/>
      <c r="AC45" s="553"/>
      <c r="AD45" s="511" t="s">
        <v>600</v>
      </c>
    </row>
    <row r="46" spans="2:30" ht="16.5" customHeight="1">
      <c r="B46" s="553"/>
      <c r="C46" s="555"/>
      <c r="D46" s="555"/>
      <c r="E46" s="555"/>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12"/>
    </row>
    <row r="59" spans="1:5" ht="16.5" customHeight="1">
      <c r="A59" s="570"/>
      <c r="B59" s="571"/>
      <c r="C59" s="572"/>
      <c r="D59" s="572"/>
      <c r="E59" s="572"/>
    </row>
    <row r="60" spans="1:5" ht="16.5" customHeight="1">
      <c r="A60" s="570"/>
      <c r="B60" s="571"/>
      <c r="C60" s="572"/>
      <c r="D60" s="572"/>
      <c r="E60" s="572"/>
    </row>
    <row r="61" spans="1:5" ht="16.5" customHeight="1">
      <c r="A61" s="570"/>
      <c r="B61" s="571"/>
      <c r="C61" s="572"/>
      <c r="D61" s="572"/>
      <c r="E61" s="572"/>
    </row>
    <row r="62" spans="1:5" ht="16.5" customHeight="1">
      <c r="A62" s="570"/>
      <c r="B62" s="571"/>
      <c r="C62" s="572"/>
      <c r="D62" s="572"/>
      <c r="E62" s="572"/>
    </row>
    <row r="63" spans="1:5" ht="16.5" customHeight="1">
      <c r="A63" s="570"/>
      <c r="B63" s="571"/>
      <c r="C63" s="572"/>
      <c r="D63" s="572"/>
      <c r="E63" s="572"/>
    </row>
    <row r="64" spans="1:5" ht="16.5" customHeight="1">
      <c r="A64" s="570"/>
      <c r="B64" s="571"/>
      <c r="C64" s="572"/>
      <c r="D64" s="572"/>
      <c r="E64" s="572"/>
    </row>
  </sheetData>
  <sheetProtection sheet="1" objects="1" scenarios="1" selectLockedCells="1"/>
  <mergeCells count="5">
    <mergeCell ref="M12:P12"/>
    <mergeCell ref="F11:AC11"/>
    <mergeCell ref="F18:AC18"/>
    <mergeCell ref="F15:AC15"/>
    <mergeCell ref="M13:P13"/>
  </mergeCells>
  <printOptions/>
  <pageMargins left="0.7874015748031497" right="0.3937007874015748" top="0.76" bottom="0.35433070866141736" header="0.2755905511811024" footer="0.2362204724409449"/>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R62"/>
  <sheetViews>
    <sheetView showZeros="0" zoomScalePageLayoutView="0" workbookViewId="0" topLeftCell="A1">
      <selection activeCell="A1" sqref="A1"/>
    </sheetView>
  </sheetViews>
  <sheetFormatPr defaultColWidth="14.875" defaultRowHeight="16.5" customHeight="1"/>
  <cols>
    <col min="1" max="1" width="2.50390625" style="536" customWidth="1"/>
    <col min="2" max="2" width="2.625" style="525" customWidth="1"/>
    <col min="3" max="6" width="1.875" style="546" customWidth="1"/>
    <col min="7" max="7" width="1.875" style="508" customWidth="1"/>
    <col min="8" max="8" width="5.125" style="508" customWidth="1"/>
    <col min="9" max="9" width="8.875" style="508" customWidth="1"/>
    <col min="10" max="10" width="12.25390625" style="508" customWidth="1"/>
    <col min="11" max="11" width="7.75390625" style="508" customWidth="1"/>
    <col min="12" max="12" width="7.375" style="508" customWidth="1"/>
    <col min="13" max="13" width="4.375" style="508" customWidth="1"/>
    <col min="14" max="15" width="5.625" style="508" customWidth="1"/>
    <col min="16" max="16" width="7.125" style="508" customWidth="1"/>
    <col min="17" max="17" width="9.875" style="508" customWidth="1"/>
    <col min="18" max="18" width="25.375" style="508" customWidth="1"/>
    <col min="19" max="19" width="14.875" style="508" customWidth="1"/>
    <col min="20" max="20" width="12.75390625" style="508" customWidth="1"/>
    <col min="21" max="16384" width="14.875" style="508" customWidth="1"/>
  </cols>
  <sheetData>
    <row r="1" spans="2:6" s="489" customFormat="1" ht="16.5" customHeight="1">
      <c r="B1" s="490"/>
      <c r="C1" s="491"/>
      <c r="D1" s="491"/>
      <c r="E1" s="491"/>
      <c r="F1" s="491"/>
    </row>
    <row r="2" spans="2:18" s="497" customFormat="1" ht="16.5" customHeight="1">
      <c r="B2" s="490"/>
      <c r="C2" s="498" t="s">
        <v>787</v>
      </c>
      <c r="D2" s="498"/>
      <c r="E2" s="499"/>
      <c r="F2" s="499"/>
      <c r="G2" s="499"/>
      <c r="H2" s="500"/>
      <c r="I2" s="500"/>
      <c r="J2" s="500"/>
      <c r="K2" s="500"/>
      <c r="L2" s="501"/>
      <c r="M2" s="498"/>
      <c r="N2" s="498"/>
      <c r="O2" s="498"/>
      <c r="P2" s="498"/>
      <c r="Q2" s="498"/>
      <c r="R2" s="498"/>
    </row>
    <row r="3" spans="1:18" ht="16.5" customHeight="1">
      <c r="A3" s="942" t="str">
        <f>IF('注記(1)'!G7="","注記（1）のページ欄外で株数を入力","")</f>
        <v>注記（1）のページ欄外で株数を入力</v>
      </c>
      <c r="B3" s="509"/>
      <c r="C3" s="504" t="s">
        <v>717</v>
      </c>
      <c r="D3" s="504"/>
      <c r="E3" s="506" t="s">
        <v>487</v>
      </c>
      <c r="F3" s="504"/>
      <c r="G3" s="506"/>
      <c r="H3" s="506"/>
      <c r="I3" s="506"/>
      <c r="J3" s="506"/>
      <c r="K3" s="506"/>
      <c r="L3" s="506"/>
      <c r="M3" s="506"/>
      <c r="N3" s="506"/>
      <c r="O3" s="506"/>
      <c r="P3" s="506"/>
      <c r="Q3" s="506"/>
      <c r="R3" s="489"/>
    </row>
    <row r="4" spans="1:18" ht="16.5" customHeight="1">
      <c r="A4" s="942"/>
      <c r="B4" s="513"/>
      <c r="C4" s="505"/>
      <c r="D4" s="505" t="s">
        <v>462</v>
      </c>
      <c r="E4" s="505"/>
      <c r="F4" s="506" t="s">
        <v>489</v>
      </c>
      <c r="G4" s="506"/>
      <c r="H4" s="506"/>
      <c r="I4" s="506"/>
      <c r="J4" s="506"/>
      <c r="K4" s="506"/>
      <c r="L4" s="506"/>
      <c r="M4" s="506"/>
      <c r="N4" s="506"/>
      <c r="O4" s="506"/>
      <c r="P4" s="506"/>
      <c r="Q4" s="506"/>
      <c r="R4" s="528" t="s">
        <v>606</v>
      </c>
    </row>
    <row r="5" spans="1:18" ht="16.5" customHeight="1">
      <c r="A5" s="942"/>
      <c r="B5" s="517" t="str">
        <f>IF('注記(1)'!G7="","⇒","")</f>
        <v>⇒</v>
      </c>
      <c r="C5" s="505"/>
      <c r="D5" s="505"/>
      <c r="E5" s="505"/>
      <c r="F5" s="506"/>
      <c r="G5" s="506" t="s">
        <v>380</v>
      </c>
      <c r="H5" s="506"/>
      <c r="I5" s="506"/>
      <c r="J5" s="529">
        <f>+'注記(1)'!G7</f>
        <v>0</v>
      </c>
      <c r="K5" s="506" t="s">
        <v>379</v>
      </c>
      <c r="L5" s="529"/>
      <c r="M5" s="529"/>
      <c r="N5" s="529"/>
      <c r="O5" s="506"/>
      <c r="P5" s="506"/>
      <c r="Q5" s="506"/>
      <c r="R5" s="523" t="s">
        <v>607</v>
      </c>
    </row>
    <row r="6" spans="1:18" ht="16.5" customHeight="1">
      <c r="A6" s="942"/>
      <c r="B6" s="517"/>
      <c r="C6" s="505"/>
      <c r="D6" s="505"/>
      <c r="E6" s="505"/>
      <c r="F6" s="506"/>
      <c r="G6" s="506"/>
      <c r="H6" s="506"/>
      <c r="I6" s="506"/>
      <c r="J6" s="529"/>
      <c r="K6" s="506"/>
      <c r="L6" s="529"/>
      <c r="M6" s="529"/>
      <c r="N6" s="529"/>
      <c r="O6" s="506"/>
      <c r="P6" s="506"/>
      <c r="Q6" s="506"/>
      <c r="R6" s="530"/>
    </row>
    <row r="7" spans="1:18" ht="16.5" customHeight="1">
      <c r="A7" s="942"/>
      <c r="B7" s="508"/>
      <c r="C7" s="505"/>
      <c r="D7" s="505" t="s">
        <v>283</v>
      </c>
      <c r="E7" s="505"/>
      <c r="F7" s="506" t="s">
        <v>569</v>
      </c>
      <c r="G7" s="506"/>
      <c r="H7" s="506"/>
      <c r="I7" s="506"/>
      <c r="J7" s="506"/>
      <c r="K7" s="506"/>
      <c r="L7" s="506"/>
      <c r="M7" s="506"/>
      <c r="N7" s="506"/>
      <c r="O7" s="506"/>
      <c r="P7" s="506"/>
      <c r="Q7" s="506"/>
      <c r="R7" s="511"/>
    </row>
    <row r="8" spans="1:18" ht="16.5" customHeight="1">
      <c r="A8" s="942"/>
      <c r="B8" s="515"/>
      <c r="C8" s="505"/>
      <c r="D8" s="505"/>
      <c r="E8" s="505"/>
      <c r="F8" s="506"/>
      <c r="G8" s="506" t="str">
        <f>+'注記(1)'!$G$3</f>
        <v>該当なし</v>
      </c>
      <c r="H8" s="506"/>
      <c r="I8" s="506"/>
      <c r="J8" s="506"/>
      <c r="K8" s="506"/>
      <c r="L8" s="506"/>
      <c r="M8" s="506"/>
      <c r="N8" s="506"/>
      <c r="O8" s="506"/>
      <c r="P8" s="506"/>
      <c r="Q8" s="506"/>
      <c r="R8" s="511" t="s">
        <v>615</v>
      </c>
    </row>
    <row r="9" spans="1:18" ht="16.5" customHeight="1">
      <c r="A9" s="942"/>
      <c r="B9" s="515"/>
      <c r="C9" s="505"/>
      <c r="D9" s="505"/>
      <c r="E9" s="505"/>
      <c r="F9" s="506"/>
      <c r="G9" s="506"/>
      <c r="H9" s="506"/>
      <c r="I9" s="506"/>
      <c r="J9" s="506"/>
      <c r="K9" s="506"/>
      <c r="L9" s="506"/>
      <c r="M9" s="506"/>
      <c r="N9" s="506"/>
      <c r="O9" s="506"/>
      <c r="P9" s="506"/>
      <c r="Q9" s="506"/>
      <c r="R9" s="512"/>
    </row>
    <row r="10" spans="1:18" ht="16.5" customHeight="1">
      <c r="A10" s="942"/>
      <c r="B10" s="517">
        <f>IF('注記(1)'!G30="","⇒","")</f>
      </c>
      <c r="C10" s="505"/>
      <c r="D10" s="505" t="s">
        <v>285</v>
      </c>
      <c r="E10" s="505"/>
      <c r="F10" s="506" t="s">
        <v>646</v>
      </c>
      <c r="G10" s="506"/>
      <c r="H10" s="506"/>
      <c r="I10" s="506"/>
      <c r="J10" s="506"/>
      <c r="K10" s="506"/>
      <c r="L10" s="506"/>
      <c r="M10" s="506"/>
      <c r="N10" s="506"/>
      <c r="O10" s="506"/>
      <c r="P10" s="506"/>
      <c r="Q10" s="506"/>
      <c r="R10" s="511"/>
    </row>
    <row r="11" spans="1:18" ht="16.5" customHeight="1">
      <c r="A11" s="942"/>
      <c r="B11" s="515"/>
      <c r="C11" s="505"/>
      <c r="D11" s="505"/>
      <c r="E11" s="505"/>
      <c r="F11" s="506"/>
      <c r="G11" s="506" t="str">
        <f>+'注記(1)'!$G$3</f>
        <v>該当なし</v>
      </c>
      <c r="H11" s="506"/>
      <c r="I11" s="506"/>
      <c r="J11" s="506"/>
      <c r="K11" s="506"/>
      <c r="L11" s="506"/>
      <c r="M11" s="506"/>
      <c r="N11" s="506"/>
      <c r="O11" s="506"/>
      <c r="P11" s="506"/>
      <c r="Q11" s="506"/>
      <c r="R11" s="511" t="s">
        <v>615</v>
      </c>
    </row>
    <row r="12" spans="1:18" ht="16.5" customHeight="1">
      <c r="A12" s="942"/>
      <c r="B12" s="515"/>
      <c r="C12" s="505"/>
      <c r="D12" s="505"/>
      <c r="E12" s="505"/>
      <c r="F12" s="506"/>
      <c r="G12" s="506"/>
      <c r="H12" s="506"/>
      <c r="I12" s="506"/>
      <c r="J12" s="506"/>
      <c r="K12" s="506"/>
      <c r="L12" s="506"/>
      <c r="M12" s="506"/>
      <c r="N12" s="506"/>
      <c r="O12" s="506"/>
      <c r="P12" s="506"/>
      <c r="Q12" s="506"/>
      <c r="R12" s="512"/>
    </row>
    <row r="13" spans="1:18" ht="16.5" customHeight="1">
      <c r="A13" s="942"/>
      <c r="B13" s="509"/>
      <c r="C13" s="505"/>
      <c r="D13" s="505" t="s">
        <v>463</v>
      </c>
      <c r="E13" s="505"/>
      <c r="F13" s="506" t="s">
        <v>647</v>
      </c>
      <c r="G13" s="506"/>
      <c r="H13" s="506"/>
      <c r="I13" s="506"/>
      <c r="J13" s="506"/>
      <c r="K13" s="506"/>
      <c r="L13" s="506"/>
      <c r="M13" s="506"/>
      <c r="N13" s="506"/>
      <c r="O13" s="506"/>
      <c r="P13" s="506"/>
      <c r="Q13" s="506"/>
      <c r="R13" s="511"/>
    </row>
    <row r="14" spans="1:18" ht="16.5" customHeight="1">
      <c r="A14" s="942"/>
      <c r="B14" s="513"/>
      <c r="C14" s="505"/>
      <c r="D14" s="505"/>
      <c r="E14" s="505"/>
      <c r="F14" s="506"/>
      <c r="G14" s="506" t="str">
        <f>+'注記(1)'!$G$3</f>
        <v>該当なし</v>
      </c>
      <c r="H14" s="506"/>
      <c r="I14" s="506"/>
      <c r="J14" s="506"/>
      <c r="K14" s="506"/>
      <c r="L14" s="506"/>
      <c r="M14" s="506"/>
      <c r="N14" s="506"/>
      <c r="O14" s="506"/>
      <c r="P14" s="506"/>
      <c r="Q14" s="506"/>
      <c r="R14" s="511" t="s">
        <v>616</v>
      </c>
    </row>
    <row r="15" spans="1:18" ht="16.5" customHeight="1">
      <c r="A15" s="942"/>
      <c r="B15" s="513"/>
      <c r="C15" s="505"/>
      <c r="D15" s="505"/>
      <c r="E15" s="505"/>
      <c r="F15" s="506"/>
      <c r="G15" s="506"/>
      <c r="H15" s="506"/>
      <c r="I15" s="506"/>
      <c r="J15" s="506"/>
      <c r="K15" s="506"/>
      <c r="L15" s="506"/>
      <c r="M15" s="506"/>
      <c r="N15" s="506"/>
      <c r="O15" s="506"/>
      <c r="P15" s="506"/>
      <c r="Q15" s="506"/>
      <c r="R15" s="512" t="s">
        <v>771</v>
      </c>
    </row>
    <row r="16" spans="1:18" s="532" customFormat="1" ht="16.5" customHeight="1">
      <c r="A16" s="942"/>
      <c r="B16" s="509"/>
      <c r="C16" s="504" t="s">
        <v>710</v>
      </c>
      <c r="D16" s="504"/>
      <c r="E16" s="531" t="s">
        <v>570</v>
      </c>
      <c r="F16" s="504"/>
      <c r="G16" s="531"/>
      <c r="H16" s="531"/>
      <c r="I16" s="531"/>
      <c r="J16" s="531"/>
      <c r="K16" s="531"/>
      <c r="L16" s="531"/>
      <c r="M16" s="531"/>
      <c r="N16" s="531"/>
      <c r="O16" s="531"/>
      <c r="P16" s="531"/>
      <c r="Q16" s="531"/>
      <c r="R16" s="511"/>
    </row>
    <row r="17" spans="1:18" s="532" customFormat="1" ht="16.5" customHeight="1">
      <c r="A17" s="942"/>
      <c r="B17" s="503"/>
      <c r="C17" s="504"/>
      <c r="D17" s="504"/>
      <c r="E17" s="531"/>
      <c r="F17" s="531"/>
      <c r="G17" s="531" t="str">
        <f>+'注記(1)'!$G$3</f>
        <v>該当なし</v>
      </c>
      <c r="H17" s="531"/>
      <c r="I17" s="531"/>
      <c r="J17" s="531"/>
      <c r="K17" s="531"/>
      <c r="L17" s="531"/>
      <c r="M17" s="531"/>
      <c r="N17" s="531"/>
      <c r="O17" s="531"/>
      <c r="P17" s="531"/>
      <c r="Q17" s="531"/>
      <c r="R17" s="511" t="s">
        <v>600</v>
      </c>
    </row>
    <row r="18" spans="1:18" s="532" customFormat="1" ht="16.5" customHeight="1">
      <c r="A18" s="533"/>
      <c r="B18" s="503"/>
      <c r="C18" s="504"/>
      <c r="D18" s="504"/>
      <c r="E18" s="531"/>
      <c r="F18" s="531"/>
      <c r="G18" s="531"/>
      <c r="H18" s="531"/>
      <c r="I18" s="531"/>
      <c r="J18" s="531"/>
      <c r="K18" s="531"/>
      <c r="L18" s="531"/>
      <c r="M18" s="531"/>
      <c r="N18" s="531"/>
      <c r="O18" s="531"/>
      <c r="P18" s="531"/>
      <c r="Q18" s="531"/>
      <c r="R18" s="512"/>
    </row>
    <row r="19" spans="1:18" s="532" customFormat="1" ht="16.5" customHeight="1">
      <c r="A19" s="533"/>
      <c r="B19" s="503"/>
      <c r="C19" s="504" t="s">
        <v>711</v>
      </c>
      <c r="D19" s="504"/>
      <c r="E19" s="531" t="s">
        <v>571</v>
      </c>
      <c r="F19" s="531"/>
      <c r="G19" s="531"/>
      <c r="H19" s="531"/>
      <c r="I19" s="531"/>
      <c r="J19" s="531"/>
      <c r="K19" s="531"/>
      <c r="L19" s="531"/>
      <c r="M19" s="531"/>
      <c r="N19" s="531"/>
      <c r="O19" s="531"/>
      <c r="P19" s="531"/>
      <c r="Q19" s="531"/>
      <c r="R19" s="511"/>
    </row>
    <row r="20" spans="1:18" s="532" customFormat="1" ht="16.5" customHeight="1">
      <c r="A20" s="533"/>
      <c r="B20" s="534"/>
      <c r="C20" s="504"/>
      <c r="D20" s="504"/>
      <c r="E20" s="531"/>
      <c r="F20" s="531"/>
      <c r="G20" s="531" t="str">
        <f>+'注記(1)'!$G$3</f>
        <v>該当なし</v>
      </c>
      <c r="H20" s="531"/>
      <c r="I20" s="531"/>
      <c r="J20" s="531"/>
      <c r="K20" s="531"/>
      <c r="L20" s="531"/>
      <c r="M20" s="531"/>
      <c r="N20" s="531"/>
      <c r="O20" s="531"/>
      <c r="P20" s="531"/>
      <c r="Q20" s="531"/>
      <c r="R20" s="511" t="s">
        <v>600</v>
      </c>
    </row>
    <row r="21" spans="1:18" s="532" customFormat="1" ht="16.5" customHeight="1">
      <c r="A21" s="533"/>
      <c r="B21" s="534"/>
      <c r="C21" s="504"/>
      <c r="D21" s="504"/>
      <c r="E21" s="531"/>
      <c r="F21" s="531"/>
      <c r="G21" s="531"/>
      <c r="H21" s="531"/>
      <c r="I21" s="531"/>
      <c r="J21" s="531"/>
      <c r="K21" s="531"/>
      <c r="L21" s="531"/>
      <c r="M21" s="531"/>
      <c r="N21" s="531"/>
      <c r="O21" s="531"/>
      <c r="P21" s="531"/>
      <c r="Q21" s="531"/>
      <c r="R21" s="535"/>
    </row>
    <row r="22" spans="1:18" s="532" customFormat="1" ht="16.5" customHeight="1">
      <c r="A22" s="533"/>
      <c r="B22" s="534"/>
      <c r="C22" s="504" t="s">
        <v>755</v>
      </c>
      <c r="D22" s="504"/>
      <c r="E22" s="506" t="s">
        <v>714</v>
      </c>
      <c r="F22" s="504"/>
      <c r="G22" s="506"/>
      <c r="H22" s="506"/>
      <c r="I22" s="506"/>
      <c r="J22" s="531"/>
      <c r="K22" s="531"/>
      <c r="L22" s="531"/>
      <c r="M22" s="531"/>
      <c r="N22" s="531"/>
      <c r="O22" s="531"/>
      <c r="P22" s="531"/>
      <c r="Q22" s="531"/>
      <c r="R22" s="489"/>
    </row>
    <row r="23" spans="1:18" s="532" customFormat="1" ht="16.5" customHeight="1">
      <c r="A23" s="533"/>
      <c r="B23" s="534"/>
      <c r="C23" s="505"/>
      <c r="D23" s="505" t="s">
        <v>462</v>
      </c>
      <c r="E23" s="505"/>
      <c r="F23" s="506" t="s">
        <v>715</v>
      </c>
      <c r="G23" s="506"/>
      <c r="H23" s="506"/>
      <c r="I23" s="506"/>
      <c r="J23" s="531"/>
      <c r="K23" s="531"/>
      <c r="L23" s="531"/>
      <c r="M23" s="531"/>
      <c r="N23" s="531"/>
      <c r="O23" s="531"/>
      <c r="P23" s="531"/>
      <c r="Q23" s="531"/>
      <c r="R23" s="507"/>
    </row>
    <row r="24" spans="1:18" s="532" customFormat="1" ht="16.5" customHeight="1">
      <c r="A24" s="533"/>
      <c r="B24" s="534"/>
      <c r="C24" s="505"/>
      <c r="D24" s="505"/>
      <c r="E24" s="505"/>
      <c r="F24" s="506"/>
      <c r="G24" s="506" t="str">
        <f>+'注記(1)'!$G$3</f>
        <v>該当なし</v>
      </c>
      <c r="H24" s="506"/>
      <c r="I24" s="506"/>
      <c r="J24" s="531"/>
      <c r="K24" s="531"/>
      <c r="L24" s="531"/>
      <c r="M24" s="531"/>
      <c r="N24" s="531"/>
      <c r="O24" s="531"/>
      <c r="P24" s="531"/>
      <c r="Q24" s="531"/>
      <c r="R24" s="511" t="s">
        <v>600</v>
      </c>
    </row>
    <row r="25" spans="1:18" s="532" customFormat="1" ht="16.5" customHeight="1">
      <c r="A25" s="533"/>
      <c r="B25" s="534"/>
      <c r="C25" s="505"/>
      <c r="D25" s="505"/>
      <c r="E25" s="505"/>
      <c r="F25" s="506"/>
      <c r="G25" s="506"/>
      <c r="H25" s="506"/>
      <c r="I25" s="506"/>
      <c r="J25" s="531"/>
      <c r="K25" s="531"/>
      <c r="L25" s="531"/>
      <c r="M25" s="531"/>
      <c r="N25" s="531"/>
      <c r="O25" s="531"/>
      <c r="P25" s="531"/>
      <c r="Q25" s="531"/>
      <c r="R25" s="512"/>
    </row>
    <row r="26" spans="1:18" s="532" customFormat="1" ht="16.5" customHeight="1">
      <c r="A26" s="533"/>
      <c r="B26" s="534"/>
      <c r="C26" s="505"/>
      <c r="D26" s="505" t="s">
        <v>283</v>
      </c>
      <c r="E26" s="505"/>
      <c r="F26" s="506" t="s">
        <v>716</v>
      </c>
      <c r="G26" s="506"/>
      <c r="H26" s="506"/>
      <c r="I26" s="506"/>
      <c r="J26" s="531"/>
      <c r="K26" s="531"/>
      <c r="L26" s="531"/>
      <c r="M26" s="531"/>
      <c r="N26" s="531"/>
      <c r="O26" s="531"/>
      <c r="P26" s="531"/>
      <c r="Q26" s="531"/>
      <c r="R26" s="507"/>
    </row>
    <row r="27" spans="1:18" s="532" customFormat="1" ht="16.5" customHeight="1">
      <c r="A27" s="533"/>
      <c r="B27" s="534"/>
      <c r="C27" s="505"/>
      <c r="D27" s="505"/>
      <c r="E27" s="505"/>
      <c r="F27" s="506"/>
      <c r="G27" s="506" t="str">
        <f>+'注記(1)'!$G$3</f>
        <v>該当なし</v>
      </c>
      <c r="H27" s="506"/>
      <c r="I27" s="506"/>
      <c r="J27" s="531"/>
      <c r="K27" s="531"/>
      <c r="L27" s="531"/>
      <c r="M27" s="531"/>
      <c r="N27" s="531"/>
      <c r="O27" s="531"/>
      <c r="P27" s="531"/>
      <c r="Q27" s="531"/>
      <c r="R27" s="511" t="s">
        <v>600</v>
      </c>
    </row>
    <row r="28" spans="1:18" s="532" customFormat="1" ht="16.5" customHeight="1">
      <c r="A28" s="533"/>
      <c r="B28" s="534"/>
      <c r="C28" s="505"/>
      <c r="D28" s="505"/>
      <c r="E28" s="505"/>
      <c r="F28" s="506"/>
      <c r="G28" s="506"/>
      <c r="H28" s="506"/>
      <c r="I28" s="506"/>
      <c r="J28" s="531"/>
      <c r="K28" s="531"/>
      <c r="L28" s="531"/>
      <c r="M28" s="531"/>
      <c r="N28" s="531"/>
      <c r="O28" s="531"/>
      <c r="P28" s="531"/>
      <c r="Q28" s="531"/>
      <c r="R28" s="512"/>
    </row>
    <row r="29" spans="1:18" s="532" customFormat="1" ht="16.5" customHeight="1">
      <c r="A29" s="533"/>
      <c r="B29" s="534"/>
      <c r="C29" s="504" t="s">
        <v>712</v>
      </c>
      <c r="D29" s="504"/>
      <c r="E29" s="506" t="s">
        <v>718</v>
      </c>
      <c r="F29" s="504"/>
      <c r="G29" s="506"/>
      <c r="H29" s="506"/>
      <c r="I29" s="506"/>
      <c r="J29" s="531"/>
      <c r="K29" s="531"/>
      <c r="L29" s="531"/>
      <c r="M29" s="531"/>
      <c r="N29" s="531"/>
      <c r="O29" s="531"/>
      <c r="P29" s="531"/>
      <c r="Q29" s="531"/>
      <c r="R29" s="489"/>
    </row>
    <row r="30" spans="1:18" s="532" customFormat="1" ht="16.5" customHeight="1">
      <c r="A30" s="533"/>
      <c r="B30" s="534"/>
      <c r="C30" s="505"/>
      <c r="D30" s="505" t="s">
        <v>462</v>
      </c>
      <c r="E30" s="505"/>
      <c r="F30" s="506" t="s">
        <v>719</v>
      </c>
      <c r="G30" s="506"/>
      <c r="H30" s="506"/>
      <c r="I30" s="506"/>
      <c r="J30" s="531"/>
      <c r="K30" s="531"/>
      <c r="L30" s="531"/>
      <c r="M30" s="531"/>
      <c r="N30" s="531"/>
      <c r="O30" s="531"/>
      <c r="P30" s="531"/>
      <c r="Q30" s="531"/>
      <c r="R30" s="507"/>
    </row>
    <row r="31" spans="1:18" s="532" customFormat="1" ht="16.5" customHeight="1">
      <c r="A31" s="533"/>
      <c r="B31" s="534"/>
      <c r="C31" s="505"/>
      <c r="D31" s="505"/>
      <c r="E31" s="505"/>
      <c r="F31" s="506"/>
      <c r="G31" s="506" t="str">
        <f>+'注記(1)'!$G$3</f>
        <v>該当なし</v>
      </c>
      <c r="H31" s="506"/>
      <c r="I31" s="506"/>
      <c r="J31" s="531"/>
      <c r="K31" s="531"/>
      <c r="L31" s="531"/>
      <c r="M31" s="531"/>
      <c r="N31" s="531"/>
      <c r="O31" s="531"/>
      <c r="P31" s="531"/>
      <c r="Q31" s="531"/>
      <c r="R31" s="511" t="s">
        <v>600</v>
      </c>
    </row>
    <row r="32" spans="1:18" s="532" customFormat="1" ht="16.5" customHeight="1">
      <c r="A32" s="533"/>
      <c r="B32" s="534"/>
      <c r="C32" s="505"/>
      <c r="D32" s="505"/>
      <c r="E32" s="505"/>
      <c r="F32" s="506"/>
      <c r="G32" s="506"/>
      <c r="H32" s="506"/>
      <c r="I32" s="506"/>
      <c r="J32" s="531"/>
      <c r="K32" s="531"/>
      <c r="L32" s="531"/>
      <c r="M32" s="531"/>
      <c r="N32" s="531"/>
      <c r="O32" s="531"/>
      <c r="P32" s="531"/>
      <c r="Q32" s="531"/>
      <c r="R32" s="512"/>
    </row>
    <row r="33" spans="1:18" s="532" customFormat="1" ht="16.5" customHeight="1">
      <c r="A33" s="533"/>
      <c r="B33" s="534"/>
      <c r="C33" s="505"/>
      <c r="D33" s="505" t="s">
        <v>283</v>
      </c>
      <c r="E33" s="505"/>
      <c r="F33" s="506" t="s">
        <v>720</v>
      </c>
      <c r="G33" s="506"/>
      <c r="H33" s="506"/>
      <c r="I33" s="506"/>
      <c r="J33" s="531"/>
      <c r="K33" s="531"/>
      <c r="L33" s="531"/>
      <c r="M33" s="531"/>
      <c r="N33" s="531"/>
      <c r="O33" s="531"/>
      <c r="P33" s="531"/>
      <c r="Q33" s="531"/>
      <c r="R33" s="507"/>
    </row>
    <row r="34" spans="1:18" s="532" customFormat="1" ht="16.5" customHeight="1">
      <c r="A34" s="533"/>
      <c r="B34" s="534"/>
      <c r="C34" s="505"/>
      <c r="D34" s="505"/>
      <c r="E34" s="505"/>
      <c r="F34" s="506"/>
      <c r="G34" s="506" t="str">
        <f>+'注記(1)'!$G$3</f>
        <v>該当なし</v>
      </c>
      <c r="H34" s="506"/>
      <c r="I34" s="506"/>
      <c r="J34" s="531"/>
      <c r="K34" s="531"/>
      <c r="L34" s="531"/>
      <c r="M34" s="531"/>
      <c r="N34" s="531"/>
      <c r="O34" s="531"/>
      <c r="P34" s="531"/>
      <c r="Q34" s="531"/>
      <c r="R34" s="511" t="s">
        <v>600</v>
      </c>
    </row>
    <row r="35" spans="1:18" s="532" customFormat="1" ht="16.5" customHeight="1">
      <c r="A35" s="533"/>
      <c r="B35" s="534"/>
      <c r="C35" s="505"/>
      <c r="D35" s="505"/>
      <c r="E35" s="505"/>
      <c r="F35" s="506"/>
      <c r="G35" s="506"/>
      <c r="H35" s="506"/>
      <c r="I35" s="506"/>
      <c r="J35" s="531"/>
      <c r="K35" s="531"/>
      <c r="L35" s="531"/>
      <c r="M35" s="531"/>
      <c r="N35" s="531"/>
      <c r="O35" s="531"/>
      <c r="P35" s="531"/>
      <c r="Q35" s="531"/>
      <c r="R35" s="512"/>
    </row>
    <row r="36" spans="2:18" ht="16.5" customHeight="1">
      <c r="B36" s="503"/>
      <c r="C36" s="504" t="s">
        <v>713</v>
      </c>
      <c r="D36" s="504"/>
      <c r="E36" s="506" t="s">
        <v>572</v>
      </c>
      <c r="F36" s="506"/>
      <c r="G36" s="506"/>
      <c r="H36" s="506"/>
      <c r="I36" s="506"/>
      <c r="J36" s="506"/>
      <c r="K36" s="506"/>
      <c r="L36" s="506"/>
      <c r="M36" s="506"/>
      <c r="N36" s="506"/>
      <c r="O36" s="506"/>
      <c r="P36" s="506"/>
      <c r="Q36" s="506"/>
      <c r="R36" s="489"/>
    </row>
    <row r="37" spans="2:18" ht="16.5" customHeight="1">
      <c r="B37" s="503"/>
      <c r="C37" s="504"/>
      <c r="D37" s="506" t="s">
        <v>573</v>
      </c>
      <c r="E37" s="504"/>
      <c r="F37" s="537"/>
      <c r="G37" s="506"/>
      <c r="H37" s="506"/>
      <c r="I37" s="506"/>
      <c r="J37" s="506"/>
      <c r="K37" s="506"/>
      <c r="L37" s="506"/>
      <c r="M37" s="506"/>
      <c r="N37" s="506"/>
      <c r="O37" s="506"/>
      <c r="P37" s="506"/>
      <c r="Q37" s="506"/>
      <c r="R37" s="507"/>
    </row>
    <row r="38" spans="2:18" ht="16.5" customHeight="1">
      <c r="B38" s="503"/>
      <c r="C38" s="936" t="s">
        <v>756</v>
      </c>
      <c r="D38" s="937"/>
      <c r="E38" s="937"/>
      <c r="F38" s="937"/>
      <c r="G38" s="938"/>
      <c r="H38" s="936" t="s">
        <v>369</v>
      </c>
      <c r="I38" s="938"/>
      <c r="J38" s="538" t="s">
        <v>371</v>
      </c>
      <c r="K38" s="943" t="s">
        <v>372</v>
      </c>
      <c r="L38" s="943" t="s">
        <v>374</v>
      </c>
      <c r="M38" s="936" t="s">
        <v>486</v>
      </c>
      <c r="N38" s="938"/>
      <c r="O38" s="506"/>
      <c r="P38" s="506"/>
      <c r="Q38" s="506"/>
      <c r="R38" s="511"/>
    </row>
    <row r="39" spans="2:18" ht="16.5" customHeight="1">
      <c r="B39" s="503"/>
      <c r="C39" s="933"/>
      <c r="D39" s="934"/>
      <c r="E39" s="934"/>
      <c r="F39" s="934"/>
      <c r="G39" s="935"/>
      <c r="H39" s="940" t="s">
        <v>370</v>
      </c>
      <c r="I39" s="941"/>
      <c r="J39" s="539" t="s">
        <v>373</v>
      </c>
      <c r="K39" s="939"/>
      <c r="L39" s="939"/>
      <c r="M39" s="940" t="str">
        <f>"("&amp;+'貸借（1）'!AA18&amp;")"</f>
        <v>(千円)</v>
      </c>
      <c r="N39" s="941"/>
      <c r="O39" s="506"/>
      <c r="P39" s="506"/>
      <c r="Q39" s="506"/>
      <c r="R39" s="511"/>
    </row>
    <row r="40" spans="2:18" ht="16.5" customHeight="1">
      <c r="B40" s="503"/>
      <c r="C40" s="936" t="s">
        <v>618</v>
      </c>
      <c r="D40" s="937"/>
      <c r="E40" s="937"/>
      <c r="F40" s="937"/>
      <c r="G40" s="938"/>
      <c r="H40" s="943"/>
      <c r="I40" s="943"/>
      <c r="J40" s="540"/>
      <c r="K40" s="540"/>
      <c r="L40" s="540"/>
      <c r="M40" s="943"/>
      <c r="N40" s="943"/>
      <c r="O40" s="506"/>
      <c r="P40" s="506"/>
      <c r="Q40" s="506"/>
      <c r="R40" s="511" t="s">
        <v>600</v>
      </c>
    </row>
    <row r="41" spans="2:18" ht="16.5" customHeight="1">
      <c r="B41" s="503"/>
      <c r="C41" s="939"/>
      <c r="D41" s="939"/>
      <c r="E41" s="939"/>
      <c r="F41" s="939"/>
      <c r="G41" s="939"/>
      <c r="H41" s="939"/>
      <c r="I41" s="939"/>
      <c r="J41" s="542"/>
      <c r="K41" s="542"/>
      <c r="L41" s="542"/>
      <c r="M41" s="939"/>
      <c r="N41" s="939"/>
      <c r="O41" s="506"/>
      <c r="P41" s="506"/>
      <c r="Q41" s="506"/>
      <c r="R41" s="512"/>
    </row>
    <row r="42" spans="2:17" ht="16.5" customHeight="1">
      <c r="B42" s="503"/>
      <c r="C42" s="506"/>
      <c r="D42" s="506"/>
      <c r="E42" s="504"/>
      <c r="F42" s="506" t="s">
        <v>757</v>
      </c>
      <c r="G42" s="506"/>
      <c r="H42" s="506"/>
      <c r="I42" s="506"/>
      <c r="J42" s="506"/>
      <c r="K42" s="506"/>
      <c r="L42" s="506"/>
      <c r="M42" s="506"/>
      <c r="N42" s="506"/>
      <c r="O42" s="506"/>
      <c r="P42" s="506"/>
      <c r="Q42" s="506"/>
    </row>
    <row r="43" spans="2:17" ht="16.5" customHeight="1">
      <c r="B43" s="503"/>
      <c r="C43" s="506"/>
      <c r="D43" s="505" t="s">
        <v>462</v>
      </c>
      <c r="E43" s="504"/>
      <c r="F43" s="504" t="s">
        <v>772</v>
      </c>
      <c r="G43" s="506"/>
      <c r="H43" s="506"/>
      <c r="I43" s="506"/>
      <c r="J43" s="506"/>
      <c r="K43" s="506"/>
      <c r="L43" s="506"/>
      <c r="M43" s="506"/>
      <c r="N43" s="506"/>
      <c r="O43" s="506"/>
      <c r="P43" s="506"/>
      <c r="Q43" s="506"/>
    </row>
    <row r="44" spans="2:18" ht="16.5" customHeight="1">
      <c r="B44" s="503"/>
      <c r="C44" s="936" t="s">
        <v>756</v>
      </c>
      <c r="D44" s="937"/>
      <c r="E44" s="937"/>
      <c r="F44" s="937"/>
      <c r="G44" s="938"/>
      <c r="H44" s="936" t="s">
        <v>369</v>
      </c>
      <c r="I44" s="938"/>
      <c r="J44" s="538" t="s">
        <v>371</v>
      </c>
      <c r="K44" s="943" t="s">
        <v>372</v>
      </c>
      <c r="L44" s="936" t="s">
        <v>375</v>
      </c>
      <c r="M44" s="938"/>
      <c r="N44" s="936" t="s">
        <v>376</v>
      </c>
      <c r="O44" s="938"/>
      <c r="P44" s="943" t="s">
        <v>374</v>
      </c>
      <c r="Q44" s="538" t="s">
        <v>384</v>
      </c>
      <c r="R44" s="543"/>
    </row>
    <row r="45" spans="2:18" ht="16.5" customHeight="1">
      <c r="B45" s="503"/>
      <c r="C45" s="933"/>
      <c r="D45" s="934"/>
      <c r="E45" s="934"/>
      <c r="F45" s="934"/>
      <c r="G45" s="935"/>
      <c r="H45" s="940" t="s">
        <v>370</v>
      </c>
      <c r="I45" s="941"/>
      <c r="J45" s="541" t="s">
        <v>373</v>
      </c>
      <c r="K45" s="939"/>
      <c r="L45" s="933"/>
      <c r="M45" s="935"/>
      <c r="N45" s="933"/>
      <c r="O45" s="935"/>
      <c r="P45" s="939"/>
      <c r="Q45" s="541" t="str">
        <f>"("&amp;+'貸借（1）'!AA18&amp;")"</f>
        <v>(千円)</v>
      </c>
      <c r="R45" s="544"/>
    </row>
    <row r="46" spans="2:18" ht="16.5" customHeight="1">
      <c r="B46" s="503"/>
      <c r="C46" s="936" t="s">
        <v>618</v>
      </c>
      <c r="D46" s="937"/>
      <c r="E46" s="937"/>
      <c r="F46" s="937"/>
      <c r="G46" s="938"/>
      <c r="H46" s="936"/>
      <c r="I46" s="938"/>
      <c r="J46" s="540"/>
      <c r="K46" s="540"/>
      <c r="L46" s="936"/>
      <c r="M46" s="938"/>
      <c r="N46" s="936"/>
      <c r="O46" s="938"/>
      <c r="P46" s="540"/>
      <c r="Q46" s="540"/>
      <c r="R46" s="544" t="s">
        <v>600</v>
      </c>
    </row>
    <row r="47" spans="2:18" ht="16.5" customHeight="1">
      <c r="B47" s="503"/>
      <c r="C47" s="933"/>
      <c r="D47" s="934"/>
      <c r="E47" s="934"/>
      <c r="F47" s="934"/>
      <c r="G47" s="935"/>
      <c r="H47" s="933"/>
      <c r="I47" s="935"/>
      <c r="J47" s="542"/>
      <c r="K47" s="542"/>
      <c r="L47" s="933"/>
      <c r="M47" s="935"/>
      <c r="N47" s="933"/>
      <c r="O47" s="935"/>
      <c r="P47" s="542"/>
      <c r="Q47" s="542"/>
      <c r="R47" s="545"/>
    </row>
    <row r="56" spans="1:2" ht="16.5" customHeight="1">
      <c r="A56" s="508"/>
      <c r="B56" s="508"/>
    </row>
    <row r="57" spans="1:2" ht="16.5" customHeight="1">
      <c r="A57" s="508"/>
      <c r="B57" s="508"/>
    </row>
    <row r="58" spans="1:2" ht="16.5" customHeight="1">
      <c r="A58" s="508"/>
      <c r="B58" s="508"/>
    </row>
    <row r="59" spans="1:2" ht="16.5" customHeight="1">
      <c r="A59" s="508"/>
      <c r="B59" s="508"/>
    </row>
    <row r="60" spans="1:2" ht="16.5" customHeight="1">
      <c r="A60" s="508"/>
      <c r="B60" s="508"/>
    </row>
    <row r="61" spans="1:2" ht="16.5" customHeight="1">
      <c r="A61" s="508"/>
      <c r="B61" s="508"/>
    </row>
    <row r="62" spans="1:2" ht="16.5" customHeight="1">
      <c r="A62" s="508"/>
      <c r="B62" s="508"/>
    </row>
  </sheetData>
  <sheetProtection sheet="1" objects="1" scenarios="1" selectLockedCells="1"/>
  <mergeCells count="29">
    <mergeCell ref="C40:G40"/>
    <mergeCell ref="H40:I40"/>
    <mergeCell ref="L38:L39"/>
    <mergeCell ref="K38:K39"/>
    <mergeCell ref="C38:G39"/>
    <mergeCell ref="N47:O47"/>
    <mergeCell ref="L47:M47"/>
    <mergeCell ref="L46:M46"/>
    <mergeCell ref="N46:O46"/>
    <mergeCell ref="M39:N39"/>
    <mergeCell ref="A3:A17"/>
    <mergeCell ref="P44:P45"/>
    <mergeCell ref="N44:O45"/>
    <mergeCell ref="L44:M45"/>
    <mergeCell ref="K44:K45"/>
    <mergeCell ref="H38:I38"/>
    <mergeCell ref="M40:N40"/>
    <mergeCell ref="H39:I39"/>
    <mergeCell ref="M38:N38"/>
    <mergeCell ref="M41:N41"/>
    <mergeCell ref="C47:G47"/>
    <mergeCell ref="C46:G46"/>
    <mergeCell ref="H47:I47"/>
    <mergeCell ref="H41:I41"/>
    <mergeCell ref="H44:I44"/>
    <mergeCell ref="H45:I45"/>
    <mergeCell ref="C44:G45"/>
    <mergeCell ref="H46:I46"/>
    <mergeCell ref="C41:G41"/>
  </mergeCells>
  <printOptions/>
  <pageMargins left="0.75" right="0.23" top="0.8" bottom="0.37" header="0.26" footer="0.23"/>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T37"/>
  <sheetViews>
    <sheetView showZeros="0" zoomScalePageLayoutView="0" workbookViewId="0" topLeftCell="A1">
      <selection activeCell="A1" sqref="A1"/>
    </sheetView>
  </sheetViews>
  <sheetFormatPr defaultColWidth="14.875" defaultRowHeight="16.5" customHeight="1"/>
  <cols>
    <col min="1" max="1" width="2.50390625" style="502" customWidth="1"/>
    <col min="2" max="2" width="2.625" style="525" customWidth="1"/>
    <col min="3" max="6" width="1.875" style="527" customWidth="1"/>
    <col min="7" max="7" width="1.875" style="508" customWidth="1"/>
    <col min="8" max="8" width="5.125" style="508" customWidth="1"/>
    <col min="9" max="9" width="8.875" style="508" customWidth="1"/>
    <col min="10" max="10" width="12.25390625" style="508" customWidth="1"/>
    <col min="11" max="11" width="7.75390625" style="508" customWidth="1"/>
    <col min="12" max="12" width="7.375" style="508" customWidth="1"/>
    <col min="13" max="13" width="4.375" style="508" customWidth="1"/>
    <col min="14" max="15" width="5.625" style="508" customWidth="1"/>
    <col min="16" max="16" width="7.125" style="508" customWidth="1"/>
    <col min="17" max="17" width="9.875" style="508" customWidth="1"/>
    <col min="18" max="18" width="25.375" style="508" customWidth="1"/>
    <col min="19" max="19" width="14.875" style="508" customWidth="1"/>
    <col min="20" max="20" width="12.75390625" style="508" customWidth="1"/>
    <col min="21" max="16384" width="14.875" style="508" customWidth="1"/>
  </cols>
  <sheetData>
    <row r="1" spans="2:6" s="489" customFormat="1" ht="16.5" customHeight="1">
      <c r="B1" s="490"/>
      <c r="C1" s="491"/>
      <c r="D1" s="491"/>
      <c r="E1" s="491"/>
      <c r="F1" s="491"/>
    </row>
    <row r="2" spans="2:18" s="497" customFormat="1" ht="16.5" customHeight="1">
      <c r="B2" s="490"/>
      <c r="C2" s="498" t="s">
        <v>787</v>
      </c>
      <c r="D2" s="498"/>
      <c r="E2" s="499"/>
      <c r="F2" s="499"/>
      <c r="G2" s="499"/>
      <c r="H2" s="500"/>
      <c r="I2" s="500"/>
      <c r="J2" s="500"/>
      <c r="K2" s="500"/>
      <c r="L2" s="501"/>
      <c r="M2" s="498"/>
      <c r="N2" s="498"/>
      <c r="O2" s="498"/>
      <c r="P2" s="498"/>
      <c r="Q2" s="498"/>
      <c r="R2" s="498"/>
    </row>
    <row r="3" spans="2:18" ht="16.5" customHeight="1">
      <c r="B3" s="503"/>
      <c r="C3" s="504"/>
      <c r="D3" s="505" t="s">
        <v>283</v>
      </c>
      <c r="E3" s="504"/>
      <c r="F3" s="506" t="s">
        <v>758</v>
      </c>
      <c r="G3" s="506"/>
      <c r="H3" s="506"/>
      <c r="I3" s="506"/>
      <c r="J3" s="506"/>
      <c r="K3" s="506"/>
      <c r="L3" s="506"/>
      <c r="M3" s="506"/>
      <c r="N3" s="506"/>
      <c r="O3" s="506"/>
      <c r="P3" s="506"/>
      <c r="Q3" s="506"/>
      <c r="R3" s="507"/>
    </row>
    <row r="4" spans="1:18" ht="16.5" customHeight="1">
      <c r="A4" s="944" t="str">
        <f>IF('注記(1)'!G7="","注記（1）のページ欄外で株数を入力","")</f>
        <v>注記（1）のページ欄外で株数を入力</v>
      </c>
      <c r="B4" s="509"/>
      <c r="C4" s="505"/>
      <c r="D4" s="505"/>
      <c r="E4" s="505"/>
      <c r="F4" s="506"/>
      <c r="G4" s="510" t="str">
        <f>+'注記(1)'!$G$3</f>
        <v>該当なし</v>
      </c>
      <c r="H4" s="506"/>
      <c r="I4" s="506"/>
      <c r="J4" s="506"/>
      <c r="K4" s="506"/>
      <c r="L4" s="506"/>
      <c r="M4" s="506"/>
      <c r="N4" s="506"/>
      <c r="O4" s="506"/>
      <c r="P4" s="506"/>
      <c r="Q4" s="506"/>
      <c r="R4" s="511" t="s">
        <v>600</v>
      </c>
    </row>
    <row r="5" spans="1:18" ht="16.5" customHeight="1">
      <c r="A5" s="944"/>
      <c r="B5" s="509"/>
      <c r="C5" s="505"/>
      <c r="D5" s="505"/>
      <c r="E5" s="505"/>
      <c r="F5" s="506"/>
      <c r="G5" s="510"/>
      <c r="H5" s="506"/>
      <c r="I5" s="506"/>
      <c r="J5" s="506"/>
      <c r="K5" s="506"/>
      <c r="L5" s="506"/>
      <c r="M5" s="506"/>
      <c r="N5" s="506"/>
      <c r="O5" s="506"/>
      <c r="P5" s="506"/>
      <c r="Q5" s="506"/>
      <c r="R5" s="512"/>
    </row>
    <row r="6" spans="1:18" ht="16.5" customHeight="1">
      <c r="A6" s="944"/>
      <c r="B6" s="513"/>
      <c r="C6" s="504"/>
      <c r="D6" s="505" t="s">
        <v>285</v>
      </c>
      <c r="E6" s="504"/>
      <c r="F6" s="506" t="s">
        <v>759</v>
      </c>
      <c r="G6" s="506"/>
      <c r="H6" s="506"/>
      <c r="I6" s="506"/>
      <c r="J6" s="506"/>
      <c r="K6" s="506"/>
      <c r="L6" s="506"/>
      <c r="M6" s="506"/>
      <c r="N6" s="506"/>
      <c r="O6" s="506"/>
      <c r="P6" s="506"/>
      <c r="Q6" s="506"/>
      <c r="R6" s="507"/>
    </row>
    <row r="7" spans="1:18" ht="16.5" customHeight="1">
      <c r="A7" s="944"/>
      <c r="B7" s="509"/>
      <c r="C7" s="505"/>
      <c r="D7" s="505"/>
      <c r="E7" s="505"/>
      <c r="F7" s="506"/>
      <c r="G7" s="510" t="str">
        <f>+'注記(1)'!$G$3</f>
        <v>該当なし</v>
      </c>
      <c r="H7" s="506"/>
      <c r="I7" s="506"/>
      <c r="J7" s="506"/>
      <c r="K7" s="506"/>
      <c r="L7" s="506"/>
      <c r="M7" s="506"/>
      <c r="N7" s="506"/>
      <c r="O7" s="506"/>
      <c r="P7" s="506"/>
      <c r="Q7" s="506"/>
      <c r="R7" s="511" t="s">
        <v>600</v>
      </c>
    </row>
    <row r="8" spans="1:18" ht="16.5" customHeight="1">
      <c r="A8" s="944"/>
      <c r="B8" s="509"/>
      <c r="C8" s="505"/>
      <c r="D8" s="505"/>
      <c r="E8" s="505"/>
      <c r="F8" s="506"/>
      <c r="G8" s="510"/>
      <c r="H8" s="506"/>
      <c r="I8" s="506"/>
      <c r="J8" s="506"/>
      <c r="K8" s="506"/>
      <c r="L8" s="506"/>
      <c r="M8" s="506"/>
      <c r="N8" s="506"/>
      <c r="O8" s="506"/>
      <c r="P8" s="506"/>
      <c r="Q8" s="506"/>
      <c r="R8" s="512"/>
    </row>
    <row r="9" spans="1:18" ht="16.5" customHeight="1">
      <c r="A9" s="944"/>
      <c r="B9" s="509"/>
      <c r="C9" s="505" t="s">
        <v>760</v>
      </c>
      <c r="D9" s="505"/>
      <c r="E9" s="506" t="s">
        <v>761</v>
      </c>
      <c r="F9" s="505"/>
      <c r="G9" s="506"/>
      <c r="H9" s="506"/>
      <c r="I9" s="506"/>
      <c r="J9" s="506"/>
      <c r="K9" s="506"/>
      <c r="L9" s="506"/>
      <c r="M9" s="506"/>
      <c r="N9" s="506"/>
      <c r="O9" s="506"/>
      <c r="P9" s="506"/>
      <c r="Q9" s="506"/>
      <c r="R9" s="514"/>
    </row>
    <row r="10" spans="1:18" ht="16.5" customHeight="1">
      <c r="A10" s="944"/>
      <c r="B10" s="515"/>
      <c r="C10" s="504"/>
      <c r="D10" s="505" t="s">
        <v>462</v>
      </c>
      <c r="E10" s="504"/>
      <c r="F10" s="506" t="s">
        <v>762</v>
      </c>
      <c r="G10" s="506"/>
      <c r="H10" s="506"/>
      <c r="I10" s="506"/>
      <c r="J10" s="506"/>
      <c r="K10" s="506"/>
      <c r="L10" s="506"/>
      <c r="M10" s="506"/>
      <c r="N10" s="506"/>
      <c r="O10" s="506"/>
      <c r="P10" s="506"/>
      <c r="Q10" s="506"/>
      <c r="R10" s="516" t="s">
        <v>770</v>
      </c>
    </row>
    <row r="11" spans="1:20" ht="16.5" customHeight="1">
      <c r="A11" s="944"/>
      <c r="B11" s="517" t="str">
        <f>IF('注記(1)'!G7="","⇒","")</f>
        <v>⇒</v>
      </c>
      <c r="C11" s="505"/>
      <c r="D11" s="945" t="e">
        <f>ROUNDDOWN(+T11,2)</f>
        <v>#DIV/0!</v>
      </c>
      <c r="E11" s="945"/>
      <c r="F11" s="945"/>
      <c r="G11" s="945"/>
      <c r="H11" s="945"/>
      <c r="I11" s="506" t="s">
        <v>548</v>
      </c>
      <c r="J11" s="506"/>
      <c r="K11" s="506"/>
      <c r="L11" s="506"/>
      <c r="M11" s="506"/>
      <c r="N11" s="506"/>
      <c r="O11" s="506"/>
      <c r="P11" s="506"/>
      <c r="Q11" s="506"/>
      <c r="R11" s="519" t="s">
        <v>617</v>
      </c>
      <c r="S11" s="520" t="s">
        <v>566</v>
      </c>
      <c r="T11" s="521" t="e">
        <f>+'入力(貸借)、検算'!S85/'注記(1)'!G7</f>
        <v>#DIV/0!</v>
      </c>
    </row>
    <row r="12" spans="1:18" ht="16.5" customHeight="1">
      <c r="A12" s="944"/>
      <c r="B12" s="515"/>
      <c r="C12" s="504"/>
      <c r="D12" s="505" t="s">
        <v>283</v>
      </c>
      <c r="E12" s="504"/>
      <c r="F12" s="506" t="s">
        <v>763</v>
      </c>
      <c r="G12" s="506"/>
      <c r="H12" s="506"/>
      <c r="I12" s="506"/>
      <c r="J12" s="506"/>
      <c r="K12" s="506"/>
      <c r="L12" s="506"/>
      <c r="M12" s="506"/>
      <c r="N12" s="506"/>
      <c r="O12" s="506"/>
      <c r="P12" s="506"/>
      <c r="Q12" s="506"/>
      <c r="R12" s="516" t="s">
        <v>770</v>
      </c>
    </row>
    <row r="13" spans="1:20" ht="16.5" customHeight="1">
      <c r="A13" s="944"/>
      <c r="B13" s="517" t="str">
        <f>IF('注記(1)'!G7="","⇒","")</f>
        <v>⇒</v>
      </c>
      <c r="C13" s="505"/>
      <c r="D13" s="945" t="e">
        <f>ROUNDDOWN(+T13,2)</f>
        <v>#DIV/0!</v>
      </c>
      <c r="E13" s="945"/>
      <c r="F13" s="945"/>
      <c r="G13" s="945"/>
      <c r="H13" s="945"/>
      <c r="I13" s="506" t="s">
        <v>548</v>
      </c>
      <c r="J13" s="506"/>
      <c r="K13" s="506"/>
      <c r="L13" s="506"/>
      <c r="M13" s="506"/>
      <c r="N13" s="506"/>
      <c r="O13" s="506"/>
      <c r="P13" s="506"/>
      <c r="Q13" s="506"/>
      <c r="R13" s="516" t="s">
        <v>617</v>
      </c>
      <c r="S13" s="520" t="s">
        <v>567</v>
      </c>
      <c r="T13" s="522" t="e">
        <f>+'入力(損益等)'!N77/'注記(1)'!G7</f>
        <v>#DIV/0!</v>
      </c>
    </row>
    <row r="14" spans="1:20" ht="16.5" customHeight="1">
      <c r="A14" s="944"/>
      <c r="B14" s="517"/>
      <c r="C14" s="505"/>
      <c r="D14" s="518"/>
      <c r="E14" s="518"/>
      <c r="F14" s="518"/>
      <c r="G14" s="518"/>
      <c r="H14" s="518"/>
      <c r="I14" s="506"/>
      <c r="J14" s="506"/>
      <c r="K14" s="506"/>
      <c r="L14" s="506"/>
      <c r="M14" s="506"/>
      <c r="N14" s="506"/>
      <c r="O14" s="506"/>
      <c r="P14" s="506"/>
      <c r="Q14" s="506"/>
      <c r="R14" s="523"/>
      <c r="S14" s="520"/>
      <c r="T14" s="522"/>
    </row>
    <row r="15" spans="1:18" ht="16.5" customHeight="1">
      <c r="A15" s="944"/>
      <c r="B15" s="515"/>
      <c r="C15" s="504" t="s">
        <v>764</v>
      </c>
      <c r="D15" s="504"/>
      <c r="E15" s="506" t="s">
        <v>765</v>
      </c>
      <c r="F15" s="506"/>
      <c r="G15" s="506"/>
      <c r="H15" s="506"/>
      <c r="I15" s="506"/>
      <c r="J15" s="506"/>
      <c r="K15" s="506"/>
      <c r="L15" s="506"/>
      <c r="M15" s="506"/>
      <c r="N15" s="506"/>
      <c r="O15" s="506"/>
      <c r="P15" s="506"/>
      <c r="Q15" s="506"/>
      <c r="R15" s="507"/>
    </row>
    <row r="16" spans="1:18" ht="16.5" customHeight="1">
      <c r="A16" s="944"/>
      <c r="B16" s="524"/>
      <c r="C16" s="505"/>
      <c r="D16" s="505"/>
      <c r="E16" s="506"/>
      <c r="F16" s="505"/>
      <c r="G16" s="510" t="str">
        <f>+'注記(1)'!$G$3</f>
        <v>該当なし</v>
      </c>
      <c r="H16" s="506"/>
      <c r="I16" s="506"/>
      <c r="J16" s="506"/>
      <c r="K16" s="506"/>
      <c r="L16" s="506"/>
      <c r="M16" s="506"/>
      <c r="N16" s="506"/>
      <c r="O16" s="506"/>
      <c r="P16" s="506"/>
      <c r="Q16" s="506"/>
      <c r="R16" s="511" t="s">
        <v>600</v>
      </c>
    </row>
    <row r="17" spans="1:18" ht="16.5" customHeight="1">
      <c r="A17" s="944"/>
      <c r="B17" s="524"/>
      <c r="C17" s="505"/>
      <c r="D17" s="505"/>
      <c r="E17" s="506"/>
      <c r="F17" s="505"/>
      <c r="G17" s="510"/>
      <c r="H17" s="506"/>
      <c r="I17" s="506"/>
      <c r="J17" s="506"/>
      <c r="K17" s="506"/>
      <c r="L17" s="506"/>
      <c r="M17" s="506"/>
      <c r="N17" s="506"/>
      <c r="O17" s="506"/>
      <c r="P17" s="506"/>
      <c r="Q17" s="506"/>
      <c r="R17" s="512"/>
    </row>
    <row r="18" spans="1:18" ht="16.5" customHeight="1">
      <c r="A18" s="944"/>
      <c r="B18" s="515"/>
      <c r="C18" s="504" t="s">
        <v>766</v>
      </c>
      <c r="D18" s="504"/>
      <c r="E18" s="506" t="s">
        <v>767</v>
      </c>
      <c r="F18" s="506"/>
      <c r="G18" s="506"/>
      <c r="H18" s="506"/>
      <c r="I18" s="506"/>
      <c r="J18" s="506"/>
      <c r="K18" s="506"/>
      <c r="L18" s="506"/>
      <c r="M18" s="506"/>
      <c r="N18" s="506"/>
      <c r="O18" s="506"/>
      <c r="P18" s="506"/>
      <c r="Q18" s="506"/>
      <c r="R18" s="507"/>
    </row>
    <row r="19" spans="1:18" ht="16.5" customHeight="1">
      <c r="A19" s="944"/>
      <c r="B19" s="509"/>
      <c r="C19" s="505"/>
      <c r="D19" s="505"/>
      <c r="E19" s="506"/>
      <c r="F19" s="505"/>
      <c r="G19" s="510" t="str">
        <f>+'注記(1)'!$G$3</f>
        <v>該当なし</v>
      </c>
      <c r="H19" s="506"/>
      <c r="I19" s="506"/>
      <c r="J19" s="506"/>
      <c r="K19" s="506"/>
      <c r="L19" s="506"/>
      <c r="M19" s="506"/>
      <c r="N19" s="506"/>
      <c r="O19" s="506"/>
      <c r="P19" s="506"/>
      <c r="Q19" s="506"/>
      <c r="R19" s="511" t="s">
        <v>600</v>
      </c>
    </row>
    <row r="20" spans="1:18" ht="16.5" customHeight="1">
      <c r="A20" s="944"/>
      <c r="B20" s="509"/>
      <c r="C20" s="505"/>
      <c r="D20" s="505"/>
      <c r="E20" s="506"/>
      <c r="F20" s="505"/>
      <c r="G20" s="510"/>
      <c r="H20" s="506"/>
      <c r="I20" s="506"/>
      <c r="J20" s="506"/>
      <c r="K20" s="506"/>
      <c r="L20" s="506"/>
      <c r="M20" s="506"/>
      <c r="N20" s="506"/>
      <c r="O20" s="506"/>
      <c r="P20" s="506"/>
      <c r="Q20" s="506"/>
      <c r="R20" s="512"/>
    </row>
    <row r="21" spans="1:18" ht="16.5" customHeight="1">
      <c r="A21" s="944"/>
      <c r="B21" s="513"/>
      <c r="C21" s="504" t="s">
        <v>768</v>
      </c>
      <c r="D21" s="504"/>
      <c r="E21" s="506" t="s">
        <v>769</v>
      </c>
      <c r="F21" s="506"/>
      <c r="G21" s="506"/>
      <c r="H21" s="506"/>
      <c r="I21" s="506"/>
      <c r="J21" s="506"/>
      <c r="K21" s="506"/>
      <c r="L21" s="506"/>
      <c r="M21" s="506"/>
      <c r="N21" s="506"/>
      <c r="O21" s="506"/>
      <c r="P21" s="506"/>
      <c r="Q21" s="506"/>
      <c r="R21" s="507"/>
    </row>
    <row r="22" spans="1:18" ht="16.5" customHeight="1">
      <c r="A22" s="944"/>
      <c r="B22" s="509"/>
      <c r="C22" s="505"/>
      <c r="D22" s="505"/>
      <c r="E22" s="506"/>
      <c r="F22" s="505"/>
      <c r="G22" s="510" t="str">
        <f>+'注記(1)'!$G$3</f>
        <v>該当なし</v>
      </c>
      <c r="H22" s="506"/>
      <c r="I22" s="506"/>
      <c r="J22" s="506"/>
      <c r="K22" s="506"/>
      <c r="L22" s="506"/>
      <c r="M22" s="506"/>
      <c r="N22" s="506"/>
      <c r="O22" s="506"/>
      <c r="P22" s="506"/>
      <c r="Q22" s="506"/>
      <c r="R22" s="511" t="s">
        <v>600</v>
      </c>
    </row>
    <row r="23" spans="3:18" ht="16.5" customHeight="1">
      <c r="C23" s="526"/>
      <c r="D23" s="526"/>
      <c r="E23" s="526"/>
      <c r="F23" s="526"/>
      <c r="G23" s="506"/>
      <c r="H23" s="506"/>
      <c r="I23" s="506"/>
      <c r="J23" s="506"/>
      <c r="K23" s="506"/>
      <c r="L23" s="506"/>
      <c r="M23" s="506"/>
      <c r="N23" s="506"/>
      <c r="O23" s="506"/>
      <c r="P23" s="506"/>
      <c r="Q23" s="506"/>
      <c r="R23" s="512"/>
    </row>
    <row r="31" spans="1:2" ht="16.5" customHeight="1">
      <c r="A31" s="508"/>
      <c r="B31" s="508"/>
    </row>
    <row r="32" spans="1:2" ht="16.5" customHeight="1">
      <c r="A32" s="508"/>
      <c r="B32" s="508"/>
    </row>
    <row r="33" spans="1:2" ht="16.5" customHeight="1">
      <c r="A33" s="508"/>
      <c r="B33" s="508"/>
    </row>
    <row r="34" spans="1:2" ht="16.5" customHeight="1">
      <c r="A34" s="508"/>
      <c r="B34" s="508"/>
    </row>
    <row r="35" spans="1:2" ht="16.5" customHeight="1">
      <c r="A35" s="508"/>
      <c r="B35" s="508"/>
    </row>
    <row r="36" spans="1:2" ht="16.5" customHeight="1">
      <c r="A36" s="508"/>
      <c r="B36" s="508"/>
    </row>
    <row r="37" spans="1:2" ht="16.5" customHeight="1">
      <c r="A37" s="508"/>
      <c r="B37" s="508"/>
    </row>
  </sheetData>
  <sheetProtection sheet="1" objects="1" scenarios="1" selectLockedCells="1"/>
  <mergeCells count="3">
    <mergeCell ref="A4:A22"/>
    <mergeCell ref="D11:H11"/>
    <mergeCell ref="D13:H13"/>
  </mergeCells>
  <printOptions/>
  <pageMargins left="0.75" right="0.23" top="0.83" bottom="0.37" header="0.26" footer="0.23"/>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2:M43"/>
  <sheetViews>
    <sheetView zoomScalePageLayoutView="0" workbookViewId="0" topLeftCell="A1">
      <selection activeCell="A1" sqref="A1"/>
    </sheetView>
  </sheetViews>
  <sheetFormatPr defaultColWidth="9.00390625" defaultRowHeight="13.5"/>
  <cols>
    <col min="1" max="1" width="2.00390625" style="71" customWidth="1"/>
    <col min="2" max="2" width="3.75390625" style="71" customWidth="1"/>
    <col min="3" max="8" width="9.00390625" style="71" customWidth="1"/>
    <col min="9" max="9" width="9.125" style="71" bestFit="1" customWidth="1"/>
    <col min="10" max="16384" width="9.00390625" style="71" customWidth="1"/>
  </cols>
  <sheetData>
    <row r="2" ht="13.5">
      <c r="B2" s="488" t="s">
        <v>787</v>
      </c>
    </row>
    <row r="3" spans="2:11" s="327" customFormat="1" ht="13.5">
      <c r="B3" s="947" t="s">
        <v>459</v>
      </c>
      <c r="C3" s="326" t="s">
        <v>556</v>
      </c>
      <c r="D3" s="326"/>
      <c r="E3" s="326"/>
      <c r="F3" s="326"/>
      <c r="G3" s="326"/>
      <c r="H3" s="326"/>
      <c r="I3" s="326"/>
      <c r="J3" s="326"/>
      <c r="K3" s="326"/>
    </row>
    <row r="4" spans="2:11" s="327" customFormat="1" ht="13.5">
      <c r="B4" s="947"/>
      <c r="C4" s="326" t="s">
        <v>448</v>
      </c>
      <c r="D4" s="326"/>
      <c r="E4" s="326"/>
      <c r="F4" s="326"/>
      <c r="G4" s="326"/>
      <c r="H4" s="326"/>
      <c r="I4" s="326"/>
      <c r="J4" s="326"/>
      <c r="K4" s="326"/>
    </row>
    <row r="5" spans="2:11" s="327" customFormat="1" ht="13.5">
      <c r="B5" s="947"/>
      <c r="C5" s="326" t="s">
        <v>449</v>
      </c>
      <c r="D5" s="326"/>
      <c r="E5" s="326"/>
      <c r="F5" s="326"/>
      <c r="G5" s="326"/>
      <c r="H5" s="326"/>
      <c r="I5" s="326"/>
      <c r="J5" s="326"/>
      <c r="K5" s="326"/>
    </row>
    <row r="6" spans="2:11" s="327" customFormat="1" ht="13.5">
      <c r="B6" s="947"/>
      <c r="C6" s="326" t="s">
        <v>450</v>
      </c>
      <c r="D6" s="326"/>
      <c r="E6" s="326"/>
      <c r="F6" s="326"/>
      <c r="G6" s="326"/>
      <c r="H6" s="326"/>
      <c r="I6" s="326"/>
      <c r="J6" s="326"/>
      <c r="K6" s="326"/>
    </row>
    <row r="7" spans="2:11" s="327" customFormat="1" ht="13.5">
      <c r="B7" s="947"/>
      <c r="C7" s="326" t="s">
        <v>451</v>
      </c>
      <c r="D7" s="326"/>
      <c r="E7" s="326"/>
      <c r="F7" s="326"/>
      <c r="G7" s="326"/>
      <c r="H7" s="326"/>
      <c r="I7" s="326"/>
      <c r="J7" s="326"/>
      <c r="K7" s="326"/>
    </row>
    <row r="8" spans="2:11" s="327" customFormat="1" ht="13.5">
      <c r="B8" s="947"/>
      <c r="C8" s="326" t="s">
        <v>452</v>
      </c>
      <c r="D8" s="326"/>
      <c r="E8" s="326"/>
      <c r="F8" s="326"/>
      <c r="G8" s="326"/>
      <c r="H8" s="326"/>
      <c r="I8" s="326"/>
      <c r="J8" s="326"/>
      <c r="K8" s="326"/>
    </row>
    <row r="9" spans="2:11" s="327" customFormat="1" ht="13.5">
      <c r="B9" s="947"/>
      <c r="C9" s="326" t="s">
        <v>453</v>
      </c>
      <c r="D9" s="326"/>
      <c r="E9" s="326"/>
      <c r="F9" s="326"/>
      <c r="G9" s="326"/>
      <c r="H9" s="326"/>
      <c r="I9" s="326"/>
      <c r="J9" s="326"/>
      <c r="K9" s="326"/>
    </row>
    <row r="10" s="327" customFormat="1" ht="13.5"/>
    <row r="11" spans="2:11" s="327" customFormat="1" ht="13.5">
      <c r="B11" s="947" t="s">
        <v>460</v>
      </c>
      <c r="C11" s="326" t="s">
        <v>557</v>
      </c>
      <c r="D11" s="326"/>
      <c r="E11" s="326"/>
      <c r="F11" s="326"/>
      <c r="G11" s="326"/>
      <c r="H11" s="326"/>
      <c r="I11" s="326"/>
      <c r="J11" s="326"/>
      <c r="K11" s="326"/>
    </row>
    <row r="12" spans="2:11" s="327" customFormat="1" ht="13.5">
      <c r="B12" s="947"/>
      <c r="C12" s="326" t="s">
        <v>454</v>
      </c>
      <c r="D12" s="326"/>
      <c r="E12" s="326"/>
      <c r="F12" s="326"/>
      <c r="G12" s="326"/>
      <c r="H12" s="326"/>
      <c r="I12" s="326"/>
      <c r="J12" s="326"/>
      <c r="K12" s="326"/>
    </row>
    <row r="13" spans="2:11" s="327" customFormat="1" ht="13.5">
      <c r="B13" s="947"/>
      <c r="C13" s="326" t="s">
        <v>455</v>
      </c>
      <c r="D13" s="326"/>
      <c r="E13" s="326"/>
      <c r="F13" s="326"/>
      <c r="G13" s="326"/>
      <c r="H13" s="326"/>
      <c r="I13" s="326"/>
      <c r="J13" s="326"/>
      <c r="K13" s="326"/>
    </row>
    <row r="14" spans="2:11" s="327" customFormat="1" ht="13.5">
      <c r="B14" s="947"/>
      <c r="C14" s="326" t="s">
        <v>456</v>
      </c>
      <c r="D14" s="326"/>
      <c r="E14" s="326"/>
      <c r="F14" s="326"/>
      <c r="G14" s="326"/>
      <c r="H14" s="326"/>
      <c r="I14" s="326"/>
      <c r="J14" s="326"/>
      <c r="K14" s="326"/>
    </row>
    <row r="15" spans="2:11" s="327" customFormat="1" ht="13.5">
      <c r="B15" s="947"/>
      <c r="C15" s="326" t="s">
        <v>457</v>
      </c>
      <c r="D15" s="326"/>
      <c r="E15" s="326"/>
      <c r="F15" s="326"/>
      <c r="G15" s="326"/>
      <c r="H15" s="326"/>
      <c r="I15" s="326"/>
      <c r="J15" s="326"/>
      <c r="K15" s="326"/>
    </row>
    <row r="16" s="327" customFormat="1" ht="13.5"/>
    <row r="17" s="327" customFormat="1" ht="13.5">
      <c r="C17" s="327" t="s">
        <v>725</v>
      </c>
    </row>
    <row r="18" s="327" customFormat="1" ht="13.5">
      <c r="C18" s="327" t="s">
        <v>461</v>
      </c>
    </row>
    <row r="19" s="327" customFormat="1" ht="13.5">
      <c r="C19" s="327" t="s">
        <v>558</v>
      </c>
    </row>
    <row r="20" spans="12:13" ht="13.5">
      <c r="L20" s="71" t="s">
        <v>726</v>
      </c>
      <c r="M20" s="470" t="s">
        <v>727</v>
      </c>
    </row>
    <row r="21" spans="3:11" ht="19.5" customHeight="1">
      <c r="C21" s="241"/>
      <c r="D21" s="241"/>
      <c r="E21" s="241"/>
      <c r="F21" s="948" t="s">
        <v>458</v>
      </c>
      <c r="G21" s="948"/>
      <c r="H21" s="948"/>
      <c r="I21" s="241"/>
      <c r="J21" s="241"/>
      <c r="K21" s="241"/>
    </row>
    <row r="22" spans="3:11" ht="19.5" customHeight="1">
      <c r="C22" s="241"/>
      <c r="D22" s="241"/>
      <c r="E22" s="241"/>
      <c r="F22" s="241"/>
      <c r="G22" s="241"/>
      <c r="H22" s="241"/>
      <c r="I22" s="241"/>
      <c r="J22" s="241"/>
      <c r="K22" s="241"/>
    </row>
    <row r="23" spans="3:11" ht="19.5" customHeight="1">
      <c r="C23" s="241"/>
      <c r="D23" s="241"/>
      <c r="E23" s="241"/>
      <c r="F23" s="948" t="str">
        <f>"自　"&amp;'入力(貸借)、検算'!C23&amp;'入力(貸借)、検算'!D23&amp;"年"&amp;'入力(貸借)、検算'!E23&amp;"月"&amp;'入力(貸借)、検算'!F23&amp;"日"</f>
        <v>自　年月日</v>
      </c>
      <c r="G23" s="948"/>
      <c r="H23" s="948"/>
      <c r="I23" s="241"/>
      <c r="J23" s="241"/>
      <c r="K23" s="241"/>
    </row>
    <row r="24" spans="3:11" ht="19.5" customHeight="1">
      <c r="C24" s="241"/>
      <c r="D24" s="241"/>
      <c r="E24" s="241"/>
      <c r="F24" s="948" t="str">
        <f>"至　"&amp;'入力(貸借)、検算'!C24&amp;'入力(貸借)、検算'!D24&amp;"年"&amp;'入力(貸借)、検算'!E24&amp;"月"&amp;'入力(貸借)、検算'!F24&amp;"日"</f>
        <v>至　年月日</v>
      </c>
      <c r="G24" s="948"/>
      <c r="H24" s="948"/>
      <c r="I24" s="241"/>
      <c r="J24" s="241"/>
      <c r="K24" s="241"/>
    </row>
    <row r="25" spans="3:11" ht="19.5" customHeight="1">
      <c r="C25" s="241"/>
      <c r="D25" s="241"/>
      <c r="E25" s="241"/>
      <c r="F25" s="241"/>
      <c r="G25" s="241"/>
      <c r="H25" s="241"/>
      <c r="I25" s="241"/>
      <c r="J25" s="241"/>
      <c r="K25" s="241"/>
    </row>
    <row r="26" spans="3:11" ht="19.5" customHeight="1">
      <c r="C26" s="241"/>
      <c r="D26" s="241"/>
      <c r="E26" s="241"/>
      <c r="F26" s="241"/>
      <c r="G26" s="241"/>
      <c r="H26" s="946">
        <f>+'入力(貸借)、検算'!H23</f>
        <v>0</v>
      </c>
      <c r="I26" s="946"/>
      <c r="J26" s="946"/>
      <c r="K26" s="946"/>
    </row>
    <row r="27" spans="3:11" ht="19.5" customHeight="1">
      <c r="C27" s="241"/>
      <c r="D27" s="241"/>
      <c r="E27" s="241"/>
      <c r="F27" s="241"/>
      <c r="G27" s="241"/>
      <c r="H27" s="241"/>
      <c r="I27" s="241"/>
      <c r="J27" s="241"/>
      <c r="K27" s="241"/>
    </row>
    <row r="28" spans="3:11" ht="19.5" customHeight="1">
      <c r="C28" s="241"/>
      <c r="D28" s="241"/>
      <c r="E28" s="241"/>
      <c r="F28" s="241"/>
      <c r="G28" s="241"/>
      <c r="H28" s="241"/>
      <c r="I28" s="241"/>
      <c r="J28" s="241"/>
      <c r="K28" s="241"/>
    </row>
    <row r="29" spans="3:11" ht="19.5" customHeight="1">
      <c r="C29" s="241" t="s">
        <v>561</v>
      </c>
      <c r="D29" s="241"/>
      <c r="E29" s="241"/>
      <c r="F29" s="241"/>
      <c r="G29" s="241"/>
      <c r="H29" s="241"/>
      <c r="I29" s="241"/>
      <c r="J29" s="241"/>
      <c r="K29" s="241"/>
    </row>
    <row r="30" spans="3:11" ht="19.5" customHeight="1">
      <c r="C30" s="241" t="s">
        <v>454</v>
      </c>
      <c r="D30" s="241"/>
      <c r="E30" s="241"/>
      <c r="F30" s="241"/>
      <c r="G30" s="241"/>
      <c r="H30" s="241"/>
      <c r="I30" s="241"/>
      <c r="J30" s="241"/>
      <c r="K30" s="241"/>
    </row>
    <row r="31" spans="3:11" ht="19.5" customHeight="1">
      <c r="C31" s="241" t="s">
        <v>562</v>
      </c>
      <c r="D31" s="241"/>
      <c r="E31" s="241"/>
      <c r="F31" s="241"/>
      <c r="G31" s="241"/>
      <c r="H31" s="241"/>
      <c r="I31" s="241"/>
      <c r="J31" s="241"/>
      <c r="K31" s="241"/>
    </row>
    <row r="32" spans="3:11" ht="19.5" customHeight="1">
      <c r="C32" s="241"/>
      <c r="D32" s="241"/>
      <c r="E32" s="241"/>
      <c r="F32" s="241"/>
      <c r="G32" s="241"/>
      <c r="H32" s="241"/>
      <c r="I32" s="241"/>
      <c r="J32" s="241"/>
      <c r="K32" s="241"/>
    </row>
    <row r="33" spans="3:11" ht="19.5" customHeight="1">
      <c r="C33" s="241"/>
      <c r="D33" s="241"/>
      <c r="E33" s="241"/>
      <c r="F33" s="241"/>
      <c r="G33" s="241"/>
      <c r="H33" s="241"/>
      <c r="I33" s="241"/>
      <c r="J33" s="241"/>
      <c r="K33" s="241"/>
    </row>
    <row r="34" spans="3:11" ht="19.5" customHeight="1">
      <c r="C34" s="241"/>
      <c r="D34" s="241"/>
      <c r="E34" s="241"/>
      <c r="F34" s="241"/>
      <c r="G34" s="241"/>
      <c r="H34" s="241"/>
      <c r="I34" s="241"/>
      <c r="J34" s="241"/>
      <c r="K34" s="241"/>
    </row>
    <row r="35" spans="3:11" ht="19.5" customHeight="1">
      <c r="C35" s="241"/>
      <c r="D35" s="241"/>
      <c r="E35" s="241"/>
      <c r="F35" s="241"/>
      <c r="G35" s="241"/>
      <c r="H35" s="241"/>
      <c r="I35" s="241"/>
      <c r="J35" s="241"/>
      <c r="K35" s="241"/>
    </row>
    <row r="36" spans="3:11" ht="19.5" customHeight="1">
      <c r="C36" s="241"/>
      <c r="D36" s="241"/>
      <c r="E36" s="241"/>
      <c r="F36" s="241"/>
      <c r="G36" s="241"/>
      <c r="H36" s="241"/>
      <c r="I36" s="241"/>
      <c r="J36" s="241"/>
      <c r="K36" s="241"/>
    </row>
    <row r="37" spans="3:11" ht="19.5" customHeight="1">
      <c r="C37" s="241"/>
      <c r="D37" s="241"/>
      <c r="E37" s="241"/>
      <c r="F37" s="241"/>
      <c r="G37" s="241"/>
      <c r="H37" s="241"/>
      <c r="I37" s="241"/>
      <c r="J37" s="241"/>
      <c r="K37" s="241"/>
    </row>
    <row r="38" spans="3:11" ht="19.5" customHeight="1">
      <c r="C38" s="241"/>
      <c r="D38" s="241"/>
      <c r="E38" s="241"/>
      <c r="F38" s="241"/>
      <c r="G38" s="241"/>
      <c r="H38" s="241"/>
      <c r="I38" s="241"/>
      <c r="J38" s="241"/>
      <c r="K38" s="241"/>
    </row>
    <row r="39" spans="3:11" ht="19.5" customHeight="1">
      <c r="C39" s="241"/>
      <c r="D39" s="241"/>
      <c r="E39" s="241"/>
      <c r="F39" s="241"/>
      <c r="G39" s="241"/>
      <c r="H39" s="241"/>
      <c r="I39" s="241"/>
      <c r="J39" s="241"/>
      <c r="K39" s="241"/>
    </row>
    <row r="40" spans="3:11" ht="19.5" customHeight="1">
      <c r="C40" s="241"/>
      <c r="D40" s="241"/>
      <c r="E40" s="241"/>
      <c r="F40" s="241"/>
      <c r="G40" s="241"/>
      <c r="H40" s="241"/>
      <c r="I40" s="241"/>
      <c r="J40" s="241"/>
      <c r="K40" s="241"/>
    </row>
    <row r="41" spans="3:11" ht="19.5" customHeight="1">
      <c r="C41" s="241"/>
      <c r="D41" s="241"/>
      <c r="E41" s="241"/>
      <c r="F41" s="241"/>
      <c r="G41" s="241"/>
      <c r="H41" s="241"/>
      <c r="I41" s="241"/>
      <c r="J41" s="241"/>
      <c r="K41" s="241"/>
    </row>
    <row r="42" spans="3:11" ht="19.5" customHeight="1">
      <c r="C42" s="241"/>
      <c r="D42" s="241"/>
      <c r="E42" s="241"/>
      <c r="F42" s="241"/>
      <c r="G42" s="241"/>
      <c r="H42" s="241"/>
      <c r="I42" s="241"/>
      <c r="J42" s="241"/>
      <c r="K42" s="241"/>
    </row>
    <row r="43" spans="3:11" ht="19.5" customHeight="1">
      <c r="C43" s="241"/>
      <c r="D43" s="241"/>
      <c r="E43" s="241"/>
      <c r="F43" s="241"/>
      <c r="G43" s="241"/>
      <c r="H43" s="241"/>
      <c r="I43" s="241"/>
      <c r="J43" s="241"/>
      <c r="K43" s="241"/>
    </row>
  </sheetData>
  <sheetProtection sheet="1" objects="1" scenarios="1" selectLockedCells="1"/>
  <mergeCells count="6">
    <mergeCell ref="H26:K26"/>
    <mergeCell ref="B3:B9"/>
    <mergeCell ref="B11:B15"/>
    <mergeCell ref="F21:H21"/>
    <mergeCell ref="F23:H23"/>
    <mergeCell ref="F24:H24"/>
  </mergeCells>
  <printOptions horizontalCentered="1"/>
  <pageMargins left="0.7874015748031497" right="0.6299212598425197" top="0.984251968503937" bottom="0.984251968503937"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1:P117"/>
  <sheetViews>
    <sheetView zoomScalePageLayoutView="0" workbookViewId="0" topLeftCell="A1">
      <selection activeCell="A1" sqref="A1"/>
    </sheetView>
  </sheetViews>
  <sheetFormatPr defaultColWidth="9.00390625" defaultRowHeight="13.5"/>
  <cols>
    <col min="1" max="1" width="1.12109375" style="44" customWidth="1"/>
    <col min="2" max="3" width="3.625" style="45" customWidth="1"/>
    <col min="4" max="4" width="17.75390625" style="45" customWidth="1"/>
    <col min="5" max="5" width="5.75390625" style="45" customWidth="1"/>
    <col min="6" max="6" width="6.875" style="45" customWidth="1"/>
    <col min="7" max="7" width="8.625" style="45" customWidth="1"/>
    <col min="8" max="8" width="9.875" style="45" customWidth="1"/>
    <col min="9" max="13" width="8.625" style="45" customWidth="1"/>
    <col min="14" max="15" width="10.75390625" style="45" customWidth="1"/>
    <col min="16" max="16" width="7.625" style="45" customWidth="1"/>
    <col min="17" max="16384" width="9.00390625" style="44" customWidth="1"/>
  </cols>
  <sheetData>
    <row r="1" s="95" customFormat="1" ht="13.5">
      <c r="B1" s="95" t="s">
        <v>168</v>
      </c>
    </row>
    <row r="2" s="74" customFormat="1" ht="14.25" customHeight="1">
      <c r="B2" s="488" t="s">
        <v>787</v>
      </c>
    </row>
    <row r="3" spans="2:16" s="45" customFormat="1" ht="13.5" customHeight="1">
      <c r="B3" s="224" t="s">
        <v>441</v>
      </c>
      <c r="C3" s="225"/>
      <c r="D3" s="225"/>
      <c r="E3" s="225"/>
      <c r="F3" s="225"/>
      <c r="G3" s="225"/>
      <c r="H3" s="225"/>
      <c r="I3" s="225"/>
      <c r="J3" s="225"/>
      <c r="K3" s="225"/>
      <c r="L3" s="225"/>
      <c r="M3" s="225"/>
      <c r="N3" s="225"/>
      <c r="O3" s="225"/>
      <c r="P3" s="225"/>
    </row>
    <row r="4" spans="2:16" s="45" customFormat="1" ht="13.5" customHeight="1">
      <c r="B4" s="226"/>
      <c r="C4" s="225"/>
      <c r="D4" s="225"/>
      <c r="E4" s="225"/>
      <c r="F4" s="225"/>
      <c r="G4" s="225"/>
      <c r="H4" s="225"/>
      <c r="I4" s="225"/>
      <c r="J4" s="225"/>
      <c r="K4" s="225"/>
      <c r="L4" s="225"/>
      <c r="M4" s="225"/>
      <c r="N4" s="225"/>
      <c r="O4" s="227"/>
      <c r="P4" s="228" t="s">
        <v>255</v>
      </c>
    </row>
    <row r="5" spans="2:16" s="45" customFormat="1" ht="21.75" customHeight="1">
      <c r="B5" s="229"/>
      <c r="C5" s="225"/>
      <c r="D5" s="225"/>
      <c r="E5" s="225"/>
      <c r="F5" s="986" t="s">
        <v>249</v>
      </c>
      <c r="G5" s="986"/>
      <c r="H5" s="986"/>
      <c r="I5" s="986"/>
      <c r="J5" s="986"/>
      <c r="K5" s="225"/>
      <c r="L5" s="225"/>
      <c r="M5" s="225"/>
      <c r="N5" s="225"/>
      <c r="O5" s="225"/>
      <c r="P5" s="225"/>
    </row>
    <row r="6" spans="2:16" s="45" customFormat="1" ht="14.25" customHeight="1">
      <c r="B6" s="229"/>
      <c r="C6" s="225"/>
      <c r="D6" s="225"/>
      <c r="E6" s="225"/>
      <c r="F6" s="986" t="str">
        <f>'入力(貸借)、検算'!C24&amp;'入力(貸借)、検算'!D24&amp;"年"&amp;'入力(貸借)、検算'!E24&amp;"月"&amp;'入力(貸借)、検算'!F24&amp;"日　現在"</f>
        <v>年月日　現在</v>
      </c>
      <c r="G6" s="986"/>
      <c r="H6" s="986"/>
      <c r="I6" s="986"/>
      <c r="J6" s="986"/>
      <c r="K6" s="225"/>
      <c r="L6" s="225"/>
      <c r="M6" s="225"/>
      <c r="N6" s="225"/>
      <c r="O6" s="225"/>
      <c r="P6" s="225"/>
    </row>
    <row r="7" spans="2:16" s="45" customFormat="1" ht="11.25">
      <c r="B7" s="229"/>
      <c r="C7" s="225"/>
      <c r="D7" s="225"/>
      <c r="E7" s="225"/>
      <c r="F7" s="225"/>
      <c r="G7" s="225"/>
      <c r="H7" s="225"/>
      <c r="I7" s="225"/>
      <c r="J7" s="225"/>
      <c r="K7" s="225"/>
      <c r="L7" s="225"/>
      <c r="M7" s="225"/>
      <c r="N7" s="225"/>
      <c r="O7" s="225"/>
      <c r="P7" s="225"/>
    </row>
    <row r="8" spans="2:16" s="45" customFormat="1" ht="11.25">
      <c r="B8" s="229">
        <v>1</v>
      </c>
      <c r="C8" s="225" t="s">
        <v>169</v>
      </c>
      <c r="D8" s="225"/>
      <c r="E8" s="225"/>
      <c r="F8" s="225"/>
      <c r="G8" s="225"/>
      <c r="H8" s="225"/>
      <c r="I8" s="225"/>
      <c r="J8" s="225"/>
      <c r="K8" s="225"/>
      <c r="L8" s="225"/>
      <c r="M8" s="225"/>
      <c r="N8" s="225"/>
      <c r="O8" s="225"/>
      <c r="P8" s="225"/>
    </row>
    <row r="9" spans="2:16" s="45" customFormat="1" ht="11.25">
      <c r="B9" s="229"/>
      <c r="C9" s="225"/>
      <c r="D9" s="225"/>
      <c r="E9" s="225"/>
      <c r="F9" s="225"/>
      <c r="G9" s="225"/>
      <c r="H9" s="225"/>
      <c r="I9" s="225"/>
      <c r="J9" s="225"/>
      <c r="K9" s="225"/>
      <c r="L9" s="225"/>
      <c r="M9" s="225"/>
      <c r="N9" s="225"/>
      <c r="O9" s="225"/>
      <c r="P9" s="225"/>
    </row>
    <row r="10" spans="2:16" s="45" customFormat="1" ht="15" customHeight="1">
      <c r="B10" s="229"/>
      <c r="C10" s="225" t="s">
        <v>170</v>
      </c>
      <c r="D10" s="225"/>
      <c r="E10" s="225"/>
      <c r="F10" s="225"/>
      <c r="G10" s="227"/>
      <c r="H10" s="225"/>
      <c r="I10" s="225" t="s">
        <v>171</v>
      </c>
      <c r="J10" s="227"/>
      <c r="K10" s="225"/>
      <c r="L10" s="225"/>
      <c r="M10" s="225"/>
      <c r="N10" s="225"/>
      <c r="O10" s="225"/>
      <c r="P10" s="225"/>
    </row>
    <row r="11" spans="2:16" s="45" customFormat="1" ht="19.5" customHeight="1">
      <c r="B11" s="229"/>
      <c r="C11" s="954" t="s">
        <v>172</v>
      </c>
      <c r="D11" s="954"/>
      <c r="E11" s="954"/>
      <c r="F11" s="951" t="s">
        <v>173</v>
      </c>
      <c r="G11" s="952"/>
      <c r="H11" s="225"/>
      <c r="I11" s="954" t="s">
        <v>174</v>
      </c>
      <c r="J11" s="954"/>
      <c r="K11" s="987" t="s">
        <v>175</v>
      </c>
      <c r="L11" s="987"/>
      <c r="M11" s="225"/>
      <c r="N11" s="225"/>
      <c r="O11" s="225"/>
      <c r="P11" s="225"/>
    </row>
    <row r="12" spans="2:16" s="46" customFormat="1" ht="12" customHeight="1">
      <c r="B12" s="230"/>
      <c r="C12" s="956"/>
      <c r="D12" s="956"/>
      <c r="E12" s="956"/>
      <c r="F12" s="961" t="s">
        <v>176</v>
      </c>
      <c r="G12" s="958"/>
      <c r="H12" s="232"/>
      <c r="I12" s="963" t="s">
        <v>177</v>
      </c>
      <c r="J12" s="964"/>
      <c r="K12" s="969" t="s">
        <v>176</v>
      </c>
      <c r="L12" s="969"/>
      <c r="M12" s="232"/>
      <c r="N12" s="232"/>
      <c r="O12" s="232"/>
      <c r="P12" s="232"/>
    </row>
    <row r="13" spans="2:16" s="46" customFormat="1" ht="14.25" customHeight="1">
      <c r="B13" s="230"/>
      <c r="C13" s="956"/>
      <c r="D13" s="956"/>
      <c r="E13" s="956"/>
      <c r="F13" s="962"/>
      <c r="G13" s="960"/>
      <c r="H13" s="232"/>
      <c r="I13" s="962"/>
      <c r="J13" s="960"/>
      <c r="K13" s="965"/>
      <c r="L13" s="965"/>
      <c r="M13" s="232"/>
      <c r="N13" s="232"/>
      <c r="O13" s="232"/>
      <c r="P13" s="232"/>
    </row>
    <row r="14" spans="2:16" s="45" customFormat="1" ht="23.25" customHeight="1">
      <c r="B14" s="229"/>
      <c r="C14" s="956"/>
      <c r="D14" s="956"/>
      <c r="E14" s="956"/>
      <c r="F14" s="949"/>
      <c r="G14" s="950"/>
      <c r="H14" s="225"/>
      <c r="I14" s="949" t="s">
        <v>178</v>
      </c>
      <c r="J14" s="950"/>
      <c r="K14" s="956"/>
      <c r="L14" s="956"/>
      <c r="M14" s="225"/>
      <c r="N14" s="225"/>
      <c r="O14" s="225"/>
      <c r="P14" s="225"/>
    </row>
    <row r="15" spans="2:16" s="45" customFormat="1" ht="23.25" customHeight="1">
      <c r="B15" s="229"/>
      <c r="C15" s="956"/>
      <c r="D15" s="956"/>
      <c r="E15" s="956"/>
      <c r="F15" s="949"/>
      <c r="G15" s="950"/>
      <c r="H15" s="225"/>
      <c r="I15" s="954" t="s">
        <v>179</v>
      </c>
      <c r="J15" s="954"/>
      <c r="K15" s="956">
        <f>SUM(K13:K14)</f>
        <v>0</v>
      </c>
      <c r="L15" s="956"/>
      <c r="M15" s="225"/>
      <c r="N15" s="225"/>
      <c r="O15" s="225"/>
      <c r="P15" s="225"/>
    </row>
    <row r="16" spans="2:16" s="45" customFormat="1" ht="23.25" customHeight="1">
      <c r="B16" s="229"/>
      <c r="C16" s="956"/>
      <c r="D16" s="956"/>
      <c r="E16" s="956"/>
      <c r="F16" s="949"/>
      <c r="G16" s="950"/>
      <c r="H16" s="225"/>
      <c r="I16" s="230"/>
      <c r="J16" s="230"/>
      <c r="K16" s="230"/>
      <c r="L16" s="225"/>
      <c r="M16" s="225"/>
      <c r="N16" s="225"/>
      <c r="O16" s="225"/>
      <c r="P16" s="225"/>
    </row>
    <row r="17" spans="2:16" s="45" customFormat="1" ht="23.25" customHeight="1">
      <c r="B17" s="229"/>
      <c r="C17" s="956"/>
      <c r="D17" s="956"/>
      <c r="E17" s="956"/>
      <c r="F17" s="949"/>
      <c r="G17" s="950"/>
      <c r="H17" s="225"/>
      <c r="I17" s="225"/>
      <c r="J17" s="225"/>
      <c r="K17" s="225"/>
      <c r="L17" s="225"/>
      <c r="M17" s="225"/>
      <c r="N17" s="225"/>
      <c r="O17" s="225"/>
      <c r="P17" s="225"/>
    </row>
    <row r="18" spans="2:16" s="45" customFormat="1" ht="23.25" customHeight="1">
      <c r="B18" s="229"/>
      <c r="C18" s="951" t="s">
        <v>179</v>
      </c>
      <c r="D18" s="953"/>
      <c r="E18" s="952"/>
      <c r="F18" s="949">
        <f>SUM(F13:G17)</f>
        <v>0</v>
      </c>
      <c r="G18" s="950"/>
      <c r="H18" s="225"/>
      <c r="I18" s="225"/>
      <c r="J18" s="225"/>
      <c r="K18" s="225"/>
      <c r="L18" s="225"/>
      <c r="M18" s="225"/>
      <c r="N18" s="225"/>
      <c r="O18" s="225"/>
      <c r="P18" s="225"/>
    </row>
    <row r="19" spans="2:16" s="45" customFormat="1" ht="11.25">
      <c r="B19" s="229"/>
      <c r="C19" s="225"/>
      <c r="D19" s="225"/>
      <c r="E19" s="225"/>
      <c r="F19" s="225"/>
      <c r="G19" s="225"/>
      <c r="H19" s="225"/>
      <c r="I19" s="225"/>
      <c r="J19" s="225"/>
      <c r="K19" s="225"/>
      <c r="L19" s="225"/>
      <c r="M19" s="225"/>
      <c r="N19" s="225"/>
      <c r="O19" s="225"/>
      <c r="P19" s="225"/>
    </row>
    <row r="20" spans="2:16" s="45" customFormat="1" ht="11.25">
      <c r="B20" s="229">
        <v>2</v>
      </c>
      <c r="C20" s="225" t="s">
        <v>180</v>
      </c>
      <c r="D20" s="225"/>
      <c r="E20" s="225"/>
      <c r="F20" s="225"/>
      <c r="G20" s="225"/>
      <c r="H20" s="225"/>
      <c r="I20" s="225"/>
      <c r="J20" s="225"/>
      <c r="K20" s="225"/>
      <c r="L20" s="225"/>
      <c r="M20" s="225"/>
      <c r="N20" s="225"/>
      <c r="O20" s="225"/>
      <c r="P20" s="225"/>
    </row>
    <row r="21" spans="2:16" s="45" customFormat="1" ht="11.25">
      <c r="B21" s="229"/>
      <c r="C21" s="225"/>
      <c r="D21" s="225"/>
      <c r="E21" s="225"/>
      <c r="F21" s="225"/>
      <c r="G21" s="227"/>
      <c r="H21" s="225"/>
      <c r="I21" s="225"/>
      <c r="J21" s="225"/>
      <c r="K21" s="225"/>
      <c r="L21" s="225"/>
      <c r="M21" s="225"/>
      <c r="N21" s="225"/>
      <c r="O21" s="225"/>
      <c r="P21" s="225"/>
    </row>
    <row r="22" spans="2:16" s="45" customFormat="1" ht="19.5" customHeight="1">
      <c r="B22" s="229"/>
      <c r="C22" s="954" t="s">
        <v>172</v>
      </c>
      <c r="D22" s="954"/>
      <c r="E22" s="954"/>
      <c r="F22" s="951" t="s">
        <v>173</v>
      </c>
      <c r="G22" s="952"/>
      <c r="H22" s="225"/>
      <c r="I22" s="225"/>
      <c r="J22" s="225"/>
      <c r="K22" s="225"/>
      <c r="L22" s="225"/>
      <c r="M22" s="225"/>
      <c r="N22" s="225"/>
      <c r="O22" s="225"/>
      <c r="P22" s="225"/>
    </row>
    <row r="23" spans="2:16" s="45" customFormat="1" ht="12" customHeight="1">
      <c r="B23" s="229"/>
      <c r="C23" s="956"/>
      <c r="D23" s="956"/>
      <c r="E23" s="956"/>
      <c r="F23" s="961" t="s">
        <v>176</v>
      </c>
      <c r="G23" s="958"/>
      <c r="H23" s="225"/>
      <c r="I23" s="225"/>
      <c r="J23" s="225"/>
      <c r="K23" s="225"/>
      <c r="L23" s="225"/>
      <c r="M23" s="225"/>
      <c r="N23" s="225"/>
      <c r="O23" s="225"/>
      <c r="P23" s="225"/>
    </row>
    <row r="24" spans="2:16" s="45" customFormat="1" ht="12" customHeight="1">
      <c r="B24" s="229"/>
      <c r="C24" s="956"/>
      <c r="D24" s="956"/>
      <c r="E24" s="956"/>
      <c r="F24" s="962"/>
      <c r="G24" s="960"/>
      <c r="H24" s="225"/>
      <c r="I24" s="225"/>
      <c r="J24" s="225"/>
      <c r="K24" s="225"/>
      <c r="L24" s="225"/>
      <c r="M24" s="225"/>
      <c r="N24" s="225"/>
      <c r="O24" s="225"/>
      <c r="P24" s="225"/>
    </row>
    <row r="25" spans="2:16" s="45" customFormat="1" ht="24.75" customHeight="1">
      <c r="B25" s="229"/>
      <c r="C25" s="956"/>
      <c r="D25" s="956"/>
      <c r="E25" s="956"/>
      <c r="F25" s="949"/>
      <c r="G25" s="950"/>
      <c r="H25" s="225"/>
      <c r="I25" s="225"/>
      <c r="J25" s="225"/>
      <c r="K25" s="225"/>
      <c r="L25" s="225"/>
      <c r="M25" s="225"/>
      <c r="N25" s="225"/>
      <c r="O25" s="225"/>
      <c r="P25" s="225"/>
    </row>
    <row r="26" spans="2:16" s="45" customFormat="1" ht="24.75" customHeight="1">
      <c r="B26" s="229"/>
      <c r="C26" s="956"/>
      <c r="D26" s="956"/>
      <c r="E26" s="956"/>
      <c r="F26" s="949"/>
      <c r="G26" s="950"/>
      <c r="H26" s="225"/>
      <c r="I26" s="225"/>
      <c r="J26" s="225"/>
      <c r="K26" s="225"/>
      <c r="L26" s="225"/>
      <c r="M26" s="225"/>
      <c r="N26" s="225"/>
      <c r="O26" s="225"/>
      <c r="P26" s="225"/>
    </row>
    <row r="27" spans="2:16" s="45" customFormat="1" ht="24.75" customHeight="1">
      <c r="B27" s="229"/>
      <c r="C27" s="951" t="s">
        <v>179</v>
      </c>
      <c r="D27" s="953"/>
      <c r="E27" s="952"/>
      <c r="F27" s="949">
        <f>SUM(F24:G26)</f>
        <v>0</v>
      </c>
      <c r="G27" s="950"/>
      <c r="H27" s="225"/>
      <c r="I27" s="225"/>
      <c r="J27" s="225"/>
      <c r="K27" s="225"/>
      <c r="L27" s="225"/>
      <c r="M27" s="225"/>
      <c r="N27" s="225"/>
      <c r="O27" s="225"/>
      <c r="P27" s="225"/>
    </row>
    <row r="28" spans="2:16" s="45" customFormat="1" ht="11.25">
      <c r="B28" s="229"/>
      <c r="C28" s="225"/>
      <c r="D28" s="225"/>
      <c r="E28" s="225"/>
      <c r="F28" s="225"/>
      <c r="G28" s="225"/>
      <c r="H28" s="225"/>
      <c r="I28" s="225"/>
      <c r="J28" s="225"/>
      <c r="K28" s="225"/>
      <c r="L28" s="225"/>
      <c r="M28" s="225"/>
      <c r="N28" s="225"/>
      <c r="O28" s="225"/>
      <c r="P28" s="225"/>
    </row>
    <row r="29" spans="2:16" s="45" customFormat="1" ht="11.25">
      <c r="B29" s="229">
        <v>3</v>
      </c>
      <c r="C29" s="225" t="s">
        <v>181</v>
      </c>
      <c r="D29" s="225"/>
      <c r="E29" s="225"/>
      <c r="F29" s="225"/>
      <c r="G29" s="225"/>
      <c r="H29" s="225"/>
      <c r="I29" s="225"/>
      <c r="J29" s="225"/>
      <c r="K29" s="225"/>
      <c r="L29" s="225"/>
      <c r="M29" s="225"/>
      <c r="N29" s="225"/>
      <c r="O29" s="225"/>
      <c r="P29" s="225"/>
    </row>
    <row r="30" spans="2:16" s="45" customFormat="1" ht="11.25">
      <c r="B30" s="229"/>
      <c r="C30" s="225"/>
      <c r="D30" s="225"/>
      <c r="E30" s="225"/>
      <c r="F30" s="225"/>
      <c r="G30" s="227"/>
      <c r="H30" s="225"/>
      <c r="I30" s="225"/>
      <c r="J30" s="225"/>
      <c r="K30" s="225"/>
      <c r="L30" s="225"/>
      <c r="M30" s="225"/>
      <c r="N30" s="225"/>
      <c r="O30" s="225"/>
      <c r="P30" s="225"/>
    </row>
    <row r="31" spans="2:16" s="45" customFormat="1" ht="19.5" customHeight="1">
      <c r="B31" s="229"/>
      <c r="C31" s="954" t="s">
        <v>172</v>
      </c>
      <c r="D31" s="954"/>
      <c r="E31" s="954"/>
      <c r="F31" s="951" t="s">
        <v>173</v>
      </c>
      <c r="G31" s="952"/>
      <c r="H31" s="225"/>
      <c r="I31" s="225"/>
      <c r="J31" s="225"/>
      <c r="K31" s="225"/>
      <c r="L31" s="225"/>
      <c r="M31" s="225"/>
      <c r="N31" s="225"/>
      <c r="O31" s="225"/>
      <c r="P31" s="225"/>
    </row>
    <row r="32" spans="2:16" s="45" customFormat="1" ht="12" customHeight="1">
      <c r="B32" s="229"/>
      <c r="C32" s="956"/>
      <c r="D32" s="956"/>
      <c r="E32" s="956"/>
      <c r="F32" s="961" t="s">
        <v>176</v>
      </c>
      <c r="G32" s="958"/>
      <c r="H32" s="225"/>
      <c r="I32" s="225"/>
      <c r="J32" s="225"/>
      <c r="K32" s="225"/>
      <c r="L32" s="225"/>
      <c r="M32" s="225"/>
      <c r="N32" s="225"/>
      <c r="O32" s="225"/>
      <c r="P32" s="225"/>
    </row>
    <row r="33" spans="2:16" s="45" customFormat="1" ht="12.75" customHeight="1">
      <c r="B33" s="229"/>
      <c r="C33" s="956"/>
      <c r="D33" s="956"/>
      <c r="E33" s="956"/>
      <c r="F33" s="962"/>
      <c r="G33" s="960"/>
      <c r="H33" s="225"/>
      <c r="I33" s="225"/>
      <c r="J33" s="225"/>
      <c r="K33" s="225"/>
      <c r="L33" s="225"/>
      <c r="M33" s="225"/>
      <c r="N33" s="225"/>
      <c r="O33" s="225"/>
      <c r="P33" s="225"/>
    </row>
    <row r="34" spans="2:16" s="45" customFormat="1" ht="26.25" customHeight="1">
      <c r="B34" s="229"/>
      <c r="C34" s="956"/>
      <c r="D34" s="956"/>
      <c r="E34" s="956"/>
      <c r="F34" s="949"/>
      <c r="G34" s="950"/>
      <c r="H34" s="225"/>
      <c r="I34" s="225"/>
      <c r="J34" s="225"/>
      <c r="K34" s="225"/>
      <c r="L34" s="225"/>
      <c r="M34" s="225"/>
      <c r="N34" s="225"/>
      <c r="O34" s="225"/>
      <c r="P34" s="225"/>
    </row>
    <row r="35" spans="2:16" s="45" customFormat="1" ht="26.25" customHeight="1">
      <c r="B35" s="229"/>
      <c r="C35" s="956"/>
      <c r="D35" s="956"/>
      <c r="E35" s="956"/>
      <c r="F35" s="949"/>
      <c r="G35" s="950"/>
      <c r="H35" s="225"/>
      <c r="I35" s="225"/>
      <c r="J35" s="225"/>
      <c r="K35" s="225"/>
      <c r="L35" s="225"/>
      <c r="M35" s="225"/>
      <c r="N35" s="225"/>
      <c r="O35" s="225"/>
      <c r="P35" s="225"/>
    </row>
    <row r="36" spans="2:16" s="45" customFormat="1" ht="26.25" customHeight="1">
      <c r="B36" s="229"/>
      <c r="C36" s="951" t="s">
        <v>179</v>
      </c>
      <c r="D36" s="953"/>
      <c r="E36" s="952"/>
      <c r="F36" s="949">
        <f>SUM(F33:G35)</f>
        <v>0</v>
      </c>
      <c r="G36" s="950"/>
      <c r="H36" s="225"/>
      <c r="I36" s="225"/>
      <c r="J36" s="225"/>
      <c r="K36" s="225"/>
      <c r="L36" s="225"/>
      <c r="M36" s="225"/>
      <c r="N36" s="225"/>
      <c r="O36" s="225"/>
      <c r="P36" s="225"/>
    </row>
    <row r="37" spans="2:16" s="45" customFormat="1" ht="11.25">
      <c r="B37" s="229"/>
      <c r="C37" s="225"/>
      <c r="D37" s="225"/>
      <c r="E37" s="225"/>
      <c r="F37" s="225"/>
      <c r="G37" s="225"/>
      <c r="H37" s="225"/>
      <c r="I37" s="225"/>
      <c r="J37" s="225"/>
      <c r="K37" s="225"/>
      <c r="L37" s="225"/>
      <c r="M37" s="225"/>
      <c r="N37" s="225"/>
      <c r="O37" s="225"/>
      <c r="P37" s="225"/>
    </row>
    <row r="38" spans="2:16" s="45" customFormat="1" ht="11.25">
      <c r="B38" s="229">
        <v>4</v>
      </c>
      <c r="C38" s="225" t="s">
        <v>182</v>
      </c>
      <c r="D38" s="225"/>
      <c r="E38" s="225"/>
      <c r="F38" s="225"/>
      <c r="G38" s="225"/>
      <c r="H38" s="225"/>
      <c r="I38" s="225"/>
      <c r="J38" s="225"/>
      <c r="K38" s="225"/>
      <c r="L38" s="225"/>
      <c r="M38" s="225"/>
      <c r="N38" s="225"/>
      <c r="O38" s="225"/>
      <c r="P38" s="225"/>
    </row>
    <row r="39" spans="2:16" s="45" customFormat="1" ht="11.25">
      <c r="B39" s="229"/>
      <c r="C39" s="225"/>
      <c r="D39" s="225"/>
      <c r="E39" s="225"/>
      <c r="F39" s="225"/>
      <c r="G39" s="225"/>
      <c r="H39" s="225"/>
      <c r="I39" s="225"/>
      <c r="J39" s="225"/>
      <c r="K39" s="225"/>
      <c r="L39" s="225"/>
      <c r="M39" s="225"/>
      <c r="N39" s="225"/>
      <c r="O39" s="225"/>
      <c r="P39" s="225"/>
    </row>
    <row r="40" spans="2:16" ht="19.5" customHeight="1">
      <c r="B40" s="229"/>
      <c r="C40" s="954" t="s">
        <v>183</v>
      </c>
      <c r="D40" s="954"/>
      <c r="E40" s="953" t="s">
        <v>184</v>
      </c>
      <c r="F40" s="953"/>
      <c r="G40" s="952"/>
      <c r="H40" s="954" t="s">
        <v>185</v>
      </c>
      <c r="I40" s="954"/>
      <c r="J40" s="954" t="s">
        <v>186</v>
      </c>
      <c r="K40" s="954"/>
      <c r="L40" s="954" t="s">
        <v>187</v>
      </c>
      <c r="M40" s="954"/>
      <c r="N40" s="954" t="s">
        <v>188</v>
      </c>
      <c r="O40" s="954"/>
      <c r="P40" s="232"/>
    </row>
    <row r="41" spans="2:16" ht="11.25" customHeight="1">
      <c r="B41" s="229"/>
      <c r="C41" s="956"/>
      <c r="D41" s="956"/>
      <c r="E41" s="957" t="s">
        <v>176</v>
      </c>
      <c r="F41" s="957"/>
      <c r="G41" s="958"/>
      <c r="H41" s="961" t="s">
        <v>176</v>
      </c>
      <c r="I41" s="958"/>
      <c r="J41" s="961" t="s">
        <v>176</v>
      </c>
      <c r="K41" s="958"/>
      <c r="L41" s="961" t="s">
        <v>176</v>
      </c>
      <c r="M41" s="958"/>
      <c r="N41" s="956"/>
      <c r="O41" s="956"/>
      <c r="P41" s="232"/>
    </row>
    <row r="42" spans="2:16" ht="13.5">
      <c r="B42" s="229"/>
      <c r="C42" s="956"/>
      <c r="D42" s="956"/>
      <c r="E42" s="959"/>
      <c r="F42" s="959"/>
      <c r="G42" s="960"/>
      <c r="H42" s="962"/>
      <c r="I42" s="960"/>
      <c r="J42" s="962"/>
      <c r="K42" s="960"/>
      <c r="L42" s="962">
        <f>+E42+H42-J42</f>
        <v>0</v>
      </c>
      <c r="M42" s="960"/>
      <c r="N42" s="956"/>
      <c r="O42" s="956"/>
      <c r="P42" s="225"/>
    </row>
    <row r="43" spans="2:16" ht="24.75" customHeight="1">
      <c r="B43" s="229"/>
      <c r="C43" s="956"/>
      <c r="D43" s="956"/>
      <c r="E43" s="955"/>
      <c r="F43" s="955"/>
      <c r="G43" s="950"/>
      <c r="H43" s="949"/>
      <c r="I43" s="950"/>
      <c r="J43" s="949"/>
      <c r="K43" s="950"/>
      <c r="L43" s="956">
        <f>+E43+H43-J43</f>
        <v>0</v>
      </c>
      <c r="M43" s="956"/>
      <c r="N43" s="956"/>
      <c r="O43" s="956"/>
      <c r="P43" s="225"/>
    </row>
    <row r="44" spans="2:16" ht="24.75" customHeight="1">
      <c r="B44" s="229"/>
      <c r="C44" s="956"/>
      <c r="D44" s="956"/>
      <c r="E44" s="955"/>
      <c r="F44" s="955"/>
      <c r="G44" s="950"/>
      <c r="H44" s="949"/>
      <c r="I44" s="950"/>
      <c r="J44" s="949"/>
      <c r="K44" s="950"/>
      <c r="L44" s="956">
        <f>+E44+H44-J44</f>
        <v>0</v>
      </c>
      <c r="M44" s="956"/>
      <c r="N44" s="956"/>
      <c r="O44" s="956"/>
      <c r="P44" s="225"/>
    </row>
    <row r="45" spans="2:16" ht="24.75" customHeight="1">
      <c r="B45" s="229"/>
      <c r="C45" s="954" t="s">
        <v>179</v>
      </c>
      <c r="D45" s="954"/>
      <c r="E45" s="955">
        <f>SUM(E42:G44)</f>
        <v>0</v>
      </c>
      <c r="F45" s="955"/>
      <c r="G45" s="950"/>
      <c r="H45" s="949">
        <f>SUM(H42:I44)</f>
        <v>0</v>
      </c>
      <c r="I45" s="950"/>
      <c r="J45" s="949">
        <f>SUM(J42:K44)</f>
        <v>0</v>
      </c>
      <c r="K45" s="950"/>
      <c r="L45" s="949">
        <f>SUM(L42:M44)</f>
        <v>0</v>
      </c>
      <c r="M45" s="950"/>
      <c r="N45" s="951" t="s">
        <v>270</v>
      </c>
      <c r="O45" s="952"/>
      <c r="P45" s="225"/>
    </row>
    <row r="46" spans="2:16" ht="13.5">
      <c r="B46" s="229"/>
      <c r="C46" s="225"/>
      <c r="D46" s="225"/>
      <c r="E46" s="225"/>
      <c r="F46" s="225"/>
      <c r="G46" s="225"/>
      <c r="H46" s="225"/>
      <c r="I46" s="225"/>
      <c r="J46" s="225"/>
      <c r="K46" s="225"/>
      <c r="L46" s="225"/>
      <c r="M46" s="225"/>
      <c r="N46" s="225"/>
      <c r="O46" s="225"/>
      <c r="P46" s="225"/>
    </row>
    <row r="47" spans="2:16" ht="13.5">
      <c r="B47" s="229">
        <v>5</v>
      </c>
      <c r="C47" s="225" t="s">
        <v>189</v>
      </c>
      <c r="D47" s="225"/>
      <c r="E47" s="225"/>
      <c r="F47" s="225"/>
      <c r="G47" s="225"/>
      <c r="H47" s="225"/>
      <c r="I47" s="225"/>
      <c r="J47" s="225"/>
      <c r="K47" s="225"/>
      <c r="L47" s="225"/>
      <c r="M47" s="225"/>
      <c r="N47" s="225"/>
      <c r="O47" s="225"/>
      <c r="P47" s="225"/>
    </row>
    <row r="48" spans="2:16" ht="13.5">
      <c r="B48" s="229"/>
      <c r="C48" s="225"/>
      <c r="D48" s="225"/>
      <c r="E48" s="225"/>
      <c r="F48" s="225"/>
      <c r="G48" s="225"/>
      <c r="H48" s="225"/>
      <c r="I48" s="225"/>
      <c r="J48" s="225"/>
      <c r="K48" s="225"/>
      <c r="L48" s="225"/>
      <c r="M48" s="225"/>
      <c r="N48" s="225"/>
      <c r="O48" s="225"/>
      <c r="P48" s="227"/>
    </row>
    <row r="49" spans="2:16" ht="13.5">
      <c r="B49" s="229"/>
      <c r="C49" s="970" t="s">
        <v>190</v>
      </c>
      <c r="D49" s="976" t="s">
        <v>191</v>
      </c>
      <c r="E49" s="983" t="s">
        <v>192</v>
      </c>
      <c r="F49" s="951" t="s">
        <v>193</v>
      </c>
      <c r="G49" s="953"/>
      <c r="H49" s="952"/>
      <c r="I49" s="951" t="s">
        <v>194</v>
      </c>
      <c r="J49" s="952"/>
      <c r="K49" s="951" t="s">
        <v>195</v>
      </c>
      <c r="L49" s="952"/>
      <c r="M49" s="951" t="s">
        <v>196</v>
      </c>
      <c r="N49" s="953"/>
      <c r="O49" s="952"/>
      <c r="P49" s="976" t="s">
        <v>271</v>
      </c>
    </row>
    <row r="50" spans="2:16" ht="22.5">
      <c r="B50" s="229"/>
      <c r="C50" s="971"/>
      <c r="D50" s="977"/>
      <c r="E50" s="984"/>
      <c r="F50" s="236" t="s">
        <v>197</v>
      </c>
      <c r="G50" s="236" t="s">
        <v>198</v>
      </c>
      <c r="H50" s="236" t="s">
        <v>199</v>
      </c>
      <c r="I50" s="236" t="s">
        <v>197</v>
      </c>
      <c r="J50" s="236" t="s">
        <v>200</v>
      </c>
      <c r="K50" s="236" t="s">
        <v>197</v>
      </c>
      <c r="L50" s="236" t="s">
        <v>200</v>
      </c>
      <c r="M50" s="236" t="s">
        <v>197</v>
      </c>
      <c r="N50" s="236" t="s">
        <v>198</v>
      </c>
      <c r="O50" s="236" t="s">
        <v>199</v>
      </c>
      <c r="P50" s="977"/>
    </row>
    <row r="51" spans="2:16" ht="12" customHeight="1">
      <c r="B51" s="229"/>
      <c r="C51" s="971"/>
      <c r="D51" s="973"/>
      <c r="E51" s="233" t="s">
        <v>176</v>
      </c>
      <c r="F51" s="233" t="s">
        <v>201</v>
      </c>
      <c r="G51" s="233" t="s">
        <v>176</v>
      </c>
      <c r="H51" s="233" t="s">
        <v>176</v>
      </c>
      <c r="I51" s="233" t="s">
        <v>201</v>
      </c>
      <c r="J51" s="233" t="s">
        <v>176</v>
      </c>
      <c r="K51" s="233" t="s">
        <v>201</v>
      </c>
      <c r="L51" s="233" t="s">
        <v>176</v>
      </c>
      <c r="M51" s="233" t="s">
        <v>201</v>
      </c>
      <c r="N51" s="233" t="s">
        <v>176</v>
      </c>
      <c r="O51" s="233" t="s">
        <v>176</v>
      </c>
      <c r="P51" s="978"/>
    </row>
    <row r="52" spans="2:16" ht="13.5">
      <c r="B52" s="229"/>
      <c r="C52" s="971"/>
      <c r="D52" s="974"/>
      <c r="E52" s="238"/>
      <c r="F52" s="238"/>
      <c r="G52" s="238"/>
      <c r="H52" s="238"/>
      <c r="I52" s="238"/>
      <c r="J52" s="238"/>
      <c r="K52" s="238"/>
      <c r="L52" s="238"/>
      <c r="M52" s="238">
        <f aca="true" t="shared" si="0" ref="M52:M60">+F52+I52-K52</f>
        <v>0</v>
      </c>
      <c r="N52" s="238">
        <f aca="true" t="shared" si="1" ref="N52:N60">+G52+J52-L52</f>
        <v>0</v>
      </c>
      <c r="O52" s="238">
        <f aca="true" t="shared" si="2" ref="O52:O60">+H52+J52-L52</f>
        <v>0</v>
      </c>
      <c r="P52" s="965"/>
    </row>
    <row r="53" spans="2:16" ht="21" customHeight="1">
      <c r="B53" s="229"/>
      <c r="C53" s="971"/>
      <c r="D53" s="237"/>
      <c r="E53" s="238"/>
      <c r="F53" s="238"/>
      <c r="G53" s="238"/>
      <c r="H53" s="238"/>
      <c r="I53" s="238"/>
      <c r="J53" s="238"/>
      <c r="K53" s="238"/>
      <c r="L53" s="238"/>
      <c r="M53" s="238">
        <f t="shared" si="0"/>
        <v>0</v>
      </c>
      <c r="N53" s="238">
        <f t="shared" si="1"/>
        <v>0</v>
      </c>
      <c r="O53" s="238">
        <f t="shared" si="2"/>
        <v>0</v>
      </c>
      <c r="P53" s="234"/>
    </row>
    <row r="54" spans="2:16" ht="21" customHeight="1">
      <c r="B54" s="229"/>
      <c r="C54" s="971"/>
      <c r="D54" s="237"/>
      <c r="E54" s="238"/>
      <c r="F54" s="238"/>
      <c r="G54" s="238"/>
      <c r="H54" s="238"/>
      <c r="I54" s="238"/>
      <c r="J54" s="238"/>
      <c r="K54" s="238"/>
      <c r="L54" s="238"/>
      <c r="M54" s="238">
        <f t="shared" si="0"/>
        <v>0</v>
      </c>
      <c r="N54" s="238">
        <f t="shared" si="1"/>
        <v>0</v>
      </c>
      <c r="O54" s="238">
        <f t="shared" si="2"/>
        <v>0</v>
      </c>
      <c r="P54" s="234"/>
    </row>
    <row r="55" spans="2:16" ht="21" customHeight="1">
      <c r="B55" s="229"/>
      <c r="C55" s="971"/>
      <c r="D55" s="237"/>
      <c r="E55" s="238"/>
      <c r="F55" s="238"/>
      <c r="G55" s="238"/>
      <c r="H55" s="238"/>
      <c r="I55" s="238"/>
      <c r="J55" s="238"/>
      <c r="K55" s="238"/>
      <c r="L55" s="238"/>
      <c r="M55" s="238">
        <f t="shared" si="0"/>
        <v>0</v>
      </c>
      <c r="N55" s="238">
        <f t="shared" si="1"/>
        <v>0</v>
      </c>
      <c r="O55" s="238">
        <f t="shared" si="2"/>
        <v>0</v>
      </c>
      <c r="P55" s="234"/>
    </row>
    <row r="56" spans="2:16" ht="21" customHeight="1">
      <c r="B56" s="229"/>
      <c r="C56" s="971"/>
      <c r="D56" s="237"/>
      <c r="E56" s="238"/>
      <c r="F56" s="238"/>
      <c r="G56" s="238"/>
      <c r="H56" s="238"/>
      <c r="I56" s="238"/>
      <c r="J56" s="238"/>
      <c r="K56" s="238"/>
      <c r="L56" s="238"/>
      <c r="M56" s="238">
        <f t="shared" si="0"/>
        <v>0</v>
      </c>
      <c r="N56" s="238">
        <f t="shared" si="1"/>
        <v>0</v>
      </c>
      <c r="O56" s="238">
        <f t="shared" si="2"/>
        <v>0</v>
      </c>
      <c r="P56" s="234"/>
    </row>
    <row r="57" spans="2:16" ht="21" customHeight="1">
      <c r="B57" s="229"/>
      <c r="C57" s="971"/>
      <c r="D57" s="237"/>
      <c r="E57" s="238"/>
      <c r="F57" s="238"/>
      <c r="G57" s="238"/>
      <c r="H57" s="238"/>
      <c r="I57" s="238"/>
      <c r="J57" s="238"/>
      <c r="K57" s="238"/>
      <c r="L57" s="238"/>
      <c r="M57" s="238">
        <f t="shared" si="0"/>
        <v>0</v>
      </c>
      <c r="N57" s="238">
        <f t="shared" si="1"/>
        <v>0</v>
      </c>
      <c r="O57" s="238">
        <f t="shared" si="2"/>
        <v>0</v>
      </c>
      <c r="P57" s="234"/>
    </row>
    <row r="58" spans="2:16" ht="21" customHeight="1">
      <c r="B58" s="229"/>
      <c r="C58" s="971"/>
      <c r="D58" s="237"/>
      <c r="E58" s="238"/>
      <c r="F58" s="238"/>
      <c r="G58" s="238"/>
      <c r="H58" s="238"/>
      <c r="I58" s="238"/>
      <c r="J58" s="238"/>
      <c r="K58" s="238"/>
      <c r="L58" s="238"/>
      <c r="M58" s="238">
        <f t="shared" si="0"/>
        <v>0</v>
      </c>
      <c r="N58" s="238">
        <f t="shared" si="1"/>
        <v>0</v>
      </c>
      <c r="O58" s="238">
        <f t="shared" si="2"/>
        <v>0</v>
      </c>
      <c r="P58" s="234"/>
    </row>
    <row r="59" spans="2:16" ht="21" customHeight="1">
      <c r="B59" s="229"/>
      <c r="C59" s="971"/>
      <c r="D59" s="237"/>
      <c r="E59" s="238"/>
      <c r="F59" s="238"/>
      <c r="G59" s="238"/>
      <c r="H59" s="238"/>
      <c r="I59" s="238"/>
      <c r="J59" s="238"/>
      <c r="K59" s="238"/>
      <c r="L59" s="238"/>
      <c r="M59" s="238">
        <f t="shared" si="0"/>
        <v>0</v>
      </c>
      <c r="N59" s="238">
        <f t="shared" si="1"/>
        <v>0</v>
      </c>
      <c r="O59" s="238">
        <f t="shared" si="2"/>
        <v>0</v>
      </c>
      <c r="P59" s="234"/>
    </row>
    <row r="60" spans="2:16" ht="21" customHeight="1">
      <c r="B60" s="229"/>
      <c r="C60" s="971"/>
      <c r="D60" s="237"/>
      <c r="E60" s="238"/>
      <c r="F60" s="238"/>
      <c r="G60" s="238"/>
      <c r="H60" s="238"/>
      <c r="I60" s="238"/>
      <c r="J60" s="238"/>
      <c r="K60" s="238"/>
      <c r="L60" s="238"/>
      <c r="M60" s="238">
        <f t="shared" si="0"/>
        <v>0</v>
      </c>
      <c r="N60" s="238">
        <f t="shared" si="1"/>
        <v>0</v>
      </c>
      <c r="O60" s="238">
        <f t="shared" si="2"/>
        <v>0</v>
      </c>
      <c r="P60" s="234"/>
    </row>
    <row r="61" spans="2:16" ht="21" customHeight="1">
      <c r="B61" s="229"/>
      <c r="C61" s="972"/>
      <c r="D61" s="235" t="s">
        <v>202</v>
      </c>
      <c r="E61" s="239" t="s">
        <v>272</v>
      </c>
      <c r="F61" s="238">
        <f aca="true" t="shared" si="3" ref="F61:O61">SUM(F52:F60)</f>
        <v>0</v>
      </c>
      <c r="G61" s="238">
        <f t="shared" si="3"/>
        <v>0</v>
      </c>
      <c r="H61" s="238">
        <f t="shared" si="3"/>
        <v>0</v>
      </c>
      <c r="I61" s="238">
        <f t="shared" si="3"/>
        <v>0</v>
      </c>
      <c r="J61" s="238">
        <f t="shared" si="3"/>
        <v>0</v>
      </c>
      <c r="K61" s="238">
        <f t="shared" si="3"/>
        <v>0</v>
      </c>
      <c r="L61" s="238">
        <f t="shared" si="3"/>
        <v>0</v>
      </c>
      <c r="M61" s="238">
        <f t="shared" si="3"/>
        <v>0</v>
      </c>
      <c r="N61" s="238">
        <f t="shared" si="3"/>
        <v>0</v>
      </c>
      <c r="O61" s="238">
        <f t="shared" si="3"/>
        <v>0</v>
      </c>
      <c r="P61" s="234"/>
    </row>
    <row r="62" spans="2:16" ht="13.5">
      <c r="B62" s="229"/>
      <c r="C62" s="975"/>
      <c r="D62" s="976" t="s">
        <v>191</v>
      </c>
      <c r="E62" s="951" t="s">
        <v>193</v>
      </c>
      <c r="F62" s="953"/>
      <c r="G62" s="953"/>
      <c r="H62" s="952"/>
      <c r="I62" s="979" t="s">
        <v>194</v>
      </c>
      <c r="J62" s="980"/>
      <c r="K62" s="979" t="s">
        <v>195</v>
      </c>
      <c r="L62" s="980"/>
      <c r="M62" s="951" t="s">
        <v>196</v>
      </c>
      <c r="N62" s="953"/>
      <c r="O62" s="952"/>
      <c r="P62" s="976" t="s">
        <v>271</v>
      </c>
    </row>
    <row r="63" spans="2:16" ht="22.5">
      <c r="B63" s="229"/>
      <c r="C63" s="975"/>
      <c r="D63" s="977"/>
      <c r="E63" s="954" t="s">
        <v>203</v>
      </c>
      <c r="F63" s="954"/>
      <c r="G63" s="985" t="s">
        <v>199</v>
      </c>
      <c r="H63" s="985"/>
      <c r="I63" s="981"/>
      <c r="J63" s="982"/>
      <c r="K63" s="981"/>
      <c r="L63" s="982"/>
      <c r="M63" s="951" t="s">
        <v>203</v>
      </c>
      <c r="N63" s="952"/>
      <c r="O63" s="236" t="s">
        <v>199</v>
      </c>
      <c r="P63" s="977"/>
    </row>
    <row r="64" spans="2:16" ht="13.5">
      <c r="B64" s="229"/>
      <c r="C64" s="970" t="s">
        <v>204</v>
      </c>
      <c r="D64" s="973"/>
      <c r="E64" s="969" t="s">
        <v>176</v>
      </c>
      <c r="F64" s="969"/>
      <c r="G64" s="969" t="s">
        <v>176</v>
      </c>
      <c r="H64" s="969"/>
      <c r="I64" s="969" t="s">
        <v>176</v>
      </c>
      <c r="J64" s="969"/>
      <c r="K64" s="969" t="s">
        <v>176</v>
      </c>
      <c r="L64" s="969"/>
      <c r="M64" s="969" t="s">
        <v>176</v>
      </c>
      <c r="N64" s="969"/>
      <c r="O64" s="233" t="s">
        <v>176</v>
      </c>
      <c r="P64" s="978"/>
    </row>
    <row r="65" spans="2:16" ht="13.5">
      <c r="B65" s="229"/>
      <c r="C65" s="971"/>
      <c r="D65" s="974"/>
      <c r="E65" s="962"/>
      <c r="F65" s="960"/>
      <c r="G65" s="962"/>
      <c r="H65" s="960"/>
      <c r="I65" s="962"/>
      <c r="J65" s="960"/>
      <c r="K65" s="962"/>
      <c r="L65" s="960"/>
      <c r="M65" s="965">
        <f>+E65+I65-K65</f>
        <v>0</v>
      </c>
      <c r="N65" s="965"/>
      <c r="O65" s="234">
        <f>+G65+I65-K65</f>
        <v>0</v>
      </c>
      <c r="P65" s="965"/>
    </row>
    <row r="66" spans="2:16" ht="23.25" customHeight="1">
      <c r="B66" s="229"/>
      <c r="C66" s="971"/>
      <c r="D66" s="237"/>
      <c r="E66" s="949"/>
      <c r="F66" s="950"/>
      <c r="G66" s="949"/>
      <c r="H66" s="950"/>
      <c r="I66" s="949"/>
      <c r="J66" s="950"/>
      <c r="K66" s="949"/>
      <c r="L66" s="950"/>
      <c r="M66" s="965">
        <f>+E66+I66-K66</f>
        <v>0</v>
      </c>
      <c r="N66" s="965"/>
      <c r="O66" s="234">
        <f>+G66+I66-K66</f>
        <v>0</v>
      </c>
      <c r="P66" s="234"/>
    </row>
    <row r="67" spans="2:16" ht="23.25" customHeight="1">
      <c r="B67" s="229"/>
      <c r="C67" s="971"/>
      <c r="D67" s="237"/>
      <c r="E67" s="949"/>
      <c r="F67" s="950"/>
      <c r="G67" s="949"/>
      <c r="H67" s="950"/>
      <c r="I67" s="949"/>
      <c r="J67" s="950"/>
      <c r="K67" s="949"/>
      <c r="L67" s="950"/>
      <c r="M67" s="965">
        <f>+E67+I67-K67</f>
        <v>0</v>
      </c>
      <c r="N67" s="965"/>
      <c r="O67" s="234">
        <f>+G67+I67-K67</f>
        <v>0</v>
      </c>
      <c r="P67" s="234"/>
    </row>
    <row r="68" spans="2:16" ht="23.25" customHeight="1">
      <c r="B68" s="229"/>
      <c r="C68" s="972"/>
      <c r="D68" s="235" t="s">
        <v>202</v>
      </c>
      <c r="E68" s="965">
        <f>SUM(E65:F67)</f>
        <v>0</v>
      </c>
      <c r="F68" s="965"/>
      <c r="G68" s="965">
        <f>SUM(G65:H67)</f>
        <v>0</v>
      </c>
      <c r="H68" s="965"/>
      <c r="I68" s="965">
        <f>SUM(I65:J67)</f>
        <v>0</v>
      </c>
      <c r="J68" s="965"/>
      <c r="K68" s="965">
        <f>SUM(K65:L67)</f>
        <v>0</v>
      </c>
      <c r="L68" s="965"/>
      <c r="M68" s="965">
        <f>SUM(M65:N67)</f>
        <v>0</v>
      </c>
      <c r="N68" s="965"/>
      <c r="O68" s="234">
        <f>SUM(O65:O67)</f>
        <v>0</v>
      </c>
      <c r="P68" s="231"/>
    </row>
    <row r="69" spans="2:16" ht="23.25" customHeight="1">
      <c r="B69" s="229"/>
      <c r="C69" s="966" t="s">
        <v>205</v>
      </c>
      <c r="D69" s="237"/>
      <c r="E69" s="949"/>
      <c r="F69" s="950"/>
      <c r="G69" s="949"/>
      <c r="H69" s="950"/>
      <c r="I69" s="949"/>
      <c r="J69" s="950"/>
      <c r="K69" s="949"/>
      <c r="L69" s="950"/>
      <c r="M69" s="965">
        <f>+E69+I69-K69</f>
        <v>0</v>
      </c>
      <c r="N69" s="965"/>
      <c r="O69" s="234">
        <f>+G69+I69-K69</f>
        <v>0</v>
      </c>
      <c r="P69" s="234"/>
    </row>
    <row r="70" spans="2:16" ht="23.25" customHeight="1">
      <c r="B70" s="229"/>
      <c r="C70" s="967"/>
      <c r="D70" s="237"/>
      <c r="E70" s="949"/>
      <c r="F70" s="950"/>
      <c r="G70" s="949"/>
      <c r="H70" s="950"/>
      <c r="I70" s="949"/>
      <c r="J70" s="950"/>
      <c r="K70" s="949"/>
      <c r="L70" s="950"/>
      <c r="M70" s="965">
        <f>+E70+I70-K70</f>
        <v>0</v>
      </c>
      <c r="N70" s="965"/>
      <c r="O70" s="234">
        <f>+G70+I70-K70</f>
        <v>0</v>
      </c>
      <c r="P70" s="234"/>
    </row>
    <row r="71" spans="2:16" ht="23.25" customHeight="1">
      <c r="B71" s="229"/>
      <c r="C71" s="967"/>
      <c r="D71" s="237"/>
      <c r="E71" s="949"/>
      <c r="F71" s="950"/>
      <c r="G71" s="949"/>
      <c r="H71" s="950"/>
      <c r="I71" s="949"/>
      <c r="J71" s="950"/>
      <c r="K71" s="949"/>
      <c r="L71" s="950"/>
      <c r="M71" s="965">
        <f>+E71+I71-K71</f>
        <v>0</v>
      </c>
      <c r="N71" s="965"/>
      <c r="O71" s="234">
        <f>+G71+I71-K71</f>
        <v>0</v>
      </c>
      <c r="P71" s="234"/>
    </row>
    <row r="72" spans="2:16" ht="23.25" customHeight="1">
      <c r="B72" s="229"/>
      <c r="C72" s="968"/>
      <c r="D72" s="235" t="s">
        <v>202</v>
      </c>
      <c r="E72" s="965">
        <f>SUM(E69:F71)</f>
        <v>0</v>
      </c>
      <c r="F72" s="965"/>
      <c r="G72" s="965">
        <f>SUM(G69:H71)</f>
        <v>0</v>
      </c>
      <c r="H72" s="965"/>
      <c r="I72" s="965">
        <f>SUM(I69:J71)</f>
        <v>0</v>
      </c>
      <c r="J72" s="965"/>
      <c r="K72" s="965">
        <f>SUM(K69:L71)</f>
        <v>0</v>
      </c>
      <c r="L72" s="965"/>
      <c r="M72" s="965">
        <f>SUM(M69:N71)</f>
        <v>0</v>
      </c>
      <c r="N72" s="965"/>
      <c r="O72" s="234">
        <f>SUM(O69:O71)</f>
        <v>0</v>
      </c>
      <c r="P72" s="231"/>
    </row>
    <row r="73" spans="2:16" ht="13.5">
      <c r="B73" s="229"/>
      <c r="C73" s="225"/>
      <c r="D73" s="225"/>
      <c r="E73" s="225"/>
      <c r="F73" s="225"/>
      <c r="G73" s="225"/>
      <c r="H73" s="225"/>
      <c r="I73" s="225"/>
      <c r="J73" s="225"/>
      <c r="K73" s="225"/>
      <c r="L73" s="225"/>
      <c r="M73" s="225"/>
      <c r="N73" s="225"/>
      <c r="O73" s="225"/>
      <c r="P73" s="225"/>
    </row>
    <row r="74" spans="2:16" ht="13.5">
      <c r="B74" s="229">
        <v>6</v>
      </c>
      <c r="C74" s="225" t="s">
        <v>206</v>
      </c>
      <c r="D74" s="225"/>
      <c r="E74" s="225"/>
      <c r="F74" s="225"/>
      <c r="G74" s="225"/>
      <c r="H74" s="225"/>
      <c r="I74" s="225"/>
      <c r="J74" s="225"/>
      <c r="K74" s="225"/>
      <c r="L74" s="225"/>
      <c r="M74" s="225"/>
      <c r="N74" s="225"/>
      <c r="O74" s="225"/>
      <c r="P74" s="225"/>
    </row>
    <row r="75" spans="2:16" ht="13.5">
      <c r="B75" s="229"/>
      <c r="C75" s="225"/>
      <c r="D75" s="225"/>
      <c r="E75" s="225"/>
      <c r="F75" s="225"/>
      <c r="G75" s="225"/>
      <c r="H75" s="225"/>
      <c r="I75" s="225"/>
      <c r="J75" s="225"/>
      <c r="K75" s="225"/>
      <c r="L75" s="225"/>
      <c r="M75" s="225"/>
      <c r="N75" s="225"/>
      <c r="O75" s="225"/>
      <c r="P75" s="225"/>
    </row>
    <row r="76" spans="2:16" ht="21" customHeight="1">
      <c r="B76" s="229"/>
      <c r="C76" s="954" t="s">
        <v>183</v>
      </c>
      <c r="D76" s="954"/>
      <c r="E76" s="953" t="s">
        <v>184</v>
      </c>
      <c r="F76" s="953"/>
      <c r="G76" s="952"/>
      <c r="H76" s="954" t="s">
        <v>185</v>
      </c>
      <c r="I76" s="954"/>
      <c r="J76" s="954" t="s">
        <v>186</v>
      </c>
      <c r="K76" s="954"/>
      <c r="L76" s="954" t="s">
        <v>187</v>
      </c>
      <c r="M76" s="954"/>
      <c r="N76" s="954" t="s">
        <v>188</v>
      </c>
      <c r="O76" s="954"/>
      <c r="P76" s="232"/>
    </row>
    <row r="77" spans="2:16" ht="11.25" customHeight="1">
      <c r="B77" s="229"/>
      <c r="C77" s="956"/>
      <c r="D77" s="956"/>
      <c r="E77" s="957" t="s">
        <v>176</v>
      </c>
      <c r="F77" s="957"/>
      <c r="G77" s="958"/>
      <c r="H77" s="961" t="s">
        <v>176</v>
      </c>
      <c r="I77" s="958"/>
      <c r="J77" s="961" t="s">
        <v>176</v>
      </c>
      <c r="K77" s="958"/>
      <c r="L77" s="961" t="s">
        <v>176</v>
      </c>
      <c r="M77" s="958"/>
      <c r="N77" s="956"/>
      <c r="O77" s="956"/>
      <c r="P77" s="232"/>
    </row>
    <row r="78" spans="2:16" ht="13.5">
      <c r="B78" s="229"/>
      <c r="C78" s="956"/>
      <c r="D78" s="956"/>
      <c r="E78" s="959"/>
      <c r="F78" s="959"/>
      <c r="G78" s="960"/>
      <c r="H78" s="962"/>
      <c r="I78" s="960"/>
      <c r="J78" s="962"/>
      <c r="K78" s="960"/>
      <c r="L78" s="962">
        <f>+E78+H78-J78</f>
        <v>0</v>
      </c>
      <c r="M78" s="960"/>
      <c r="N78" s="956"/>
      <c r="O78" s="956"/>
      <c r="P78" s="225"/>
    </row>
    <row r="79" spans="2:16" ht="24.75" customHeight="1">
      <c r="B79" s="229"/>
      <c r="C79" s="956"/>
      <c r="D79" s="956"/>
      <c r="E79" s="955"/>
      <c r="F79" s="955"/>
      <c r="G79" s="950"/>
      <c r="H79" s="949"/>
      <c r="I79" s="950"/>
      <c r="J79" s="949"/>
      <c r="K79" s="950"/>
      <c r="L79" s="956">
        <f>+E79+H79-J79</f>
        <v>0</v>
      </c>
      <c r="M79" s="956"/>
      <c r="N79" s="956"/>
      <c r="O79" s="956"/>
      <c r="P79" s="225"/>
    </row>
    <row r="80" spans="2:16" ht="24.75" customHeight="1">
      <c r="B80" s="229"/>
      <c r="C80" s="956"/>
      <c r="D80" s="956"/>
      <c r="E80" s="955"/>
      <c r="F80" s="955"/>
      <c r="G80" s="950"/>
      <c r="H80" s="949"/>
      <c r="I80" s="950"/>
      <c r="J80" s="949"/>
      <c r="K80" s="950"/>
      <c r="L80" s="956">
        <f>+E80+H80-J80</f>
        <v>0</v>
      </c>
      <c r="M80" s="956"/>
      <c r="N80" s="956"/>
      <c r="O80" s="956"/>
      <c r="P80" s="225"/>
    </row>
    <row r="81" spans="2:16" ht="24.75" customHeight="1">
      <c r="B81" s="229"/>
      <c r="C81" s="954" t="s">
        <v>179</v>
      </c>
      <c r="D81" s="954"/>
      <c r="E81" s="955">
        <f>SUM(E78:G80)</f>
        <v>0</v>
      </c>
      <c r="F81" s="955"/>
      <c r="G81" s="950"/>
      <c r="H81" s="949">
        <f>SUM(H78:I80)</f>
        <v>0</v>
      </c>
      <c r="I81" s="950"/>
      <c r="J81" s="949">
        <f>SUM(J78:K80)</f>
        <v>0</v>
      </c>
      <c r="K81" s="950"/>
      <c r="L81" s="949">
        <f>SUM(L78:M80)</f>
        <v>0</v>
      </c>
      <c r="M81" s="950"/>
      <c r="N81" s="951" t="s">
        <v>270</v>
      </c>
      <c r="O81" s="952"/>
      <c r="P81" s="225"/>
    </row>
    <row r="82" spans="2:16" ht="13.5">
      <c r="B82" s="229"/>
      <c r="C82" s="225"/>
      <c r="D82" s="225"/>
      <c r="E82" s="225"/>
      <c r="F82" s="225"/>
      <c r="G82" s="225"/>
      <c r="H82" s="225"/>
      <c r="I82" s="225"/>
      <c r="J82" s="225"/>
      <c r="K82" s="225"/>
      <c r="L82" s="225"/>
      <c r="M82" s="225"/>
      <c r="N82" s="225"/>
      <c r="O82" s="225"/>
      <c r="P82" s="225"/>
    </row>
    <row r="83" spans="2:16" ht="13.5">
      <c r="B83" s="229">
        <v>7</v>
      </c>
      <c r="C83" s="225" t="s">
        <v>207</v>
      </c>
      <c r="D83" s="225"/>
      <c r="E83" s="225"/>
      <c r="F83" s="225"/>
      <c r="G83" s="225"/>
      <c r="H83" s="225"/>
      <c r="I83" s="225"/>
      <c r="J83" s="225"/>
      <c r="K83" s="225"/>
      <c r="L83" s="225"/>
      <c r="M83" s="225"/>
      <c r="N83" s="225"/>
      <c r="O83" s="225"/>
      <c r="P83" s="225"/>
    </row>
    <row r="84" spans="2:16" ht="13.5">
      <c r="B84" s="229"/>
      <c r="C84" s="225"/>
      <c r="D84" s="225"/>
      <c r="E84" s="225"/>
      <c r="F84" s="225"/>
      <c r="G84" s="225"/>
      <c r="H84" s="225"/>
      <c r="I84" s="225"/>
      <c r="J84" s="225"/>
      <c r="K84" s="225"/>
      <c r="L84" s="225"/>
      <c r="M84" s="225"/>
      <c r="N84" s="225"/>
      <c r="O84" s="225"/>
      <c r="P84" s="225"/>
    </row>
    <row r="85" spans="2:16" ht="20.25" customHeight="1">
      <c r="B85" s="229"/>
      <c r="C85" s="954" t="s">
        <v>208</v>
      </c>
      <c r="D85" s="954"/>
      <c r="E85" s="953" t="s">
        <v>173</v>
      </c>
      <c r="F85" s="953"/>
      <c r="G85" s="952"/>
      <c r="H85" s="954" t="s">
        <v>209</v>
      </c>
      <c r="I85" s="954"/>
      <c r="J85" s="954" t="s">
        <v>188</v>
      </c>
      <c r="K85" s="954"/>
      <c r="L85" s="225"/>
      <c r="M85" s="225"/>
      <c r="N85" s="225"/>
      <c r="O85" s="225"/>
      <c r="P85" s="225"/>
    </row>
    <row r="86" spans="2:16" ht="13.5">
      <c r="B86" s="229"/>
      <c r="C86" s="956"/>
      <c r="D86" s="956"/>
      <c r="E86" s="957" t="s">
        <v>176</v>
      </c>
      <c r="F86" s="957"/>
      <c r="G86" s="958"/>
      <c r="H86" s="963" t="s">
        <v>210</v>
      </c>
      <c r="I86" s="964"/>
      <c r="J86" s="956"/>
      <c r="K86" s="956"/>
      <c r="L86" s="225"/>
      <c r="M86" s="225"/>
      <c r="N86" s="225"/>
      <c r="O86" s="225"/>
      <c r="P86" s="225"/>
    </row>
    <row r="87" spans="2:16" ht="13.5">
      <c r="B87" s="229"/>
      <c r="C87" s="956"/>
      <c r="D87" s="956"/>
      <c r="E87" s="959"/>
      <c r="F87" s="959"/>
      <c r="G87" s="960"/>
      <c r="H87" s="962"/>
      <c r="I87" s="960"/>
      <c r="J87" s="956"/>
      <c r="K87" s="956"/>
      <c r="L87" s="225"/>
      <c r="M87" s="225"/>
      <c r="N87" s="225"/>
      <c r="O87" s="225"/>
      <c r="P87" s="225"/>
    </row>
    <row r="88" spans="2:16" ht="21" customHeight="1">
      <c r="B88" s="229"/>
      <c r="C88" s="956"/>
      <c r="D88" s="956"/>
      <c r="E88" s="955"/>
      <c r="F88" s="955"/>
      <c r="G88" s="950"/>
      <c r="H88" s="956" t="s">
        <v>210</v>
      </c>
      <c r="I88" s="956"/>
      <c r="J88" s="956"/>
      <c r="K88" s="956"/>
      <c r="L88" s="225"/>
      <c r="M88" s="225"/>
      <c r="N88" s="225"/>
      <c r="O88" s="225"/>
      <c r="P88" s="225"/>
    </row>
    <row r="89" spans="2:16" ht="21" customHeight="1">
      <c r="B89" s="229"/>
      <c r="C89" s="956"/>
      <c r="D89" s="956"/>
      <c r="E89" s="955"/>
      <c r="F89" s="955"/>
      <c r="G89" s="950"/>
      <c r="H89" s="956" t="s">
        <v>210</v>
      </c>
      <c r="I89" s="956"/>
      <c r="J89" s="956"/>
      <c r="K89" s="956"/>
      <c r="L89" s="225"/>
      <c r="M89" s="225"/>
      <c r="N89" s="225"/>
      <c r="O89" s="225"/>
      <c r="P89" s="225"/>
    </row>
    <row r="90" spans="2:16" ht="19.5" customHeight="1">
      <c r="B90" s="229"/>
      <c r="C90" s="954" t="s">
        <v>179</v>
      </c>
      <c r="D90" s="954"/>
      <c r="E90" s="955">
        <f>SUM(E87:G89)</f>
        <v>0</v>
      </c>
      <c r="F90" s="955"/>
      <c r="G90" s="950"/>
      <c r="H90" s="951" t="s">
        <v>270</v>
      </c>
      <c r="I90" s="952"/>
      <c r="J90" s="951" t="s">
        <v>270</v>
      </c>
      <c r="K90" s="952"/>
      <c r="L90" s="225"/>
      <c r="M90" s="225"/>
      <c r="N90" s="225"/>
      <c r="O90" s="225"/>
      <c r="P90" s="225"/>
    </row>
    <row r="91" spans="2:16" ht="13.5">
      <c r="B91" s="229"/>
      <c r="C91" s="225"/>
      <c r="D91" s="225"/>
      <c r="E91" s="225"/>
      <c r="F91" s="225"/>
      <c r="G91" s="225"/>
      <c r="H91" s="225"/>
      <c r="I91" s="225"/>
      <c r="J91" s="225"/>
      <c r="K91" s="225"/>
      <c r="L91" s="225"/>
      <c r="M91" s="225"/>
      <c r="N91" s="225"/>
      <c r="O91" s="225"/>
      <c r="P91" s="225"/>
    </row>
    <row r="92" spans="2:16" ht="13.5">
      <c r="B92" s="229">
        <v>8</v>
      </c>
      <c r="C92" s="225" t="s">
        <v>211</v>
      </c>
      <c r="D92" s="225"/>
      <c r="E92" s="225"/>
      <c r="F92" s="225"/>
      <c r="G92" s="225"/>
      <c r="H92" s="225"/>
      <c r="I92" s="225"/>
      <c r="J92" s="225"/>
      <c r="K92" s="225"/>
      <c r="L92" s="225"/>
      <c r="M92" s="225"/>
      <c r="N92" s="225"/>
      <c r="O92" s="225"/>
      <c r="P92" s="225"/>
    </row>
    <row r="93" spans="2:16" ht="13.5">
      <c r="B93" s="229"/>
      <c r="C93" s="225"/>
      <c r="D93" s="225"/>
      <c r="E93" s="225"/>
      <c r="F93" s="225"/>
      <c r="G93" s="225"/>
      <c r="H93" s="225"/>
      <c r="I93" s="225"/>
      <c r="J93" s="225"/>
      <c r="K93" s="225"/>
      <c r="L93" s="225"/>
      <c r="M93" s="225"/>
      <c r="N93" s="225"/>
      <c r="O93" s="225"/>
      <c r="P93" s="225"/>
    </row>
    <row r="94" spans="2:16" ht="19.5" customHeight="1">
      <c r="B94" s="229"/>
      <c r="C94" s="954" t="s">
        <v>208</v>
      </c>
      <c r="D94" s="954"/>
      <c r="E94" s="953" t="s">
        <v>184</v>
      </c>
      <c r="F94" s="953"/>
      <c r="G94" s="952"/>
      <c r="H94" s="954" t="s">
        <v>185</v>
      </c>
      <c r="I94" s="954"/>
      <c r="J94" s="954" t="s">
        <v>186</v>
      </c>
      <c r="K94" s="954"/>
      <c r="L94" s="954" t="s">
        <v>187</v>
      </c>
      <c r="M94" s="954"/>
      <c r="N94" s="954" t="s">
        <v>188</v>
      </c>
      <c r="O94" s="954"/>
      <c r="P94" s="232"/>
    </row>
    <row r="95" spans="2:16" ht="11.25" customHeight="1">
      <c r="B95" s="229"/>
      <c r="C95" s="956"/>
      <c r="D95" s="956"/>
      <c r="E95" s="957" t="s">
        <v>176</v>
      </c>
      <c r="F95" s="957"/>
      <c r="G95" s="958"/>
      <c r="H95" s="961" t="s">
        <v>176</v>
      </c>
      <c r="I95" s="958"/>
      <c r="J95" s="961" t="s">
        <v>176</v>
      </c>
      <c r="K95" s="958"/>
      <c r="L95" s="961" t="s">
        <v>176</v>
      </c>
      <c r="M95" s="958"/>
      <c r="N95" s="956"/>
      <c r="O95" s="956"/>
      <c r="P95" s="232"/>
    </row>
    <row r="96" spans="2:16" ht="13.5">
      <c r="B96" s="229"/>
      <c r="C96" s="956"/>
      <c r="D96" s="956"/>
      <c r="E96" s="959"/>
      <c r="F96" s="959"/>
      <c r="G96" s="960"/>
      <c r="H96" s="962"/>
      <c r="I96" s="960"/>
      <c r="J96" s="962"/>
      <c r="K96" s="960"/>
      <c r="L96" s="962">
        <f>+E96+H96-J96</f>
        <v>0</v>
      </c>
      <c r="M96" s="960"/>
      <c r="N96" s="956"/>
      <c r="O96" s="956"/>
      <c r="P96" s="225"/>
    </row>
    <row r="97" spans="2:16" ht="24.75" customHeight="1">
      <c r="B97" s="229"/>
      <c r="C97" s="956"/>
      <c r="D97" s="956"/>
      <c r="E97" s="955"/>
      <c r="F97" s="955"/>
      <c r="G97" s="950"/>
      <c r="H97" s="949"/>
      <c r="I97" s="950"/>
      <c r="J97" s="949"/>
      <c r="K97" s="950"/>
      <c r="L97" s="956">
        <f>+E97+H97-J97</f>
        <v>0</v>
      </c>
      <c r="M97" s="956"/>
      <c r="N97" s="956"/>
      <c r="O97" s="956"/>
      <c r="P97" s="225"/>
    </row>
    <row r="98" spans="2:16" ht="24.75" customHeight="1">
      <c r="B98" s="229"/>
      <c r="C98" s="956"/>
      <c r="D98" s="956"/>
      <c r="E98" s="955"/>
      <c r="F98" s="955"/>
      <c r="G98" s="950"/>
      <c r="H98" s="949"/>
      <c r="I98" s="950"/>
      <c r="J98" s="949"/>
      <c r="K98" s="950"/>
      <c r="L98" s="956">
        <f>+E98+H98-J98</f>
        <v>0</v>
      </c>
      <c r="M98" s="956"/>
      <c r="N98" s="956"/>
      <c r="O98" s="956"/>
      <c r="P98" s="225"/>
    </row>
    <row r="99" spans="2:16" ht="24.75" customHeight="1">
      <c r="B99" s="229"/>
      <c r="C99" s="954" t="s">
        <v>179</v>
      </c>
      <c r="D99" s="954"/>
      <c r="E99" s="955">
        <f>SUM(E96:G98)</f>
        <v>0</v>
      </c>
      <c r="F99" s="955"/>
      <c r="G99" s="950"/>
      <c r="H99" s="949">
        <f>SUM(H96:I98)</f>
        <v>0</v>
      </c>
      <c r="I99" s="950"/>
      <c r="J99" s="949">
        <f>SUM(J96:K98)</f>
        <v>0</v>
      </c>
      <c r="K99" s="950"/>
      <c r="L99" s="949">
        <f>SUM(L96:M98)</f>
        <v>0</v>
      </c>
      <c r="M99" s="950"/>
      <c r="N99" s="951" t="s">
        <v>270</v>
      </c>
      <c r="O99" s="952"/>
      <c r="P99" s="225"/>
    </row>
    <row r="100" spans="2:16" ht="13.5">
      <c r="B100" s="229"/>
      <c r="C100" s="225"/>
      <c r="D100" s="225"/>
      <c r="E100" s="225"/>
      <c r="F100" s="225"/>
      <c r="G100" s="225"/>
      <c r="H100" s="225"/>
      <c r="I100" s="225"/>
      <c r="J100" s="225"/>
      <c r="K100" s="225"/>
      <c r="L100" s="225"/>
      <c r="M100" s="225"/>
      <c r="N100" s="225"/>
      <c r="O100" s="225"/>
      <c r="P100" s="225"/>
    </row>
    <row r="101" spans="2:16" ht="13.5">
      <c r="B101" s="229">
        <v>9</v>
      </c>
      <c r="C101" s="225" t="s">
        <v>212</v>
      </c>
      <c r="D101" s="225"/>
      <c r="E101" s="225"/>
      <c r="F101" s="225"/>
      <c r="G101" s="225"/>
      <c r="H101" s="225"/>
      <c r="I101" s="225"/>
      <c r="J101" s="225"/>
      <c r="K101" s="225"/>
      <c r="L101" s="225"/>
      <c r="M101" s="225"/>
      <c r="N101" s="225"/>
      <c r="O101" s="225"/>
      <c r="P101" s="225"/>
    </row>
    <row r="102" spans="2:16" ht="13.5">
      <c r="B102" s="229"/>
      <c r="C102" s="225"/>
      <c r="D102" s="225"/>
      <c r="E102" s="225"/>
      <c r="F102" s="225"/>
      <c r="G102" s="225"/>
      <c r="H102" s="225"/>
      <c r="I102" s="225"/>
      <c r="J102" s="225"/>
      <c r="K102" s="225"/>
      <c r="L102" s="225"/>
      <c r="M102" s="225"/>
      <c r="N102" s="225"/>
      <c r="O102" s="225"/>
      <c r="P102" s="225"/>
    </row>
    <row r="103" spans="2:16" ht="21.75" customHeight="1">
      <c r="B103" s="229"/>
      <c r="C103" s="954" t="s">
        <v>208</v>
      </c>
      <c r="D103" s="954"/>
      <c r="E103" s="953" t="s">
        <v>184</v>
      </c>
      <c r="F103" s="953"/>
      <c r="G103" s="952"/>
      <c r="H103" s="954" t="s">
        <v>185</v>
      </c>
      <c r="I103" s="954"/>
      <c r="J103" s="954" t="s">
        <v>186</v>
      </c>
      <c r="K103" s="954"/>
      <c r="L103" s="954" t="s">
        <v>187</v>
      </c>
      <c r="M103" s="954"/>
      <c r="N103" s="954" t="s">
        <v>188</v>
      </c>
      <c r="O103" s="954"/>
      <c r="P103" s="232"/>
    </row>
    <row r="104" spans="2:16" ht="11.25" customHeight="1">
      <c r="B104" s="229"/>
      <c r="C104" s="956"/>
      <c r="D104" s="956"/>
      <c r="E104" s="957" t="s">
        <v>176</v>
      </c>
      <c r="F104" s="957"/>
      <c r="G104" s="958"/>
      <c r="H104" s="961" t="s">
        <v>176</v>
      </c>
      <c r="I104" s="958"/>
      <c r="J104" s="961" t="s">
        <v>176</v>
      </c>
      <c r="K104" s="958"/>
      <c r="L104" s="961" t="s">
        <v>176</v>
      </c>
      <c r="M104" s="958"/>
      <c r="N104" s="956"/>
      <c r="O104" s="956"/>
      <c r="P104" s="232"/>
    </row>
    <row r="105" spans="2:16" ht="13.5">
      <c r="B105" s="229"/>
      <c r="C105" s="956"/>
      <c r="D105" s="956"/>
      <c r="E105" s="959"/>
      <c r="F105" s="959"/>
      <c r="G105" s="960"/>
      <c r="H105" s="962"/>
      <c r="I105" s="960"/>
      <c r="J105" s="962"/>
      <c r="K105" s="960"/>
      <c r="L105" s="962">
        <f>+E105+H105-J105</f>
        <v>0</v>
      </c>
      <c r="M105" s="960"/>
      <c r="N105" s="956"/>
      <c r="O105" s="956"/>
      <c r="P105" s="225"/>
    </row>
    <row r="106" spans="2:16" ht="24.75" customHeight="1">
      <c r="B106" s="229"/>
      <c r="C106" s="956"/>
      <c r="D106" s="956"/>
      <c r="E106" s="955"/>
      <c r="F106" s="955"/>
      <c r="G106" s="950"/>
      <c r="H106" s="949"/>
      <c r="I106" s="950"/>
      <c r="J106" s="949"/>
      <c r="K106" s="950"/>
      <c r="L106" s="956">
        <f>+E106+H106-J106</f>
        <v>0</v>
      </c>
      <c r="M106" s="956"/>
      <c r="N106" s="956"/>
      <c r="O106" s="956"/>
      <c r="P106" s="225"/>
    </row>
    <row r="107" spans="2:16" ht="24.75" customHeight="1">
      <c r="B107" s="229"/>
      <c r="C107" s="956"/>
      <c r="D107" s="956"/>
      <c r="E107" s="955"/>
      <c r="F107" s="955"/>
      <c r="G107" s="950"/>
      <c r="H107" s="949"/>
      <c r="I107" s="950"/>
      <c r="J107" s="949"/>
      <c r="K107" s="950"/>
      <c r="L107" s="956">
        <f>+E107+H107-J107</f>
        <v>0</v>
      </c>
      <c r="M107" s="956"/>
      <c r="N107" s="956"/>
      <c r="O107" s="956"/>
      <c r="P107" s="225"/>
    </row>
    <row r="108" spans="2:16" ht="24.75" customHeight="1">
      <c r="B108" s="229"/>
      <c r="C108" s="954" t="s">
        <v>179</v>
      </c>
      <c r="D108" s="954"/>
      <c r="E108" s="955">
        <f>SUM(E105:G107)</f>
        <v>0</v>
      </c>
      <c r="F108" s="955"/>
      <c r="G108" s="950"/>
      <c r="H108" s="949">
        <f>SUM(H105:I107)</f>
        <v>0</v>
      </c>
      <c r="I108" s="950"/>
      <c r="J108" s="949">
        <f>SUM(J105:K107)</f>
        <v>0</v>
      </c>
      <c r="K108" s="950"/>
      <c r="L108" s="949">
        <f>SUM(L105:M107)</f>
        <v>0</v>
      </c>
      <c r="M108" s="950"/>
      <c r="N108" s="951" t="s">
        <v>270</v>
      </c>
      <c r="O108" s="952"/>
      <c r="P108" s="225"/>
    </row>
    <row r="109" spans="2:16" ht="13.5">
      <c r="B109" s="229"/>
      <c r="C109" s="225"/>
      <c r="D109" s="225"/>
      <c r="E109" s="225"/>
      <c r="F109" s="225"/>
      <c r="G109" s="225"/>
      <c r="H109" s="225"/>
      <c r="I109" s="225"/>
      <c r="J109" s="225"/>
      <c r="K109" s="225"/>
      <c r="L109" s="225"/>
      <c r="M109" s="225"/>
      <c r="N109" s="225"/>
      <c r="O109" s="225"/>
      <c r="P109" s="225"/>
    </row>
    <row r="110" spans="2:16" ht="13.5">
      <c r="B110" s="229">
        <v>10</v>
      </c>
      <c r="C110" s="225" t="s">
        <v>213</v>
      </c>
      <c r="D110" s="225"/>
      <c r="E110" s="225"/>
      <c r="F110" s="225"/>
      <c r="G110" s="225"/>
      <c r="H110" s="225"/>
      <c r="I110" s="225"/>
      <c r="J110" s="225"/>
      <c r="K110" s="225"/>
      <c r="L110" s="225"/>
      <c r="M110" s="225"/>
      <c r="N110" s="225"/>
      <c r="O110" s="225"/>
      <c r="P110" s="225"/>
    </row>
    <row r="111" spans="2:16" ht="13.5">
      <c r="B111" s="229"/>
      <c r="C111" s="225"/>
      <c r="D111" s="225"/>
      <c r="E111" s="225"/>
      <c r="F111" s="225"/>
      <c r="G111" s="225"/>
      <c r="H111" s="225"/>
      <c r="I111" s="225"/>
      <c r="J111" s="225"/>
      <c r="K111" s="225"/>
      <c r="L111" s="225"/>
      <c r="M111" s="225"/>
      <c r="N111" s="225"/>
      <c r="O111" s="225"/>
      <c r="P111" s="225"/>
    </row>
    <row r="112" spans="2:16" ht="21.75" customHeight="1">
      <c r="B112" s="229"/>
      <c r="C112" s="951" t="s">
        <v>172</v>
      </c>
      <c r="D112" s="953"/>
      <c r="E112" s="954" t="s">
        <v>214</v>
      </c>
      <c r="F112" s="954"/>
      <c r="G112" s="954"/>
      <c r="H112" s="225"/>
      <c r="I112" s="225"/>
      <c r="J112" s="225"/>
      <c r="K112" s="225"/>
      <c r="L112" s="225"/>
      <c r="M112" s="225"/>
      <c r="N112" s="225"/>
      <c r="O112" s="225"/>
      <c r="P112" s="225"/>
    </row>
    <row r="113" spans="2:16" ht="13.5">
      <c r="B113" s="229"/>
      <c r="C113" s="956"/>
      <c r="D113" s="956"/>
      <c r="E113" s="957" t="s">
        <v>176</v>
      </c>
      <c r="F113" s="957"/>
      <c r="G113" s="958"/>
      <c r="H113" s="225"/>
      <c r="I113" s="225"/>
      <c r="J113" s="225"/>
      <c r="K113" s="225"/>
      <c r="L113" s="225"/>
      <c r="M113" s="225"/>
      <c r="N113" s="225"/>
      <c r="O113" s="225"/>
      <c r="P113" s="225"/>
    </row>
    <row r="114" spans="2:16" ht="13.5">
      <c r="B114" s="229"/>
      <c r="C114" s="956"/>
      <c r="D114" s="956"/>
      <c r="E114" s="959"/>
      <c r="F114" s="959"/>
      <c r="G114" s="960"/>
      <c r="H114" s="225"/>
      <c r="I114" s="225"/>
      <c r="J114" s="225"/>
      <c r="K114" s="225"/>
      <c r="L114" s="225"/>
      <c r="M114" s="225"/>
      <c r="N114" s="225"/>
      <c r="O114" s="225"/>
      <c r="P114" s="225"/>
    </row>
    <row r="115" spans="2:16" ht="24.75" customHeight="1">
      <c r="B115" s="229"/>
      <c r="C115" s="956"/>
      <c r="D115" s="956"/>
      <c r="E115" s="955"/>
      <c r="F115" s="955"/>
      <c r="G115" s="950"/>
      <c r="H115" s="225"/>
      <c r="I115" s="225"/>
      <c r="J115" s="225"/>
      <c r="K115" s="225"/>
      <c r="L115" s="225"/>
      <c r="M115" s="225"/>
      <c r="N115" s="225"/>
      <c r="O115" s="225"/>
      <c r="P115" s="225"/>
    </row>
    <row r="116" spans="2:16" ht="24.75" customHeight="1">
      <c r="B116" s="229"/>
      <c r="C116" s="956"/>
      <c r="D116" s="956"/>
      <c r="E116" s="955"/>
      <c r="F116" s="955"/>
      <c r="G116" s="950"/>
      <c r="H116" s="225"/>
      <c r="I116" s="225"/>
      <c r="J116" s="225"/>
      <c r="K116" s="225"/>
      <c r="L116" s="225"/>
      <c r="M116" s="225"/>
      <c r="N116" s="225"/>
      <c r="O116" s="225"/>
      <c r="P116" s="225"/>
    </row>
    <row r="117" spans="2:16" ht="24.75" customHeight="1">
      <c r="B117" s="229"/>
      <c r="C117" s="954" t="s">
        <v>179</v>
      </c>
      <c r="D117" s="954"/>
      <c r="E117" s="955">
        <f>SUM(E114:G116)</f>
        <v>0</v>
      </c>
      <c r="F117" s="955"/>
      <c r="G117" s="950"/>
      <c r="H117" s="225"/>
      <c r="I117" s="225"/>
      <c r="J117" s="225"/>
      <c r="K117" s="225"/>
      <c r="L117" s="225"/>
      <c r="M117" s="225"/>
      <c r="N117" s="225"/>
      <c r="O117" s="225"/>
      <c r="P117" s="225"/>
    </row>
  </sheetData>
  <sheetProtection sheet="1" objects="1" scenarios="1" selectLockedCells="1"/>
  <mergeCells count="285">
    <mergeCell ref="K11:L11"/>
    <mergeCell ref="C12:E13"/>
    <mergeCell ref="F12:G12"/>
    <mergeCell ref="I12:J13"/>
    <mergeCell ref="K12:L12"/>
    <mergeCell ref="F13:G13"/>
    <mergeCell ref="K13:L13"/>
    <mergeCell ref="C11:E11"/>
    <mergeCell ref="F11:G11"/>
    <mergeCell ref="I11:J11"/>
    <mergeCell ref="F14:G14"/>
    <mergeCell ref="I14:J14"/>
    <mergeCell ref="C17:E17"/>
    <mergeCell ref="C16:E16"/>
    <mergeCell ref="F16:G16"/>
    <mergeCell ref="C25:E25"/>
    <mergeCell ref="F17:G17"/>
    <mergeCell ref="C26:E26"/>
    <mergeCell ref="K14:L14"/>
    <mergeCell ref="C15:E15"/>
    <mergeCell ref="F15:G15"/>
    <mergeCell ref="I15:J15"/>
    <mergeCell ref="K15:L15"/>
    <mergeCell ref="C14:E14"/>
    <mergeCell ref="F25:G25"/>
    <mergeCell ref="C22:E22"/>
    <mergeCell ref="F22:G22"/>
    <mergeCell ref="F5:J5"/>
    <mergeCell ref="F6:J6"/>
    <mergeCell ref="C27:E27"/>
    <mergeCell ref="F27:G27"/>
    <mergeCell ref="C23:E24"/>
    <mergeCell ref="F23:G23"/>
    <mergeCell ref="F24:G24"/>
    <mergeCell ref="F26:G26"/>
    <mergeCell ref="C18:E18"/>
    <mergeCell ref="F18:G18"/>
    <mergeCell ref="H41:I41"/>
    <mergeCell ref="N44:O44"/>
    <mergeCell ref="L41:M41"/>
    <mergeCell ref="H42:I42"/>
    <mergeCell ref="J42:K42"/>
    <mergeCell ref="L42:M42"/>
    <mergeCell ref="J41:K41"/>
    <mergeCell ref="L44:M44"/>
    <mergeCell ref="C45:D45"/>
    <mergeCell ref="N43:O43"/>
    <mergeCell ref="C44:D44"/>
    <mergeCell ref="C43:D43"/>
    <mergeCell ref="E43:G43"/>
    <mergeCell ref="H43:I43"/>
    <mergeCell ref="J43:K43"/>
    <mergeCell ref="L43:M43"/>
    <mergeCell ref="E44:G44"/>
    <mergeCell ref="E45:G45"/>
    <mergeCell ref="C34:E34"/>
    <mergeCell ref="F34:G34"/>
    <mergeCell ref="C35:E35"/>
    <mergeCell ref="F35:G35"/>
    <mergeCell ref="C31:E31"/>
    <mergeCell ref="F31:G31"/>
    <mergeCell ref="C32:E33"/>
    <mergeCell ref="F32:G32"/>
    <mergeCell ref="F33:G33"/>
    <mergeCell ref="M49:O49"/>
    <mergeCell ref="G63:H63"/>
    <mergeCell ref="N40:O40"/>
    <mergeCell ref="H40:I40"/>
    <mergeCell ref="N41:O42"/>
    <mergeCell ref="J40:K40"/>
    <mergeCell ref="L40:M40"/>
    <mergeCell ref="H44:I44"/>
    <mergeCell ref="J44:K44"/>
    <mergeCell ref="F49:H49"/>
    <mergeCell ref="E49:E50"/>
    <mergeCell ref="C36:E36"/>
    <mergeCell ref="F36:G36"/>
    <mergeCell ref="C40:D40"/>
    <mergeCell ref="E40:G40"/>
    <mergeCell ref="C41:D42"/>
    <mergeCell ref="E41:G41"/>
    <mergeCell ref="C49:C61"/>
    <mergeCell ref="D49:D50"/>
    <mergeCell ref="E42:G42"/>
    <mergeCell ref="H45:I45"/>
    <mergeCell ref="J45:K45"/>
    <mergeCell ref="P49:P50"/>
    <mergeCell ref="M65:N65"/>
    <mergeCell ref="L45:M45"/>
    <mergeCell ref="P62:P63"/>
    <mergeCell ref="N45:O45"/>
    <mergeCell ref="K49:L49"/>
    <mergeCell ref="P51:P52"/>
    <mergeCell ref="I49:J49"/>
    <mergeCell ref="I64:J64"/>
    <mergeCell ref="G68:H68"/>
    <mergeCell ref="I68:J68"/>
    <mergeCell ref="P64:P65"/>
    <mergeCell ref="E62:H62"/>
    <mergeCell ref="I62:J63"/>
    <mergeCell ref="K62:L63"/>
    <mergeCell ref="E63:F63"/>
    <mergeCell ref="M62:O62"/>
    <mergeCell ref="M63:N63"/>
    <mergeCell ref="C64:C68"/>
    <mergeCell ref="D64:D65"/>
    <mergeCell ref="E64:F64"/>
    <mergeCell ref="D51:D52"/>
    <mergeCell ref="E67:F67"/>
    <mergeCell ref="E68:F68"/>
    <mergeCell ref="E66:F66"/>
    <mergeCell ref="E65:F65"/>
    <mergeCell ref="C62:C63"/>
    <mergeCell ref="D62:D63"/>
    <mergeCell ref="G64:H64"/>
    <mergeCell ref="G66:H66"/>
    <mergeCell ref="G65:H65"/>
    <mergeCell ref="K64:L64"/>
    <mergeCell ref="M71:N71"/>
    <mergeCell ref="K66:L66"/>
    <mergeCell ref="I65:J65"/>
    <mergeCell ref="K65:L65"/>
    <mergeCell ref="M64:N64"/>
    <mergeCell ref="M66:N66"/>
    <mergeCell ref="M69:N69"/>
    <mergeCell ref="E70:F70"/>
    <mergeCell ref="G70:H70"/>
    <mergeCell ref="I70:J70"/>
    <mergeCell ref="K70:L70"/>
    <mergeCell ref="M70:N70"/>
    <mergeCell ref="M68:N68"/>
    <mergeCell ref="M67:N67"/>
    <mergeCell ref="I66:J66"/>
    <mergeCell ref="C69:C72"/>
    <mergeCell ref="E69:F69"/>
    <mergeCell ref="G69:H69"/>
    <mergeCell ref="I69:J69"/>
    <mergeCell ref="E71:F71"/>
    <mergeCell ref="G71:H71"/>
    <mergeCell ref="I71:J71"/>
    <mergeCell ref="I72:J72"/>
    <mergeCell ref="E72:F72"/>
    <mergeCell ref="G72:H72"/>
    <mergeCell ref="K68:L68"/>
    <mergeCell ref="I67:J67"/>
    <mergeCell ref="K67:L67"/>
    <mergeCell ref="G67:H67"/>
    <mergeCell ref="K69:L69"/>
    <mergeCell ref="K71:L71"/>
    <mergeCell ref="C76:D76"/>
    <mergeCell ref="E76:G76"/>
    <mergeCell ref="H76:I76"/>
    <mergeCell ref="J76:K76"/>
    <mergeCell ref="L76:M76"/>
    <mergeCell ref="N76:O76"/>
    <mergeCell ref="C77:D78"/>
    <mergeCell ref="E77:G77"/>
    <mergeCell ref="H77:I77"/>
    <mergeCell ref="J77:K77"/>
    <mergeCell ref="E78:G78"/>
    <mergeCell ref="H78:I78"/>
    <mergeCell ref="L78:M78"/>
    <mergeCell ref="N77:O78"/>
    <mergeCell ref="J78:K78"/>
    <mergeCell ref="M72:N72"/>
    <mergeCell ref="L77:M77"/>
    <mergeCell ref="N80:O80"/>
    <mergeCell ref="J79:K79"/>
    <mergeCell ref="L79:M79"/>
    <mergeCell ref="N79:O79"/>
    <mergeCell ref="K72:L72"/>
    <mergeCell ref="C79:D79"/>
    <mergeCell ref="E79:G79"/>
    <mergeCell ref="H79:I79"/>
    <mergeCell ref="L81:M81"/>
    <mergeCell ref="C80:D80"/>
    <mergeCell ref="E80:G80"/>
    <mergeCell ref="H80:I80"/>
    <mergeCell ref="J80:K80"/>
    <mergeCell ref="L80:M80"/>
    <mergeCell ref="E81:G81"/>
    <mergeCell ref="N81:O81"/>
    <mergeCell ref="C85:D85"/>
    <mergeCell ref="E85:G85"/>
    <mergeCell ref="H85:I85"/>
    <mergeCell ref="J85:K85"/>
    <mergeCell ref="C81:D81"/>
    <mergeCell ref="H81:I81"/>
    <mergeCell ref="J81:K81"/>
    <mergeCell ref="H90:I90"/>
    <mergeCell ref="J90:K90"/>
    <mergeCell ref="C95:D96"/>
    <mergeCell ref="E95:G95"/>
    <mergeCell ref="H95:I95"/>
    <mergeCell ref="J95:K95"/>
    <mergeCell ref="C86:D87"/>
    <mergeCell ref="E86:G86"/>
    <mergeCell ref="H86:I87"/>
    <mergeCell ref="J96:K96"/>
    <mergeCell ref="J86:K87"/>
    <mergeCell ref="E87:G87"/>
    <mergeCell ref="C89:D89"/>
    <mergeCell ref="E89:G89"/>
    <mergeCell ref="C90:D90"/>
    <mergeCell ref="E90:G90"/>
    <mergeCell ref="H89:I89"/>
    <mergeCell ref="J89:K89"/>
    <mergeCell ref="C88:D88"/>
    <mergeCell ref="E88:G88"/>
    <mergeCell ref="H88:I88"/>
    <mergeCell ref="J88:K88"/>
    <mergeCell ref="L94:M94"/>
    <mergeCell ref="N94:O94"/>
    <mergeCell ref="L95:M95"/>
    <mergeCell ref="N95:O96"/>
    <mergeCell ref="L96:M96"/>
    <mergeCell ref="E96:G96"/>
    <mergeCell ref="H94:I94"/>
    <mergeCell ref="J94:K94"/>
    <mergeCell ref="H96:I96"/>
    <mergeCell ref="C103:D103"/>
    <mergeCell ref="E103:G103"/>
    <mergeCell ref="H103:I103"/>
    <mergeCell ref="E99:G99"/>
    <mergeCell ref="H99:I99"/>
    <mergeCell ref="C94:D94"/>
    <mergeCell ref="E94:G94"/>
    <mergeCell ref="H98:I98"/>
    <mergeCell ref="C99:D99"/>
    <mergeCell ref="C97:D97"/>
    <mergeCell ref="E97:G97"/>
    <mergeCell ref="H97:I97"/>
    <mergeCell ref="N97:O97"/>
    <mergeCell ref="C98:D98"/>
    <mergeCell ref="E98:G98"/>
    <mergeCell ref="J98:K98"/>
    <mergeCell ref="N98:O98"/>
    <mergeCell ref="J106:K106"/>
    <mergeCell ref="L104:M104"/>
    <mergeCell ref="L106:M106"/>
    <mergeCell ref="L105:M105"/>
    <mergeCell ref="J103:K103"/>
    <mergeCell ref="J99:K99"/>
    <mergeCell ref="N104:O105"/>
    <mergeCell ref="J97:K97"/>
    <mergeCell ref="L97:M97"/>
    <mergeCell ref="N99:O99"/>
    <mergeCell ref="L103:M103"/>
    <mergeCell ref="L99:M99"/>
    <mergeCell ref="L98:M98"/>
    <mergeCell ref="N103:O103"/>
    <mergeCell ref="N106:O106"/>
    <mergeCell ref="C107:D107"/>
    <mergeCell ref="E107:G107"/>
    <mergeCell ref="H107:I107"/>
    <mergeCell ref="J107:K107"/>
    <mergeCell ref="L107:M107"/>
    <mergeCell ref="N107:O107"/>
    <mergeCell ref="C106:D106"/>
    <mergeCell ref="E106:G106"/>
    <mergeCell ref="H106:I106"/>
    <mergeCell ref="C104:D105"/>
    <mergeCell ref="E104:G104"/>
    <mergeCell ref="H104:I104"/>
    <mergeCell ref="J104:K104"/>
    <mergeCell ref="E105:G105"/>
    <mergeCell ref="H105:I105"/>
    <mergeCell ref="J105:K105"/>
    <mergeCell ref="C117:D117"/>
    <mergeCell ref="E117:G117"/>
    <mergeCell ref="C113:D114"/>
    <mergeCell ref="E113:G113"/>
    <mergeCell ref="E114:G114"/>
    <mergeCell ref="C115:D115"/>
    <mergeCell ref="E115:G115"/>
    <mergeCell ref="C116:D116"/>
    <mergeCell ref="E116:G116"/>
    <mergeCell ref="L108:M108"/>
    <mergeCell ref="N108:O108"/>
    <mergeCell ref="C112:D112"/>
    <mergeCell ref="E112:G112"/>
    <mergeCell ref="C108:D108"/>
    <mergeCell ref="E108:G108"/>
    <mergeCell ref="H108:I108"/>
    <mergeCell ref="J108:K108"/>
  </mergeCells>
  <printOptions/>
  <pageMargins left="0.63" right="0.25" top="0.89" bottom="0.59" header="0.36" footer="0.512"/>
  <pageSetup fitToHeight="0" fitToWidth="1" horizontalDpi="300" verticalDpi="300" orientation="portrait" paperSize="9" scale="74" r:id="rId1"/>
  <rowBreaks count="2" manualBreakCount="2">
    <brk id="46" min="1" max="15" man="1"/>
    <brk id="100" min="1" max="15" man="1"/>
  </rowBreaks>
</worksheet>
</file>

<file path=xl/worksheets/sheet18.xml><?xml version="1.0" encoding="utf-8"?>
<worksheet xmlns="http://schemas.openxmlformats.org/spreadsheetml/2006/main" xmlns:r="http://schemas.openxmlformats.org/officeDocument/2006/relationships">
  <dimension ref="B1:E9"/>
  <sheetViews>
    <sheetView zoomScalePageLayoutView="0" workbookViewId="0" topLeftCell="A1">
      <selection activeCell="F1" sqref="F1"/>
    </sheetView>
  </sheetViews>
  <sheetFormatPr defaultColWidth="9.00390625" defaultRowHeight="30.75" customHeight="1"/>
  <cols>
    <col min="1" max="1" width="2.625" style="361" customWidth="1"/>
    <col min="2" max="5" width="18.875" style="361" customWidth="1"/>
    <col min="6" max="16384" width="9.00390625" style="361" customWidth="1"/>
  </cols>
  <sheetData>
    <row r="1" ht="30.75" customHeight="1">
      <c r="B1" s="360" t="s">
        <v>583</v>
      </c>
    </row>
    <row r="2" spans="2:5" ht="30.75" customHeight="1">
      <c r="B2" s="990" t="s">
        <v>584</v>
      </c>
      <c r="C2" s="990"/>
      <c r="D2" s="990"/>
      <c r="E2" s="990"/>
    </row>
    <row r="3" spans="2:5" ht="30.75" customHeight="1">
      <c r="B3" s="362"/>
      <c r="C3" s="362"/>
      <c r="D3" s="990" t="s">
        <v>585</v>
      </c>
      <c r="E3" s="990"/>
    </row>
    <row r="4" spans="2:5" ht="30.75" customHeight="1">
      <c r="B4" s="362" t="s">
        <v>586</v>
      </c>
      <c r="C4" s="362"/>
      <c r="D4" s="362"/>
      <c r="E4" s="363" t="s">
        <v>587</v>
      </c>
    </row>
    <row r="5" spans="2:5" ht="30.75" customHeight="1">
      <c r="B5" s="988" t="s">
        <v>588</v>
      </c>
      <c r="C5" s="989"/>
      <c r="D5" s="988" t="s">
        <v>589</v>
      </c>
      <c r="E5" s="989"/>
    </row>
    <row r="6" spans="2:5" ht="30.75" customHeight="1">
      <c r="B6" s="364" t="s">
        <v>590</v>
      </c>
      <c r="C6" s="364" t="s">
        <v>214</v>
      </c>
      <c r="D6" s="364" t="s">
        <v>590</v>
      </c>
      <c r="E6" s="364" t="s">
        <v>214</v>
      </c>
    </row>
    <row r="7" spans="2:5" ht="30.75" customHeight="1">
      <c r="B7" s="365" t="s">
        <v>591</v>
      </c>
      <c r="C7" s="366"/>
      <c r="D7" s="365" t="s">
        <v>282</v>
      </c>
      <c r="E7" s="366"/>
    </row>
    <row r="8" spans="2:5" ht="30.75" customHeight="1">
      <c r="B8" s="367" t="s">
        <v>592</v>
      </c>
      <c r="C8" s="368">
        <v>10000</v>
      </c>
      <c r="D8" s="367" t="s">
        <v>593</v>
      </c>
      <c r="E8" s="368">
        <v>10000</v>
      </c>
    </row>
    <row r="9" spans="2:5" ht="30.75" customHeight="1">
      <c r="B9" s="364" t="s">
        <v>594</v>
      </c>
      <c r="C9" s="364">
        <f>+C8</f>
        <v>10000</v>
      </c>
      <c r="D9" s="364" t="s">
        <v>594</v>
      </c>
      <c r="E9" s="364">
        <f>+E8</f>
        <v>10000</v>
      </c>
    </row>
  </sheetData>
  <sheetProtection/>
  <mergeCells count="4">
    <mergeCell ref="B5:C5"/>
    <mergeCell ref="D5:E5"/>
    <mergeCell ref="D3:E3"/>
    <mergeCell ref="B2:E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AJ855"/>
  <sheetViews>
    <sheetView showRowColHeaders="0" tabSelected="1" defaultGridColor="0" zoomScalePageLayoutView="0" colorId="12" workbookViewId="0" topLeftCell="A1">
      <selection activeCell="C23" sqref="C23"/>
    </sheetView>
  </sheetViews>
  <sheetFormatPr defaultColWidth="9.00390625" defaultRowHeight="13.5"/>
  <cols>
    <col min="1" max="1" width="2.125" style="118" customWidth="1"/>
    <col min="2" max="2" width="3.875" style="20" customWidth="1"/>
    <col min="3" max="3" width="4.875" style="20" customWidth="1"/>
    <col min="4" max="6" width="4.00390625" style="20" customWidth="1"/>
    <col min="7" max="7" width="3.50390625" style="20" customWidth="1"/>
    <col min="8" max="8" width="4.625" style="20" customWidth="1"/>
    <col min="9" max="9" width="2.875" style="20" customWidth="1"/>
    <col min="10" max="10" width="0.5" style="21" customWidth="1"/>
    <col min="11" max="11" width="10.625" style="20" customWidth="1"/>
    <col min="12" max="12" width="2.625" style="20" customWidth="1"/>
    <col min="13" max="13" width="3.375" style="20" customWidth="1"/>
    <col min="14" max="14" width="12.50390625" style="20" customWidth="1"/>
    <col min="15" max="15" width="0.74609375" style="20" customWidth="1"/>
    <col min="16" max="16" width="5.50390625" style="20" customWidth="1"/>
    <col min="17" max="17" width="9.125" style="20" customWidth="1"/>
    <col min="18" max="18" width="0.5" style="20" customWidth="1"/>
    <col min="19" max="19" width="10.625" style="20" customWidth="1"/>
    <col min="20" max="20" width="2.625" style="20" customWidth="1"/>
    <col min="21" max="21" width="2.00390625" style="120" customWidth="1"/>
    <col min="22" max="22" width="10.625" style="120" customWidth="1"/>
    <col min="23" max="23" width="2.625" style="120" customWidth="1"/>
    <col min="24" max="16384" width="9.00390625" style="120" customWidth="1"/>
  </cols>
  <sheetData>
    <row r="1" spans="2:22" ht="8.25" customHeight="1">
      <c r="B1" s="118"/>
      <c r="C1" s="118"/>
      <c r="D1" s="118"/>
      <c r="E1" s="118"/>
      <c r="F1" s="118"/>
      <c r="G1" s="118"/>
      <c r="H1" s="118"/>
      <c r="I1" s="118"/>
      <c r="J1" s="118"/>
      <c r="K1" s="118"/>
      <c r="L1" s="118"/>
      <c r="M1" s="118"/>
      <c r="N1" s="118"/>
      <c r="O1" s="118"/>
      <c r="P1" s="118"/>
      <c r="Q1" s="118"/>
      <c r="R1" s="118"/>
      <c r="S1" s="118"/>
      <c r="T1" s="118"/>
      <c r="U1" s="118"/>
      <c r="V1" s="118"/>
    </row>
    <row r="2" spans="2:22" ht="14.25">
      <c r="B2" s="613" t="s">
        <v>788</v>
      </c>
      <c r="C2" s="614"/>
      <c r="D2" s="614"/>
      <c r="E2" s="614"/>
      <c r="F2" s="614"/>
      <c r="G2" s="614"/>
      <c r="H2" s="614"/>
      <c r="I2" s="614"/>
      <c r="J2" s="614"/>
      <c r="K2" s="614"/>
      <c r="L2" s="614"/>
      <c r="M2" s="614"/>
      <c r="N2" s="614"/>
      <c r="O2" s="614"/>
      <c r="P2" s="614"/>
      <c r="Q2" s="614"/>
      <c r="R2" s="614"/>
      <c r="S2" s="614"/>
      <c r="T2" s="614"/>
      <c r="U2" s="614"/>
      <c r="V2" s="620">
        <f ca="1">NOW()</f>
        <v>44654.493291666666</v>
      </c>
    </row>
    <row r="3" spans="2:22" ht="14.25">
      <c r="B3" s="615" t="s">
        <v>789</v>
      </c>
      <c r="C3" s="616"/>
      <c r="D3" s="616"/>
      <c r="E3" s="616"/>
      <c r="F3" s="616"/>
      <c r="G3" s="616"/>
      <c r="H3" s="616"/>
      <c r="I3" s="616"/>
      <c r="J3" s="616"/>
      <c r="K3" s="616"/>
      <c r="L3" s="616"/>
      <c r="M3" s="616"/>
      <c r="N3" s="616"/>
      <c r="O3" s="616"/>
      <c r="P3" s="616"/>
      <c r="Q3" s="616"/>
      <c r="R3" s="616"/>
      <c r="S3" s="616"/>
      <c r="T3" s="616"/>
      <c r="U3" s="616"/>
      <c r="V3" s="621">
        <v>45047</v>
      </c>
    </row>
    <row r="4" spans="2:20" ht="6.75" customHeight="1" thickBot="1">
      <c r="B4" s="118"/>
      <c r="C4" s="118"/>
      <c r="D4" s="118"/>
      <c r="E4" s="118"/>
      <c r="F4" s="118"/>
      <c r="G4" s="118"/>
      <c r="H4" s="118"/>
      <c r="I4" s="118"/>
      <c r="J4" s="25"/>
      <c r="K4" s="118"/>
      <c r="L4" s="118"/>
      <c r="M4" s="118"/>
      <c r="N4" s="118"/>
      <c r="O4" s="118"/>
      <c r="P4" s="118"/>
      <c r="Q4" s="118"/>
      <c r="R4" s="118"/>
      <c r="S4" s="118"/>
      <c r="T4" s="118"/>
    </row>
    <row r="5" spans="2:21" ht="4.5" customHeight="1" thickTop="1">
      <c r="B5" s="648"/>
      <c r="C5" s="649"/>
      <c r="D5" s="649"/>
      <c r="E5" s="649"/>
      <c r="F5" s="649"/>
      <c r="G5" s="649"/>
      <c r="H5" s="649"/>
      <c r="I5" s="649"/>
      <c r="J5" s="649"/>
      <c r="K5" s="649"/>
      <c r="L5" s="649"/>
      <c r="M5" s="649"/>
      <c r="N5" s="649"/>
      <c r="O5" s="649"/>
      <c r="P5" s="649"/>
      <c r="Q5" s="649"/>
      <c r="R5" s="649"/>
      <c r="S5" s="649"/>
      <c r="T5" s="747" t="s">
        <v>773</v>
      </c>
      <c r="U5" s="748"/>
    </row>
    <row r="6" spans="2:22" ht="13.5" customHeight="1">
      <c r="B6" s="650"/>
      <c r="C6" s="21"/>
      <c r="D6" s="21"/>
      <c r="E6" s="21"/>
      <c r="F6" s="21"/>
      <c r="G6" s="21"/>
      <c r="H6" s="21"/>
      <c r="I6" s="21"/>
      <c r="K6" s="21"/>
      <c r="L6" s="21"/>
      <c r="M6" s="21"/>
      <c r="N6" s="21"/>
      <c r="O6" s="21"/>
      <c r="P6" s="21"/>
      <c r="Q6" s="21"/>
      <c r="R6" s="21"/>
      <c r="S6" s="21"/>
      <c r="T6" s="749"/>
      <c r="U6" s="750"/>
      <c r="V6" s="602" t="s">
        <v>776</v>
      </c>
    </row>
    <row r="7" spans="2:21" ht="13.5" customHeight="1">
      <c r="B7" s="650"/>
      <c r="C7" s="21"/>
      <c r="D7" s="21"/>
      <c r="E7" s="21"/>
      <c r="F7" s="21"/>
      <c r="G7" s="21"/>
      <c r="H7" s="21"/>
      <c r="I7" s="21"/>
      <c r="K7" s="21"/>
      <c r="L7" s="21"/>
      <c r="M7" s="21"/>
      <c r="N7" s="21"/>
      <c r="O7" s="21"/>
      <c r="P7" s="21"/>
      <c r="Q7" s="21"/>
      <c r="R7" s="21"/>
      <c r="S7" s="21"/>
      <c r="T7" s="749"/>
      <c r="U7" s="750"/>
    </row>
    <row r="8" spans="2:21" ht="13.5" customHeight="1">
      <c r="B8" s="650"/>
      <c r="C8" s="21"/>
      <c r="D8" s="21"/>
      <c r="E8" s="21"/>
      <c r="F8" s="21"/>
      <c r="G8" s="21"/>
      <c r="H8" s="21"/>
      <c r="I8" s="21"/>
      <c r="K8" s="21"/>
      <c r="L8" s="21"/>
      <c r="M8" s="21"/>
      <c r="N8" s="21"/>
      <c r="O8" s="21"/>
      <c r="P8" s="21"/>
      <c r="Q8" s="21"/>
      <c r="R8" s="21"/>
      <c r="S8" s="21"/>
      <c r="T8" s="749"/>
      <c r="U8" s="750"/>
    </row>
    <row r="9" spans="2:21" ht="13.5" customHeight="1">
      <c r="B9" s="650"/>
      <c r="C9" s="21"/>
      <c r="D9" s="21"/>
      <c r="E9" s="21"/>
      <c r="F9" s="21"/>
      <c r="G9" s="21"/>
      <c r="H9" s="21"/>
      <c r="I9" s="21"/>
      <c r="K9" s="21"/>
      <c r="L9" s="21"/>
      <c r="M9" s="21"/>
      <c r="N9" s="21"/>
      <c r="O9" s="21"/>
      <c r="P9" s="21"/>
      <c r="Q9" s="21"/>
      <c r="R9" s="21"/>
      <c r="S9" s="21"/>
      <c r="T9" s="749"/>
      <c r="U9" s="750"/>
    </row>
    <row r="10" spans="2:36" ht="13.5" customHeight="1">
      <c r="B10" s="651"/>
      <c r="C10" s="26"/>
      <c r="D10" s="26"/>
      <c r="E10" s="26"/>
      <c r="F10" s="26"/>
      <c r="G10" s="26"/>
      <c r="H10" s="26"/>
      <c r="I10" s="26"/>
      <c r="J10" s="26"/>
      <c r="K10" s="26"/>
      <c r="L10" s="26"/>
      <c r="M10" s="26"/>
      <c r="N10" s="26"/>
      <c r="O10" s="26"/>
      <c r="P10" s="26"/>
      <c r="Q10" s="26"/>
      <c r="R10" s="26"/>
      <c r="S10" s="26"/>
      <c r="T10" s="749"/>
      <c r="U10" s="750"/>
      <c r="V10" s="47"/>
      <c r="W10" s="47"/>
      <c r="X10" s="47"/>
      <c r="Y10" s="47"/>
      <c r="Z10" s="47"/>
      <c r="AA10" s="47"/>
      <c r="AB10" s="47"/>
      <c r="AC10" s="47"/>
      <c r="AD10" s="47"/>
      <c r="AE10" s="47"/>
      <c r="AF10" s="47"/>
      <c r="AG10" s="47"/>
      <c r="AH10" s="47"/>
      <c r="AI10" s="139"/>
      <c r="AJ10" s="139"/>
    </row>
    <row r="11" spans="2:36" ht="18.75" customHeight="1">
      <c r="B11" s="652" t="s">
        <v>732</v>
      </c>
      <c r="C11" s="475"/>
      <c r="D11" s="475"/>
      <c r="E11" s="475"/>
      <c r="F11" s="475"/>
      <c r="G11" s="475"/>
      <c r="H11" s="475"/>
      <c r="I11" s="475"/>
      <c r="J11" s="476"/>
      <c r="K11" s="475"/>
      <c r="L11" s="475"/>
      <c r="M11" s="475"/>
      <c r="N11" s="475"/>
      <c r="O11" s="26"/>
      <c r="P11" s="481"/>
      <c r="Q11" s="481"/>
      <c r="R11" s="481"/>
      <c r="S11" s="481"/>
      <c r="T11" s="749"/>
      <c r="U11" s="750"/>
      <c r="V11" s="47"/>
      <c r="W11" s="47"/>
      <c r="X11" s="47"/>
      <c r="Y11" s="47"/>
      <c r="Z11" s="47"/>
      <c r="AA11" s="47"/>
      <c r="AB11" s="47"/>
      <c r="AC11" s="47"/>
      <c r="AD11" s="47"/>
      <c r="AE11" s="47"/>
      <c r="AF11" s="47"/>
      <c r="AG11" s="47"/>
      <c r="AH11" s="47"/>
      <c r="AI11" s="139"/>
      <c r="AJ11" s="139"/>
    </row>
    <row r="12" spans="2:36" ht="4.5" customHeight="1">
      <c r="B12" s="652"/>
      <c r="C12" s="475"/>
      <c r="D12" s="475"/>
      <c r="E12" s="475"/>
      <c r="F12" s="475"/>
      <c r="G12" s="475"/>
      <c r="H12" s="475"/>
      <c r="I12" s="475"/>
      <c r="J12" s="476"/>
      <c r="K12" s="475"/>
      <c r="L12" s="475"/>
      <c r="M12" s="475"/>
      <c r="N12" s="475"/>
      <c r="O12" s="26"/>
      <c r="P12" s="481"/>
      <c r="Q12" s="481"/>
      <c r="R12" s="481"/>
      <c r="S12" s="481"/>
      <c r="T12" s="749"/>
      <c r="U12" s="750"/>
      <c r="W12" s="47"/>
      <c r="X12" s="47"/>
      <c r="Y12" s="47"/>
      <c r="Z12" s="47"/>
      <c r="AA12" s="47"/>
      <c r="AB12" s="47"/>
      <c r="AC12" s="47"/>
      <c r="AD12" s="47"/>
      <c r="AE12" s="47"/>
      <c r="AF12" s="47"/>
      <c r="AG12" s="47"/>
      <c r="AH12" s="47"/>
      <c r="AI12" s="139"/>
      <c r="AJ12" s="139"/>
    </row>
    <row r="13" spans="2:36" ht="13.5" customHeight="1">
      <c r="B13" s="704" t="s">
        <v>731</v>
      </c>
      <c r="C13" s="705"/>
      <c r="D13" s="702" t="s">
        <v>11</v>
      </c>
      <c r="E13" s="702"/>
      <c r="F13" s="703"/>
      <c r="G13" s="738" t="s">
        <v>165</v>
      </c>
      <c r="H13" s="739"/>
      <c r="I13" s="740"/>
      <c r="J13" s="477"/>
      <c r="K13" s="478">
        <v>5250350</v>
      </c>
      <c r="L13" s="26" t="s">
        <v>729</v>
      </c>
      <c r="M13" s="471"/>
      <c r="N13" s="26"/>
      <c r="O13" s="135"/>
      <c r="P13" s="481"/>
      <c r="Q13" s="481"/>
      <c r="R13" s="481"/>
      <c r="S13" s="481"/>
      <c r="T13" s="749"/>
      <c r="U13" s="750"/>
      <c r="V13" s="47"/>
      <c r="W13" s="47"/>
      <c r="X13" s="47"/>
      <c r="Y13" s="47"/>
      <c r="Z13" s="47"/>
      <c r="AA13" s="47"/>
      <c r="AB13" s="47"/>
      <c r="AC13" s="47"/>
      <c r="AD13" s="47"/>
      <c r="AE13" s="47"/>
      <c r="AF13" s="47"/>
      <c r="AG13" s="47"/>
      <c r="AH13" s="47"/>
      <c r="AI13" s="139"/>
      <c r="AJ13" s="139"/>
    </row>
    <row r="14" spans="2:36" ht="13.5" customHeight="1">
      <c r="B14" s="651"/>
      <c r="C14" s="26"/>
      <c r="D14" s="26"/>
      <c r="E14" s="26" t="s">
        <v>728</v>
      </c>
      <c r="F14" s="26"/>
      <c r="G14" s="26"/>
      <c r="H14" s="26"/>
      <c r="I14" s="26"/>
      <c r="J14" s="26"/>
      <c r="K14" s="479" t="s">
        <v>728</v>
      </c>
      <c r="L14" s="26"/>
      <c r="M14" s="26"/>
      <c r="N14" s="26"/>
      <c r="O14" s="26"/>
      <c r="P14" s="481"/>
      <c r="Q14" s="481"/>
      <c r="R14" s="481"/>
      <c r="S14" s="481"/>
      <c r="T14" s="749"/>
      <c r="U14" s="750"/>
      <c r="V14" s="47"/>
      <c r="W14" s="47"/>
      <c r="X14" s="47"/>
      <c r="Y14" s="47"/>
      <c r="Z14" s="47"/>
      <c r="AA14" s="47"/>
      <c r="AB14" s="47"/>
      <c r="AC14" s="47"/>
      <c r="AD14" s="47"/>
      <c r="AE14" s="47"/>
      <c r="AF14" s="47"/>
      <c r="AG14" s="47"/>
      <c r="AH14" s="47"/>
      <c r="AI14" s="139"/>
      <c r="AJ14" s="139"/>
    </row>
    <row r="15" spans="2:36" ht="13.5" customHeight="1">
      <c r="B15" s="651"/>
      <c r="C15" s="26"/>
      <c r="D15" s="47" t="s">
        <v>250</v>
      </c>
      <c r="E15" s="47"/>
      <c r="F15" s="47"/>
      <c r="G15" s="47"/>
      <c r="H15" s="47"/>
      <c r="I15" s="47" t="s">
        <v>165</v>
      </c>
      <c r="J15" s="47"/>
      <c r="K15" s="139"/>
      <c r="L15" s="741">
        <v>5250</v>
      </c>
      <c r="M15" s="741"/>
      <c r="N15" s="741"/>
      <c r="O15" s="472"/>
      <c r="P15" s="487" t="s">
        <v>737</v>
      </c>
      <c r="Q15" s="481"/>
      <c r="R15" s="481"/>
      <c r="S15" s="481"/>
      <c r="T15" s="749"/>
      <c r="U15" s="750"/>
      <c r="V15" s="139"/>
      <c r="W15" s="139"/>
      <c r="X15" s="139"/>
      <c r="Y15" s="47"/>
      <c r="Z15" s="47"/>
      <c r="AA15" s="47"/>
      <c r="AB15" s="47"/>
      <c r="AC15" s="47"/>
      <c r="AD15" s="47"/>
      <c r="AE15" s="47"/>
      <c r="AF15" s="47"/>
      <c r="AG15" s="47"/>
      <c r="AH15" s="47"/>
      <c r="AI15" s="139"/>
      <c r="AJ15" s="139"/>
    </row>
    <row r="16" spans="2:36" ht="3.75" customHeight="1">
      <c r="B16" s="651"/>
      <c r="C16" s="26"/>
      <c r="D16" s="26"/>
      <c r="E16" s="26"/>
      <c r="F16" s="26"/>
      <c r="G16" s="26"/>
      <c r="H16" s="26"/>
      <c r="I16" s="26"/>
      <c r="J16" s="26"/>
      <c r="K16" s="135"/>
      <c r="L16" s="486"/>
      <c r="M16" s="486"/>
      <c r="N16" s="486"/>
      <c r="O16" s="472"/>
      <c r="P16" s="481"/>
      <c r="Q16" s="481"/>
      <c r="R16" s="481"/>
      <c r="S16" s="481"/>
      <c r="T16" s="749"/>
      <c r="U16" s="750"/>
      <c r="V16" s="139"/>
      <c r="W16" s="139"/>
      <c r="X16" s="139"/>
      <c r="Y16" s="47"/>
      <c r="Z16" s="47"/>
      <c r="AA16" s="47"/>
      <c r="AB16" s="47"/>
      <c r="AC16" s="47"/>
      <c r="AD16" s="47"/>
      <c r="AE16" s="47"/>
      <c r="AF16" s="47"/>
      <c r="AG16" s="47"/>
      <c r="AH16" s="47"/>
      <c r="AI16" s="139"/>
      <c r="AJ16" s="139"/>
    </row>
    <row r="17" spans="2:36" ht="13.5" customHeight="1">
      <c r="B17" s="651"/>
      <c r="C17" s="26"/>
      <c r="D17" s="26"/>
      <c r="E17" s="26"/>
      <c r="F17" s="26"/>
      <c r="G17" s="26"/>
      <c r="H17" s="26"/>
      <c r="I17" s="26"/>
      <c r="J17" s="26"/>
      <c r="K17" s="26"/>
      <c r="L17" s="26"/>
      <c r="M17" s="26"/>
      <c r="N17" s="26"/>
      <c r="O17" s="746" t="s">
        <v>738</v>
      </c>
      <c r="P17" s="746"/>
      <c r="Q17" s="746"/>
      <c r="R17" s="746"/>
      <c r="S17" s="746"/>
      <c r="T17" s="749"/>
      <c r="U17" s="750"/>
      <c r="V17" s="47"/>
      <c r="W17" s="47"/>
      <c r="X17" s="47"/>
      <c r="Y17" s="47"/>
      <c r="Z17" s="47"/>
      <c r="AA17" s="47"/>
      <c r="AB17" s="47"/>
      <c r="AC17" s="47"/>
      <c r="AD17" s="47"/>
      <c r="AE17" s="47"/>
      <c r="AF17" s="47"/>
      <c r="AG17" s="47"/>
      <c r="AH17" s="47"/>
      <c r="AI17" s="139"/>
      <c r="AJ17" s="139"/>
    </row>
    <row r="18" spans="2:36" ht="6" customHeight="1" thickBot="1">
      <c r="B18" s="653"/>
      <c r="C18" s="654"/>
      <c r="D18" s="654"/>
      <c r="E18" s="654"/>
      <c r="F18" s="654"/>
      <c r="G18" s="654"/>
      <c r="H18" s="654"/>
      <c r="I18" s="654"/>
      <c r="J18" s="654"/>
      <c r="K18" s="654"/>
      <c r="L18" s="654"/>
      <c r="M18" s="654"/>
      <c r="N18" s="654"/>
      <c r="O18" s="654"/>
      <c r="P18" s="655"/>
      <c r="Q18" s="655"/>
      <c r="R18" s="655"/>
      <c r="S18" s="655"/>
      <c r="T18" s="751"/>
      <c r="U18" s="752"/>
      <c r="V18" s="47"/>
      <c r="W18" s="47"/>
      <c r="X18" s="47"/>
      <c r="Y18" s="47"/>
      <c r="Z18" s="47"/>
      <c r="AA18" s="47"/>
      <c r="AB18" s="47"/>
      <c r="AC18" s="47"/>
      <c r="AD18" s="47"/>
      <c r="AE18" s="47"/>
      <c r="AF18" s="47"/>
      <c r="AG18" s="47"/>
      <c r="AH18" s="47"/>
      <c r="AI18" s="139"/>
      <c r="AJ18" s="139"/>
    </row>
    <row r="19" spans="2:36" ht="8.25" customHeight="1" thickTop="1">
      <c r="B19" s="47"/>
      <c r="C19" s="47"/>
      <c r="D19" s="47"/>
      <c r="E19" s="47"/>
      <c r="F19" s="47"/>
      <c r="G19" s="47"/>
      <c r="H19" s="47"/>
      <c r="I19" s="47"/>
      <c r="J19" s="47"/>
      <c r="K19" s="47"/>
      <c r="L19" s="47"/>
      <c r="M19" s="47"/>
      <c r="N19" s="47"/>
      <c r="O19" s="47"/>
      <c r="P19" s="480"/>
      <c r="Q19" s="480"/>
      <c r="R19" s="480"/>
      <c r="S19" s="480"/>
      <c r="T19" s="480"/>
      <c r="U19" s="47"/>
      <c r="V19" s="47"/>
      <c r="W19" s="47"/>
      <c r="X19" s="47"/>
      <c r="Y19" s="47"/>
      <c r="Z19" s="47"/>
      <c r="AA19" s="47"/>
      <c r="AB19" s="47"/>
      <c r="AC19" s="47"/>
      <c r="AD19" s="47"/>
      <c r="AE19" s="47"/>
      <c r="AF19" s="47"/>
      <c r="AG19" s="47"/>
      <c r="AH19" s="47"/>
      <c r="AI19" s="139"/>
      <c r="AJ19" s="139"/>
    </row>
    <row r="20" spans="2:36" ht="28.5" customHeight="1">
      <c r="B20" s="764" t="str">
        <f>IF(V3&gt;V2,"↓こちらから入力してください↓","★　★　新年度版をご購入ください　★　★")</f>
        <v>↓こちらから入力してください↓</v>
      </c>
      <c r="C20" s="764"/>
      <c r="D20" s="764"/>
      <c r="E20" s="764"/>
      <c r="F20" s="764"/>
      <c r="G20" s="764"/>
      <c r="H20" s="764"/>
      <c r="I20" s="764"/>
      <c r="J20" s="764"/>
      <c r="K20" s="764"/>
      <c r="L20" s="764"/>
      <c r="M20" s="764"/>
      <c r="N20" s="764"/>
      <c r="O20" s="764"/>
      <c r="P20" s="764"/>
      <c r="Q20" s="764"/>
      <c r="R20" s="764"/>
      <c r="S20" s="764"/>
      <c r="T20" s="764"/>
      <c r="U20" s="764"/>
      <c r="V20" s="47"/>
      <c r="W20" s="47"/>
      <c r="X20" s="47"/>
      <c r="Y20" s="47"/>
      <c r="Z20" s="47"/>
      <c r="AA20" s="47"/>
      <c r="AB20" s="47"/>
      <c r="AC20" s="47"/>
      <c r="AD20" s="47"/>
      <c r="AE20" s="47"/>
      <c r="AF20" s="47"/>
      <c r="AG20" s="47"/>
      <c r="AH20" s="47"/>
      <c r="AI20" s="139"/>
      <c r="AJ20" s="139"/>
    </row>
    <row r="21" s="116" customFormat="1" ht="13.5" customHeight="1">
      <c r="B21" s="117" t="s">
        <v>385</v>
      </c>
    </row>
    <row r="22" spans="2:20" ht="13.5">
      <c r="B22" s="604"/>
      <c r="C22" s="612" t="s">
        <v>781</v>
      </c>
      <c r="D22" s="607" t="s">
        <v>37</v>
      </c>
      <c r="E22" s="607" t="s">
        <v>38</v>
      </c>
      <c r="F22" s="607" t="s">
        <v>39</v>
      </c>
      <c r="G22" s="622"/>
      <c r="H22" s="755" t="s">
        <v>785</v>
      </c>
      <c r="I22" s="756"/>
      <c r="J22" s="756"/>
      <c r="K22" s="756"/>
      <c r="L22" s="756"/>
      <c r="M22" s="756"/>
      <c r="N22" s="756"/>
      <c r="O22" s="756"/>
      <c r="P22" s="757"/>
      <c r="Q22" s="608"/>
      <c r="R22" s="608"/>
      <c r="S22" s="608"/>
      <c r="T22" s="608"/>
    </row>
    <row r="23" spans="2:20" s="118" customFormat="1" ht="13.5" customHeight="1">
      <c r="B23" s="605" t="s">
        <v>777</v>
      </c>
      <c r="C23" s="618"/>
      <c r="D23" s="626"/>
      <c r="E23" s="627"/>
      <c r="F23" s="627"/>
      <c r="G23" s="623" t="s">
        <v>779</v>
      </c>
      <c r="H23" s="758"/>
      <c r="I23" s="759"/>
      <c r="J23" s="759"/>
      <c r="K23" s="759"/>
      <c r="L23" s="759"/>
      <c r="M23" s="759"/>
      <c r="N23" s="759"/>
      <c r="O23" s="759"/>
      <c r="P23" s="760"/>
      <c r="Q23" s="609"/>
      <c r="R23" s="609"/>
      <c r="S23" s="610"/>
      <c r="T23" s="609"/>
    </row>
    <row r="24" spans="2:22" ht="13.5" customHeight="1">
      <c r="B24" s="606" t="s">
        <v>778</v>
      </c>
      <c r="C24" s="618"/>
      <c r="D24" s="619"/>
      <c r="E24" s="619"/>
      <c r="F24" s="619"/>
      <c r="G24" s="624" t="s">
        <v>780</v>
      </c>
      <c r="H24" s="761"/>
      <c r="I24" s="762"/>
      <c r="J24" s="762"/>
      <c r="K24" s="762"/>
      <c r="L24" s="762"/>
      <c r="M24" s="762"/>
      <c r="N24" s="762"/>
      <c r="O24" s="762"/>
      <c r="P24" s="763"/>
      <c r="Q24" s="625"/>
      <c r="R24" s="611"/>
      <c r="S24" s="611"/>
      <c r="T24" s="609"/>
      <c r="U24" s="119"/>
      <c r="V24" s="118"/>
    </row>
    <row r="25" spans="2:20" s="118" customFormat="1" ht="13.5" customHeight="1">
      <c r="B25" s="76" t="s">
        <v>163</v>
      </c>
      <c r="C25" s="27"/>
      <c r="D25" s="27"/>
      <c r="E25" s="27"/>
      <c r="F25" s="27"/>
      <c r="G25" s="27"/>
      <c r="H25" s="27"/>
      <c r="I25" s="27"/>
      <c r="J25" s="28"/>
      <c r="K25" s="27"/>
      <c r="L25" s="29"/>
      <c r="M25" s="27"/>
      <c r="N25" s="27"/>
      <c r="O25" s="27"/>
      <c r="P25" s="27"/>
      <c r="Q25" s="27"/>
      <c r="R25" s="27"/>
      <c r="S25" s="30" t="s">
        <v>222</v>
      </c>
      <c r="T25" s="27"/>
    </row>
    <row r="26" spans="1:22" ht="13.5">
      <c r="A26" s="603"/>
      <c r="B26" s="697" t="s">
        <v>101</v>
      </c>
      <c r="C26" s="697"/>
      <c r="D26" s="697"/>
      <c r="E26" s="697"/>
      <c r="F26" s="697"/>
      <c r="G26" s="697"/>
      <c r="H26" s="697"/>
      <c r="I26" s="697"/>
      <c r="J26" s="697"/>
      <c r="K26" s="697"/>
      <c r="L26" s="698"/>
      <c r="M26" s="697" t="s">
        <v>102</v>
      </c>
      <c r="N26" s="697"/>
      <c r="O26" s="697"/>
      <c r="P26" s="697"/>
      <c r="Q26" s="697"/>
      <c r="R26" s="697"/>
      <c r="S26" s="697"/>
      <c r="T26" s="697"/>
      <c r="U26" s="119"/>
      <c r="V26" s="118"/>
    </row>
    <row r="27" spans="1:21" ht="13.5">
      <c r="A27" s="603"/>
      <c r="B27" s="59" t="s">
        <v>103</v>
      </c>
      <c r="C27" s="18"/>
      <c r="D27" s="13"/>
      <c r="E27" s="13"/>
      <c r="F27" s="13"/>
      <c r="G27" s="13"/>
      <c r="H27" s="13"/>
      <c r="I27" s="13"/>
      <c r="J27" s="376"/>
      <c r="K27" s="446" t="s">
        <v>386</v>
      </c>
      <c r="L27" s="13"/>
      <c r="M27" s="59" t="s">
        <v>104</v>
      </c>
      <c r="N27" s="18"/>
      <c r="O27" s="18"/>
      <c r="P27" s="13"/>
      <c r="Q27" s="13"/>
      <c r="R27" s="13"/>
      <c r="S27" s="446" t="s">
        <v>386</v>
      </c>
      <c r="T27" s="16"/>
      <c r="U27" s="121"/>
    </row>
    <row r="28" spans="1:20" ht="13.5">
      <c r="A28" s="603"/>
      <c r="B28" s="58">
        <v>1</v>
      </c>
      <c r="C28" s="13" t="s">
        <v>0</v>
      </c>
      <c r="D28" s="13"/>
      <c r="E28" s="13"/>
      <c r="F28" s="13"/>
      <c r="G28" s="13"/>
      <c r="H28" s="13"/>
      <c r="I28" s="13"/>
      <c r="J28" s="13"/>
      <c r="K28" s="77"/>
      <c r="L28" s="19"/>
      <c r="M28" s="58">
        <v>1</v>
      </c>
      <c r="N28" s="13" t="s">
        <v>1</v>
      </c>
      <c r="O28" s="13"/>
      <c r="P28" s="13"/>
      <c r="Q28" s="13"/>
      <c r="R28" s="13"/>
      <c r="S28" s="77"/>
      <c r="T28" s="16"/>
    </row>
    <row r="29" spans="1:20" ht="13.5">
      <c r="A29" s="603"/>
      <c r="B29" s="58">
        <v>2</v>
      </c>
      <c r="C29" s="13" t="s">
        <v>2</v>
      </c>
      <c r="D29" s="13"/>
      <c r="E29" s="13"/>
      <c r="F29" s="13"/>
      <c r="G29" s="13"/>
      <c r="H29" s="13"/>
      <c r="I29" s="13"/>
      <c r="J29" s="13"/>
      <c r="K29" s="78"/>
      <c r="L29" s="19"/>
      <c r="M29" s="58">
        <v>2</v>
      </c>
      <c r="N29" s="13" t="s">
        <v>223</v>
      </c>
      <c r="O29" s="13"/>
      <c r="P29" s="13"/>
      <c r="Q29" s="13"/>
      <c r="R29" s="13"/>
      <c r="S29" s="78"/>
      <c r="T29" s="16"/>
    </row>
    <row r="30" spans="2:20" ht="13.5">
      <c r="B30" s="58">
        <v>3</v>
      </c>
      <c r="C30" s="13" t="s">
        <v>135</v>
      </c>
      <c r="D30" s="13"/>
      <c r="E30" s="13"/>
      <c r="F30" s="13"/>
      <c r="G30" s="13"/>
      <c r="H30" s="13"/>
      <c r="I30" s="13"/>
      <c r="J30" s="13"/>
      <c r="K30" s="78"/>
      <c r="L30" s="19"/>
      <c r="M30" s="58"/>
      <c r="N30" s="56"/>
      <c r="O30" s="13"/>
      <c r="P30" s="13"/>
      <c r="Q30" s="13"/>
      <c r="R30" s="13"/>
      <c r="S30" s="78"/>
      <c r="T30" s="16"/>
    </row>
    <row r="31" spans="2:20" ht="13.5">
      <c r="B31" s="58"/>
      <c r="C31" s="706"/>
      <c r="D31" s="731"/>
      <c r="E31" s="731"/>
      <c r="F31" s="707"/>
      <c r="G31" s="22"/>
      <c r="H31" s="22"/>
      <c r="I31" s="22"/>
      <c r="J31" s="13"/>
      <c r="K31" s="78"/>
      <c r="L31" s="19"/>
      <c r="M31" s="58">
        <v>3</v>
      </c>
      <c r="N31" s="13" t="s">
        <v>3</v>
      </c>
      <c r="O31" s="13"/>
      <c r="P31" s="13"/>
      <c r="Q31" s="13"/>
      <c r="R31" s="13"/>
      <c r="S31" s="78"/>
      <c r="T31" s="16"/>
    </row>
    <row r="32" spans="2:20" ht="13.5">
      <c r="B32" s="58">
        <v>4</v>
      </c>
      <c r="C32" s="13" t="s">
        <v>4</v>
      </c>
      <c r="D32" s="13"/>
      <c r="E32" s="13"/>
      <c r="F32" s="13"/>
      <c r="G32" s="713"/>
      <c r="H32" s="714"/>
      <c r="I32" s="715"/>
      <c r="J32" s="13"/>
      <c r="K32" s="78"/>
      <c r="L32" s="19"/>
      <c r="M32" s="61">
        <v>4</v>
      </c>
      <c r="N32" s="20" t="s">
        <v>687</v>
      </c>
      <c r="P32" s="744"/>
      <c r="Q32" s="745"/>
      <c r="S32" s="78"/>
      <c r="T32" s="16"/>
    </row>
    <row r="33" spans="2:20" ht="13.5">
      <c r="B33" s="58">
        <v>5</v>
      </c>
      <c r="C33" s="13" t="s">
        <v>8</v>
      </c>
      <c r="D33" s="13"/>
      <c r="E33" s="13"/>
      <c r="F33" s="13"/>
      <c r="G33" s="22"/>
      <c r="H33" s="22"/>
      <c r="I33" s="22"/>
      <c r="J33" s="13"/>
      <c r="K33" s="78"/>
      <c r="L33" s="13"/>
      <c r="M33" s="58">
        <v>5</v>
      </c>
      <c r="N33" s="13" t="s">
        <v>5</v>
      </c>
      <c r="O33" s="13"/>
      <c r="P33" s="753"/>
      <c r="Q33" s="754"/>
      <c r="R33" s="13"/>
      <c r="S33" s="78"/>
      <c r="T33" s="16"/>
    </row>
    <row r="34" spans="2:20" ht="13.5">
      <c r="B34" s="58">
        <v>6</v>
      </c>
      <c r="C34" s="13" t="s">
        <v>9</v>
      </c>
      <c r="D34" s="13"/>
      <c r="E34" s="13"/>
      <c r="F34" s="13"/>
      <c r="G34" s="22"/>
      <c r="H34" s="22"/>
      <c r="I34" s="22"/>
      <c r="J34" s="13"/>
      <c r="K34" s="78"/>
      <c r="L34" s="19"/>
      <c r="M34" s="61">
        <v>6</v>
      </c>
      <c r="N34" s="13" t="s">
        <v>136</v>
      </c>
      <c r="O34" s="13"/>
      <c r="P34" s="742"/>
      <c r="Q34" s="743"/>
      <c r="R34" s="13"/>
      <c r="S34" s="78"/>
      <c r="T34" s="16"/>
    </row>
    <row r="35" spans="2:20" ht="13.5">
      <c r="B35" s="58">
        <v>7</v>
      </c>
      <c r="C35" s="13" t="s">
        <v>11</v>
      </c>
      <c r="D35" s="13"/>
      <c r="E35" s="13"/>
      <c r="F35" s="13"/>
      <c r="G35" s="720"/>
      <c r="H35" s="721"/>
      <c r="I35" s="722"/>
      <c r="J35" s="16"/>
      <c r="K35" s="78"/>
      <c r="L35" s="19"/>
      <c r="M35" s="58">
        <v>7</v>
      </c>
      <c r="N35" s="13" t="s">
        <v>7</v>
      </c>
      <c r="O35" s="13"/>
      <c r="P35" s="13"/>
      <c r="Q35" s="13"/>
      <c r="R35" s="13"/>
      <c r="S35" s="78"/>
      <c r="T35" s="16"/>
    </row>
    <row r="36" spans="2:20" ht="13.5">
      <c r="B36" s="58">
        <v>8</v>
      </c>
      <c r="C36" s="13" t="s">
        <v>13</v>
      </c>
      <c r="D36" s="13"/>
      <c r="E36" s="13"/>
      <c r="F36" s="13"/>
      <c r="G36" s="699"/>
      <c r="H36" s="700"/>
      <c r="I36" s="701"/>
      <c r="J36" s="13"/>
      <c r="K36" s="78"/>
      <c r="L36" s="19"/>
      <c r="M36" s="61">
        <v>8</v>
      </c>
      <c r="N36" s="18" t="s">
        <v>137</v>
      </c>
      <c r="O36" s="18"/>
      <c r="P36" s="706"/>
      <c r="Q36" s="707"/>
      <c r="R36" s="18"/>
      <c r="S36" s="78"/>
      <c r="T36" s="16"/>
    </row>
    <row r="37" spans="2:20" ht="13.5">
      <c r="B37" s="58">
        <v>9</v>
      </c>
      <c r="C37" s="18" t="s">
        <v>138</v>
      </c>
      <c r="D37" s="18"/>
      <c r="E37" s="18"/>
      <c r="F37" s="18"/>
      <c r="G37" s="723"/>
      <c r="H37" s="724"/>
      <c r="I37" s="725"/>
      <c r="J37" s="16"/>
      <c r="K37" s="78"/>
      <c r="L37" s="19"/>
      <c r="M37" s="58">
        <v>9</v>
      </c>
      <c r="N37" s="13" t="s">
        <v>224</v>
      </c>
      <c r="O37" s="13"/>
      <c r="P37" s="31"/>
      <c r="Q37" s="31"/>
      <c r="R37" s="13"/>
      <c r="S37" s="78"/>
      <c r="T37" s="16"/>
    </row>
    <row r="38" spans="2:20" ht="13.5">
      <c r="B38" s="122"/>
      <c r="C38" s="706"/>
      <c r="D38" s="731"/>
      <c r="E38" s="731"/>
      <c r="F38" s="707"/>
      <c r="G38" s="80"/>
      <c r="H38" s="80"/>
      <c r="I38" s="80"/>
      <c r="K38" s="78"/>
      <c r="L38" s="19"/>
      <c r="M38" s="61">
        <v>10</v>
      </c>
      <c r="N38" s="13" t="s">
        <v>10</v>
      </c>
      <c r="O38" s="13"/>
      <c r="P38" s="744"/>
      <c r="Q38" s="745"/>
      <c r="R38" s="13"/>
      <c r="S38" s="78"/>
      <c r="T38" s="16"/>
    </row>
    <row r="39" spans="2:20" ht="13.5">
      <c r="B39" s="58">
        <v>10</v>
      </c>
      <c r="C39" s="13" t="s">
        <v>275</v>
      </c>
      <c r="D39" s="13"/>
      <c r="E39" s="13"/>
      <c r="F39" s="13"/>
      <c r="G39" s="713"/>
      <c r="H39" s="714"/>
      <c r="I39" s="715"/>
      <c r="J39" s="16"/>
      <c r="K39" s="78"/>
      <c r="L39" s="21"/>
      <c r="M39" s="58">
        <v>11</v>
      </c>
      <c r="N39" s="13" t="s">
        <v>12</v>
      </c>
      <c r="O39" s="13"/>
      <c r="P39" s="742"/>
      <c r="Q39" s="743"/>
      <c r="R39" s="18"/>
      <c r="S39" s="78"/>
      <c r="T39" s="16"/>
    </row>
    <row r="40" spans="2:20" ht="13.5">
      <c r="B40" s="58"/>
      <c r="C40" s="13" t="s">
        <v>245</v>
      </c>
      <c r="D40" s="49"/>
      <c r="E40" s="49"/>
      <c r="F40" s="49"/>
      <c r="G40" s="49"/>
      <c r="H40" s="49"/>
      <c r="I40" s="93"/>
      <c r="J40" s="32" t="s">
        <v>226</v>
      </c>
      <c r="K40" s="78"/>
      <c r="L40" s="21"/>
      <c r="M40" s="61">
        <v>12</v>
      </c>
      <c r="N40" s="52"/>
      <c r="O40" s="31"/>
      <c r="P40" s="13" t="s">
        <v>139</v>
      </c>
      <c r="Q40" s="13"/>
      <c r="R40" s="13"/>
      <c r="S40" s="78"/>
      <c r="T40" s="16"/>
    </row>
    <row r="41" spans="2:24" ht="13.5">
      <c r="B41" s="59"/>
      <c r="C41" s="14" t="s">
        <v>110</v>
      </c>
      <c r="D41" s="13"/>
      <c r="E41" s="13"/>
      <c r="F41" s="13"/>
      <c r="G41" s="22"/>
      <c r="H41" s="22"/>
      <c r="I41" s="22"/>
      <c r="J41" s="13"/>
      <c r="K41" s="88">
        <f>SUM(K28:K39)-K40</f>
        <v>0</v>
      </c>
      <c r="L41" s="449" t="s">
        <v>688</v>
      </c>
      <c r="M41" s="122"/>
      <c r="N41" s="53"/>
      <c r="O41" s="31"/>
      <c r="P41" s="21"/>
      <c r="Q41" s="21"/>
      <c r="R41" s="21"/>
      <c r="S41" s="78"/>
      <c r="T41" s="123"/>
      <c r="V41" s="340" t="s">
        <v>336</v>
      </c>
      <c r="W41" s="136"/>
      <c r="X41" s="136"/>
    </row>
    <row r="42" spans="2:24" ht="13.5">
      <c r="B42" s="59" t="s">
        <v>112</v>
      </c>
      <c r="C42" s="18"/>
      <c r="D42" s="13"/>
      <c r="E42" s="13"/>
      <c r="F42" s="13"/>
      <c r="G42" s="22"/>
      <c r="H42" s="22"/>
      <c r="I42" s="22"/>
      <c r="J42" s="13"/>
      <c r="K42" s="22"/>
      <c r="L42" s="13"/>
      <c r="M42" s="58">
        <v>13</v>
      </c>
      <c r="N42" s="13" t="s">
        <v>275</v>
      </c>
      <c r="O42" s="13"/>
      <c r="P42" s="706"/>
      <c r="Q42" s="707"/>
      <c r="R42" s="18"/>
      <c r="S42" s="84"/>
      <c r="T42" s="123"/>
      <c r="V42" s="452" t="s">
        <v>691</v>
      </c>
      <c r="W42" s="136"/>
      <c r="X42" s="136"/>
    </row>
    <row r="43" spans="2:24" ht="13.5">
      <c r="B43" s="59" t="s">
        <v>114</v>
      </c>
      <c r="C43" s="18"/>
      <c r="D43" s="13"/>
      <c r="E43" s="13"/>
      <c r="F43" s="13"/>
      <c r="G43" s="22"/>
      <c r="H43" s="22"/>
      <c r="I43" s="22"/>
      <c r="J43" s="13"/>
      <c r="K43" s="22"/>
      <c r="L43" s="13"/>
      <c r="M43" s="59" t="s">
        <v>111</v>
      </c>
      <c r="N43" s="18"/>
      <c r="O43" s="18"/>
      <c r="P43" s="13"/>
      <c r="Q43" s="13"/>
      <c r="R43" s="13"/>
      <c r="S43" s="88">
        <f>SUM(S28:S42)</f>
        <v>0</v>
      </c>
      <c r="T43" s="449" t="s">
        <v>688</v>
      </c>
      <c r="V43" s="20" t="s">
        <v>679</v>
      </c>
      <c r="W43" s="136"/>
      <c r="X43" s="136"/>
    </row>
    <row r="44" spans="2:24" ht="13.5">
      <c r="B44" s="58">
        <v>1</v>
      </c>
      <c r="C44" s="13" t="s">
        <v>227</v>
      </c>
      <c r="D44" s="13"/>
      <c r="E44" s="13"/>
      <c r="F44" s="13"/>
      <c r="G44" s="694"/>
      <c r="H44" s="695"/>
      <c r="I44" s="696"/>
      <c r="J44" s="19"/>
      <c r="K44" s="80"/>
      <c r="L44" s="19"/>
      <c r="M44" s="59" t="s">
        <v>113</v>
      </c>
      <c r="N44" s="18"/>
      <c r="O44" s="18"/>
      <c r="P44" s="13"/>
      <c r="Q44" s="13"/>
      <c r="R44" s="13"/>
      <c r="S44" s="22"/>
      <c r="T44" s="16"/>
      <c r="V44" s="328" t="s">
        <v>680</v>
      </c>
      <c r="W44" s="136"/>
      <c r="X44" s="136"/>
    </row>
    <row r="45" spans="2:24" ht="13.5">
      <c r="B45" s="122"/>
      <c r="C45" s="708" t="s">
        <v>221</v>
      </c>
      <c r="D45" s="708"/>
      <c r="E45" s="708"/>
      <c r="F45" s="709"/>
      <c r="G45" s="710"/>
      <c r="H45" s="711"/>
      <c r="I45" s="712"/>
      <c r="J45" s="19"/>
      <c r="K45" s="22">
        <f>+G44-G45</f>
        <v>0</v>
      </c>
      <c r="L45" s="19"/>
      <c r="M45" s="61">
        <v>1</v>
      </c>
      <c r="N45" s="18" t="s">
        <v>140</v>
      </c>
      <c r="O45" s="18"/>
      <c r="P45" s="706"/>
      <c r="Q45" s="707"/>
      <c r="R45" s="18"/>
      <c r="S45" s="77"/>
      <c r="T45" s="16"/>
      <c r="V45" s="20" t="s">
        <v>575</v>
      </c>
      <c r="W45" s="136"/>
      <c r="X45" s="136"/>
    </row>
    <row r="46" spans="2:24" ht="13.5">
      <c r="B46" s="58">
        <v>2</v>
      </c>
      <c r="C46" s="13" t="s">
        <v>228</v>
      </c>
      <c r="D46" s="13"/>
      <c r="E46" s="13"/>
      <c r="F46" s="13"/>
      <c r="G46" s="694"/>
      <c r="H46" s="695"/>
      <c r="I46" s="696"/>
      <c r="J46" s="19"/>
      <c r="K46" s="80"/>
      <c r="L46" s="19"/>
      <c r="M46" s="61">
        <v>2</v>
      </c>
      <c r="N46" s="13" t="s">
        <v>18</v>
      </c>
      <c r="O46" s="13"/>
      <c r="P46" s="13"/>
      <c r="Q46" s="13"/>
      <c r="R46" s="13"/>
      <c r="S46" s="78"/>
      <c r="T46" s="16"/>
      <c r="V46" s="136"/>
      <c r="W46" s="136"/>
      <c r="X46" s="136"/>
    </row>
    <row r="47" spans="2:20" ht="13.5">
      <c r="B47" s="122"/>
      <c r="C47" s="708" t="s">
        <v>221</v>
      </c>
      <c r="D47" s="708"/>
      <c r="E47" s="708"/>
      <c r="F47" s="709"/>
      <c r="G47" s="710"/>
      <c r="H47" s="711"/>
      <c r="I47" s="712"/>
      <c r="J47" s="19"/>
      <c r="K47" s="22">
        <f>+G46-G47</f>
        <v>0</v>
      </c>
      <c r="L47" s="19"/>
      <c r="M47" s="61">
        <v>3</v>
      </c>
      <c r="N47" s="20" t="s">
        <v>687</v>
      </c>
      <c r="P47" s="744"/>
      <c r="Q47" s="745"/>
      <c r="S47" s="78"/>
      <c r="T47" s="16"/>
    </row>
    <row r="48" spans="2:20" ht="13.5">
      <c r="B48" s="58">
        <v>3</v>
      </c>
      <c r="C48" s="13" t="s">
        <v>229</v>
      </c>
      <c r="D48" s="13"/>
      <c r="E48" s="13"/>
      <c r="F48" s="13"/>
      <c r="G48" s="694"/>
      <c r="H48" s="695"/>
      <c r="I48" s="696"/>
      <c r="J48" s="19"/>
      <c r="K48" s="80"/>
      <c r="L48" s="19"/>
      <c r="M48" s="61">
        <v>4</v>
      </c>
      <c r="N48" s="18" t="s">
        <v>137</v>
      </c>
      <c r="O48" s="18"/>
      <c r="P48" s="742"/>
      <c r="Q48" s="743"/>
      <c r="R48" s="24"/>
      <c r="S48" s="78"/>
      <c r="T48" s="16"/>
    </row>
    <row r="49" spans="2:20" ht="13.5" customHeight="1">
      <c r="B49" s="122"/>
      <c r="C49" s="708" t="s">
        <v>221</v>
      </c>
      <c r="D49" s="708"/>
      <c r="E49" s="708"/>
      <c r="F49" s="709"/>
      <c r="G49" s="710"/>
      <c r="H49" s="711"/>
      <c r="I49" s="712"/>
      <c r="J49" s="19"/>
      <c r="K49" s="22">
        <f>+G48-G49</f>
        <v>0</v>
      </c>
      <c r="L49" s="19"/>
      <c r="M49" s="61">
        <v>5</v>
      </c>
      <c r="N49" s="56"/>
      <c r="O49" s="31"/>
      <c r="P49" s="13" t="s">
        <v>139</v>
      </c>
      <c r="Q49" s="13"/>
      <c r="R49" s="13"/>
      <c r="S49" s="78"/>
      <c r="T49" s="16"/>
    </row>
    <row r="50" spans="2:20" ht="13.5" customHeight="1">
      <c r="B50" s="58">
        <v>4</v>
      </c>
      <c r="C50" s="13" t="s">
        <v>19</v>
      </c>
      <c r="D50" s="13"/>
      <c r="E50" s="13"/>
      <c r="F50" s="13"/>
      <c r="G50" s="22"/>
      <c r="H50" s="22"/>
      <c r="I50" s="22"/>
      <c r="J50" s="13"/>
      <c r="K50" s="85"/>
      <c r="L50" s="13"/>
      <c r="M50" s="61">
        <v>6</v>
      </c>
      <c r="N50" s="21" t="s">
        <v>280</v>
      </c>
      <c r="O50" s="21"/>
      <c r="P50" s="706"/>
      <c r="Q50" s="707"/>
      <c r="R50" s="21"/>
      <c r="S50" s="78"/>
      <c r="T50" s="123"/>
    </row>
    <row r="51" spans="2:23" ht="13.5" customHeight="1">
      <c r="B51" s="122">
        <v>5</v>
      </c>
      <c r="C51" s="13" t="s">
        <v>682</v>
      </c>
      <c r="D51" s="13"/>
      <c r="E51" s="13"/>
      <c r="F51" s="13"/>
      <c r="G51" s="694"/>
      <c r="H51" s="695"/>
      <c r="I51" s="696"/>
      <c r="J51" s="19"/>
      <c r="K51" s="80"/>
      <c r="L51" s="13"/>
      <c r="M51" s="122"/>
      <c r="N51" s="56"/>
      <c r="O51" s="31"/>
      <c r="P51" s="21"/>
      <c r="Q51" s="21"/>
      <c r="R51" s="21"/>
      <c r="S51" s="78"/>
      <c r="T51" s="16"/>
      <c r="U51" s="736" t="s">
        <v>697</v>
      </c>
      <c r="V51" s="737"/>
      <c r="W51" s="737"/>
    </row>
    <row r="52" spans="2:23" ht="13.5" customHeight="1">
      <c r="B52" s="58"/>
      <c r="C52" s="708" t="s">
        <v>221</v>
      </c>
      <c r="D52" s="708"/>
      <c r="E52" s="708"/>
      <c r="F52" s="709"/>
      <c r="G52" s="710"/>
      <c r="H52" s="711"/>
      <c r="I52" s="712"/>
      <c r="J52" s="19"/>
      <c r="K52" s="22">
        <f>+G51-G52</f>
        <v>0</v>
      </c>
      <c r="L52" s="13"/>
      <c r="M52" s="58">
        <v>7</v>
      </c>
      <c r="N52" s="13" t="s">
        <v>275</v>
      </c>
      <c r="O52" s="13"/>
      <c r="P52" s="706"/>
      <c r="Q52" s="707"/>
      <c r="R52" s="24"/>
      <c r="S52" s="84"/>
      <c r="U52" s="718" t="s">
        <v>416</v>
      </c>
      <c r="V52" s="719"/>
      <c r="W52" s="719"/>
    </row>
    <row r="53" spans="2:23" ht="2.25" customHeight="1">
      <c r="B53" s="58"/>
      <c r="C53" s="378"/>
      <c r="D53" s="378"/>
      <c r="E53" s="378"/>
      <c r="F53" s="378"/>
      <c r="G53" s="378"/>
      <c r="H53" s="378"/>
      <c r="I53" s="378"/>
      <c r="J53" s="378"/>
      <c r="K53" s="22"/>
      <c r="L53" s="13"/>
      <c r="M53" s="122"/>
      <c r="N53" s="18"/>
      <c r="O53" s="18"/>
      <c r="P53" s="13"/>
      <c r="Q53" s="13"/>
      <c r="R53" s="13"/>
      <c r="S53" s="88">
        <f>S43+S54</f>
        <v>0</v>
      </c>
      <c r="T53" s="339" t="s">
        <v>574</v>
      </c>
      <c r="U53" s="718"/>
      <c r="V53" s="719"/>
      <c r="W53" s="719"/>
    </row>
    <row r="54" spans="2:23" ht="13.5" customHeight="1">
      <c r="B54" s="58">
        <v>6</v>
      </c>
      <c r="C54" s="13" t="s">
        <v>20</v>
      </c>
      <c r="D54" s="13"/>
      <c r="E54" s="13"/>
      <c r="F54" s="13"/>
      <c r="G54" s="713"/>
      <c r="H54" s="714"/>
      <c r="I54" s="715"/>
      <c r="J54" s="16"/>
      <c r="K54" s="85"/>
      <c r="L54" s="13"/>
      <c r="M54" s="59" t="s">
        <v>115</v>
      </c>
      <c r="N54" s="18"/>
      <c r="O54" s="18"/>
      <c r="P54" s="13"/>
      <c r="Q54" s="13"/>
      <c r="R54" s="13"/>
      <c r="S54" s="87">
        <f>SUM(S45:S52)</f>
        <v>0</v>
      </c>
      <c r="T54" s="449" t="s">
        <v>688</v>
      </c>
      <c r="U54" s="718"/>
      <c r="V54" s="719"/>
      <c r="W54" s="719"/>
    </row>
    <row r="55" spans="2:23" ht="2.25" customHeight="1">
      <c r="B55" s="58"/>
      <c r="C55" s="13"/>
      <c r="D55" s="13"/>
      <c r="E55" s="13"/>
      <c r="F55" s="13"/>
      <c r="G55" s="13"/>
      <c r="H55" s="13"/>
      <c r="I55" s="13"/>
      <c r="J55" s="13"/>
      <c r="K55" s="456"/>
      <c r="L55" s="13"/>
      <c r="M55" s="122"/>
      <c r="N55" s="136"/>
      <c r="O55" s="136"/>
      <c r="P55" s="136"/>
      <c r="Q55" s="136"/>
      <c r="R55" s="136"/>
      <c r="S55" s="136"/>
      <c r="T55" s="136"/>
      <c r="U55" s="718"/>
      <c r="V55" s="719"/>
      <c r="W55" s="719"/>
    </row>
    <row r="56" spans="2:23" ht="14.25" thickBot="1">
      <c r="B56" s="58">
        <v>7</v>
      </c>
      <c r="C56" s="33" t="s">
        <v>275</v>
      </c>
      <c r="D56" s="33"/>
      <c r="E56" s="33"/>
      <c r="F56" s="33"/>
      <c r="G56" s="694"/>
      <c r="H56" s="695"/>
      <c r="I56" s="696"/>
      <c r="J56" s="19"/>
      <c r="K56" s="80"/>
      <c r="L56" s="19"/>
      <c r="M56" s="59" t="s">
        <v>116</v>
      </c>
      <c r="N56" s="136"/>
      <c r="O56" s="136"/>
      <c r="P56" s="136"/>
      <c r="Q56" s="136"/>
      <c r="R56" s="136"/>
      <c r="S56" s="448">
        <f>+S43+S54</f>
        <v>0</v>
      </c>
      <c r="T56" s="449" t="s">
        <v>688</v>
      </c>
      <c r="U56" s="718"/>
      <c r="V56" s="719"/>
      <c r="W56" s="719"/>
    </row>
    <row r="57" spans="2:23" ht="14.25" thickTop="1">
      <c r="B57" s="122"/>
      <c r="C57" s="708" t="s">
        <v>221</v>
      </c>
      <c r="D57" s="708"/>
      <c r="E57" s="708"/>
      <c r="F57" s="709"/>
      <c r="G57" s="710"/>
      <c r="H57" s="711"/>
      <c r="I57" s="712"/>
      <c r="J57" s="19"/>
      <c r="K57" s="87">
        <f>+G56-G57</f>
        <v>0</v>
      </c>
      <c r="L57" s="19"/>
      <c r="M57" s="122"/>
      <c r="N57" s="21"/>
      <c r="O57" s="21"/>
      <c r="P57" s="21"/>
      <c r="Q57" s="21"/>
      <c r="R57" s="21"/>
      <c r="S57" s="21"/>
      <c r="T57" s="123"/>
      <c r="U57" s="718"/>
      <c r="V57" s="719"/>
      <c r="W57" s="719"/>
    </row>
    <row r="58" spans="2:23" ht="13.5">
      <c r="B58" s="59" t="s">
        <v>683</v>
      </c>
      <c r="C58" s="18"/>
      <c r="D58" s="13"/>
      <c r="E58" s="13"/>
      <c r="F58" s="13"/>
      <c r="G58" s="22"/>
      <c r="H58" s="22"/>
      <c r="I58" s="22"/>
      <c r="J58" s="13"/>
      <c r="K58" s="88">
        <f>SUM(K45:K57)</f>
        <v>0</v>
      </c>
      <c r="L58" s="449" t="s">
        <v>688</v>
      </c>
      <c r="M58" s="122"/>
      <c r="N58" s="21"/>
      <c r="O58" s="21"/>
      <c r="P58" s="21"/>
      <c r="Q58" s="21"/>
      <c r="R58" s="21"/>
      <c r="S58" s="21"/>
      <c r="T58" s="123"/>
      <c r="U58" s="453"/>
      <c r="V58" s="716" t="s">
        <v>696</v>
      </c>
      <c r="W58" s="454"/>
    </row>
    <row r="59" spans="2:23" ht="13.5" customHeight="1">
      <c r="B59" s="59" t="s">
        <v>117</v>
      </c>
      <c r="C59" s="18"/>
      <c r="D59" s="13"/>
      <c r="E59" s="13"/>
      <c r="F59" s="13"/>
      <c r="G59" s="22"/>
      <c r="H59" s="22"/>
      <c r="I59" s="22"/>
      <c r="J59" s="13"/>
      <c r="K59" s="22"/>
      <c r="L59" s="19"/>
      <c r="M59" s="122"/>
      <c r="U59" s="457"/>
      <c r="V59" s="716"/>
      <c r="W59" s="458"/>
    </row>
    <row r="60" spans="2:23" ht="13.5">
      <c r="B60" s="58">
        <v>1</v>
      </c>
      <c r="C60" s="18" t="s">
        <v>276</v>
      </c>
      <c r="D60" s="18"/>
      <c r="E60" s="18"/>
      <c r="F60" s="18"/>
      <c r="G60" s="720"/>
      <c r="H60" s="721"/>
      <c r="I60" s="722"/>
      <c r="J60" s="18"/>
      <c r="K60" s="77"/>
      <c r="L60" s="13"/>
      <c r="M60" s="698" t="s">
        <v>281</v>
      </c>
      <c r="N60" s="728"/>
      <c r="O60" s="728"/>
      <c r="P60" s="728"/>
      <c r="Q60" s="728"/>
      <c r="R60" s="728"/>
      <c r="S60" s="728"/>
      <c r="T60" s="729"/>
      <c r="U60" s="457"/>
      <c r="V60" s="716"/>
      <c r="W60" s="458"/>
    </row>
    <row r="61" spans="2:23" ht="13.5">
      <c r="B61" s="58">
        <v>2</v>
      </c>
      <c r="C61" s="13" t="s">
        <v>141</v>
      </c>
      <c r="D61" s="13"/>
      <c r="E61" s="13"/>
      <c r="F61" s="13"/>
      <c r="G61" s="699"/>
      <c r="H61" s="700"/>
      <c r="I61" s="701"/>
      <c r="J61" s="13"/>
      <c r="K61" s="78"/>
      <c r="L61" s="13"/>
      <c r="M61" s="66" t="s">
        <v>230</v>
      </c>
      <c r="N61" s="125" t="s">
        <v>282</v>
      </c>
      <c r="O61" s="21"/>
      <c r="P61" s="21"/>
      <c r="Q61" s="21"/>
      <c r="R61" s="21"/>
      <c r="S61" s="21"/>
      <c r="T61" s="126"/>
      <c r="U61" s="457"/>
      <c r="V61" s="717"/>
      <c r="W61" s="458"/>
    </row>
    <row r="62" spans="2:23" ht="13.5">
      <c r="B62" s="58">
        <v>3</v>
      </c>
      <c r="C62" s="18" t="s">
        <v>277</v>
      </c>
      <c r="D62" s="18"/>
      <c r="E62" s="18"/>
      <c r="F62" s="18"/>
      <c r="G62" s="699"/>
      <c r="H62" s="700"/>
      <c r="I62" s="701"/>
      <c r="J62" s="16"/>
      <c r="K62" s="78"/>
      <c r="L62" s="19"/>
      <c r="M62" s="66" t="s">
        <v>286</v>
      </c>
      <c r="N62" s="14" t="s">
        <v>287</v>
      </c>
      <c r="O62" s="14"/>
      <c r="P62" s="14"/>
      <c r="Q62" s="14"/>
      <c r="R62" s="13"/>
      <c r="S62" s="85"/>
      <c r="T62" s="112" t="s">
        <v>261</v>
      </c>
      <c r="U62" s="127"/>
      <c r="V62" s="85"/>
      <c r="W62" s="124"/>
    </row>
    <row r="63" spans="2:24" ht="13.5">
      <c r="B63" s="58">
        <v>4</v>
      </c>
      <c r="C63" s="18" t="s">
        <v>682</v>
      </c>
      <c r="D63" s="18"/>
      <c r="E63" s="18"/>
      <c r="F63" s="18"/>
      <c r="G63" s="699"/>
      <c r="H63" s="700"/>
      <c r="I63" s="701"/>
      <c r="J63" s="16"/>
      <c r="K63" s="78"/>
      <c r="L63" s="19"/>
      <c r="M63" s="66" t="s">
        <v>283</v>
      </c>
      <c r="N63" s="730" t="s">
        <v>284</v>
      </c>
      <c r="O63" s="730"/>
      <c r="P63" s="730"/>
      <c r="Q63" s="730"/>
      <c r="R63" s="342"/>
      <c r="S63" s="85"/>
      <c r="T63" s="343" t="s">
        <v>411</v>
      </c>
      <c r="U63" s="344"/>
      <c r="V63" s="85"/>
      <c r="W63" s="345"/>
      <c r="X63" s="118" t="s">
        <v>577</v>
      </c>
    </row>
    <row r="64" spans="2:23" ht="13.5">
      <c r="B64" s="58">
        <v>5</v>
      </c>
      <c r="C64" s="13" t="s">
        <v>278</v>
      </c>
      <c r="D64" s="22"/>
      <c r="E64" s="22"/>
      <c r="F64" s="22"/>
      <c r="G64" s="723"/>
      <c r="H64" s="724"/>
      <c r="I64" s="725"/>
      <c r="J64" s="12"/>
      <c r="K64" s="78"/>
      <c r="L64" s="21"/>
      <c r="M64" s="66" t="s">
        <v>285</v>
      </c>
      <c r="N64" s="34" t="s">
        <v>151</v>
      </c>
      <c r="O64" s="34"/>
      <c r="P64" s="14"/>
      <c r="Q64" s="14"/>
      <c r="R64" s="13"/>
      <c r="S64" s="22"/>
      <c r="T64" s="112"/>
      <c r="U64" s="127"/>
      <c r="V64" s="89"/>
      <c r="W64" s="124"/>
    </row>
    <row r="65" spans="2:23" ht="13.5">
      <c r="B65" s="59"/>
      <c r="C65" s="14" t="s">
        <v>684</v>
      </c>
      <c r="D65" s="13"/>
      <c r="E65" s="13"/>
      <c r="F65" s="13"/>
      <c r="G65" s="22"/>
      <c r="H65" s="22"/>
      <c r="I65" s="22"/>
      <c r="J65" s="13"/>
      <c r="K65" s="88">
        <f>SUM(K60:K64)</f>
        <v>0</v>
      </c>
      <c r="L65" s="19"/>
      <c r="M65" s="67"/>
      <c r="N65" s="13" t="s">
        <v>23</v>
      </c>
      <c r="O65" s="13"/>
      <c r="P65" s="13"/>
      <c r="Q65" s="13"/>
      <c r="R65" s="13"/>
      <c r="S65" s="77"/>
      <c r="T65" s="112" t="s">
        <v>262</v>
      </c>
      <c r="U65" s="127"/>
      <c r="V65" s="77"/>
      <c r="W65" s="124"/>
    </row>
    <row r="66" spans="2:23" ht="13.5">
      <c r="B66" s="59" t="s">
        <v>159</v>
      </c>
      <c r="C66" s="18"/>
      <c r="D66" s="13"/>
      <c r="E66" s="13"/>
      <c r="F66" s="13"/>
      <c r="G66" s="22"/>
      <c r="H66" s="22"/>
      <c r="I66" s="22"/>
      <c r="J66" s="13"/>
      <c r="K66" s="22"/>
      <c r="L66" s="19"/>
      <c r="M66" s="67"/>
      <c r="N66" s="18" t="s">
        <v>152</v>
      </c>
      <c r="O66" s="18"/>
      <c r="P66" s="706"/>
      <c r="Q66" s="707"/>
      <c r="R66" s="24"/>
      <c r="S66" s="84"/>
      <c r="T66" s="112" t="s">
        <v>266</v>
      </c>
      <c r="U66" s="127"/>
      <c r="V66" s="84"/>
      <c r="W66" s="124"/>
    </row>
    <row r="67" spans="2:23" ht="13.5">
      <c r="B67" s="58">
        <v>1</v>
      </c>
      <c r="C67" s="13" t="s">
        <v>26</v>
      </c>
      <c r="D67" s="13"/>
      <c r="E67" s="13"/>
      <c r="F67" s="13"/>
      <c r="G67" s="720"/>
      <c r="H67" s="721"/>
      <c r="I67" s="722"/>
      <c r="J67" s="13"/>
      <c r="K67" s="77"/>
      <c r="L67" s="19"/>
      <c r="M67" s="67"/>
      <c r="N67" s="34" t="s">
        <v>153</v>
      </c>
      <c r="O67" s="34"/>
      <c r="P67" s="18"/>
      <c r="Q67" s="18"/>
      <c r="R67" s="18"/>
      <c r="S67" s="22">
        <f>SUM(S65:S66)</f>
        <v>0</v>
      </c>
      <c r="T67" s="113" t="s">
        <v>263</v>
      </c>
      <c r="U67" s="127"/>
      <c r="V67" s="89">
        <f>SUM(V65:V66)</f>
        <v>0</v>
      </c>
      <c r="W67" s="124"/>
    </row>
    <row r="68" spans="2:23" ht="13.5">
      <c r="B68" s="58">
        <v>2</v>
      </c>
      <c r="C68" s="65" t="s">
        <v>279</v>
      </c>
      <c r="D68" s="22"/>
      <c r="E68" s="22"/>
      <c r="F68" s="22"/>
      <c r="G68" s="699"/>
      <c r="H68" s="700"/>
      <c r="I68" s="701"/>
      <c r="J68" s="12"/>
      <c r="K68" s="78"/>
      <c r="L68" s="19"/>
      <c r="M68" s="66" t="s">
        <v>288</v>
      </c>
      <c r="N68" s="34" t="s">
        <v>154</v>
      </c>
      <c r="O68" s="34"/>
      <c r="P68" s="13"/>
      <c r="Q68" s="13"/>
      <c r="R68" s="13"/>
      <c r="S68" s="22"/>
      <c r="T68" s="112"/>
      <c r="U68" s="127"/>
      <c r="V68" s="89"/>
      <c r="W68" s="124"/>
    </row>
    <row r="69" spans="2:23" ht="13.5">
      <c r="B69" s="58">
        <v>3</v>
      </c>
      <c r="C69" s="13" t="s">
        <v>118</v>
      </c>
      <c r="D69" s="13"/>
      <c r="E69" s="13"/>
      <c r="F69" s="13"/>
      <c r="G69" s="699"/>
      <c r="H69" s="700"/>
      <c r="I69" s="701"/>
      <c r="J69" s="13"/>
      <c r="K69" s="78"/>
      <c r="L69" s="60"/>
      <c r="M69" s="66"/>
      <c r="N69" s="18" t="s">
        <v>155</v>
      </c>
      <c r="O69" s="18"/>
      <c r="P69" s="18"/>
      <c r="Q69" s="18"/>
      <c r="R69" s="18"/>
      <c r="S69" s="85"/>
      <c r="T69" s="112" t="s">
        <v>273</v>
      </c>
      <c r="U69" s="127"/>
      <c r="V69" s="85"/>
      <c r="W69" s="124"/>
    </row>
    <row r="70" spans="2:23" ht="13.5">
      <c r="B70" s="58">
        <v>4</v>
      </c>
      <c r="C70" s="18" t="s">
        <v>685</v>
      </c>
      <c r="D70" s="18"/>
      <c r="E70" s="18"/>
      <c r="F70" s="18"/>
      <c r="G70" s="699"/>
      <c r="H70" s="700"/>
      <c r="I70" s="701"/>
      <c r="J70" s="16"/>
      <c r="K70" s="78"/>
      <c r="L70" s="60"/>
      <c r="M70" s="67"/>
      <c r="N70" s="18" t="s">
        <v>289</v>
      </c>
      <c r="O70" s="18"/>
      <c r="P70" s="13"/>
      <c r="Q70" s="13"/>
      <c r="R70" s="13"/>
      <c r="S70" s="22"/>
      <c r="T70" s="112"/>
      <c r="U70" s="127"/>
      <c r="V70" s="89"/>
      <c r="W70" s="124"/>
    </row>
    <row r="71" spans="2:23" ht="13.5">
      <c r="B71" s="58">
        <v>5</v>
      </c>
      <c r="C71" s="13" t="s">
        <v>231</v>
      </c>
      <c r="D71" s="13"/>
      <c r="E71" s="13"/>
      <c r="F71" s="13"/>
      <c r="G71" s="699"/>
      <c r="H71" s="700"/>
      <c r="I71" s="701"/>
      <c r="J71" s="13"/>
      <c r="K71" s="78"/>
      <c r="L71" s="13"/>
      <c r="M71" s="67"/>
      <c r="N71" s="52"/>
      <c r="O71" s="31"/>
      <c r="P71" s="13" t="s">
        <v>28</v>
      </c>
      <c r="Q71" s="52"/>
      <c r="R71" s="13"/>
      <c r="S71" s="77"/>
      <c r="T71" s="112" t="s">
        <v>414</v>
      </c>
      <c r="U71" s="127"/>
      <c r="V71" s="81"/>
      <c r="W71" s="124"/>
    </row>
    <row r="72" spans="2:23" ht="13.5">
      <c r="B72" s="58">
        <v>6</v>
      </c>
      <c r="C72" s="18" t="s">
        <v>138</v>
      </c>
      <c r="D72" s="18"/>
      <c r="E72" s="18"/>
      <c r="F72" s="18"/>
      <c r="G72" s="723"/>
      <c r="H72" s="724"/>
      <c r="I72" s="725"/>
      <c r="J72" s="16"/>
      <c r="K72" s="78"/>
      <c r="L72" s="13"/>
      <c r="M72" s="67"/>
      <c r="N72" s="330"/>
      <c r="O72" s="31"/>
      <c r="P72" s="13" t="s">
        <v>30</v>
      </c>
      <c r="Q72" s="53"/>
      <c r="R72" s="13"/>
      <c r="S72" s="78"/>
      <c r="T72" s="112" t="s">
        <v>327</v>
      </c>
      <c r="U72" s="127"/>
      <c r="V72" s="90"/>
      <c r="W72" s="124"/>
    </row>
    <row r="73" spans="2:23" ht="13.5">
      <c r="B73" s="122"/>
      <c r="C73" s="706"/>
      <c r="D73" s="731"/>
      <c r="E73" s="731"/>
      <c r="F73" s="707"/>
      <c r="G73" s="80"/>
      <c r="H73" s="80"/>
      <c r="I73" s="80"/>
      <c r="K73" s="78"/>
      <c r="L73" s="21"/>
      <c r="M73" s="128"/>
      <c r="N73" s="53"/>
      <c r="O73" s="21"/>
      <c r="P73" s="21"/>
      <c r="Q73" s="21"/>
      <c r="R73" s="21"/>
      <c r="S73" s="86"/>
      <c r="T73" s="112" t="s">
        <v>328</v>
      </c>
      <c r="U73" s="127"/>
      <c r="V73" s="90"/>
      <c r="W73" s="124"/>
    </row>
    <row r="74" spans="2:24" ht="13.5">
      <c r="B74" s="58">
        <v>7</v>
      </c>
      <c r="C74" s="13" t="s">
        <v>275</v>
      </c>
      <c r="D74" s="13"/>
      <c r="E74" s="13"/>
      <c r="F74" s="13"/>
      <c r="G74" s="713"/>
      <c r="H74" s="714"/>
      <c r="I74" s="715"/>
      <c r="J74" s="16"/>
      <c r="K74" s="78"/>
      <c r="L74" s="21"/>
      <c r="M74" s="67"/>
      <c r="N74" s="735" t="s">
        <v>290</v>
      </c>
      <c r="O74" s="735"/>
      <c r="P74" s="735"/>
      <c r="Q74" s="735"/>
      <c r="R74" s="22"/>
      <c r="S74" s="82"/>
      <c r="T74" s="113" t="s">
        <v>267</v>
      </c>
      <c r="U74" s="127"/>
      <c r="V74" s="82"/>
      <c r="W74" s="124"/>
      <c r="X74" s="118" t="s">
        <v>650</v>
      </c>
    </row>
    <row r="75" spans="2:23" ht="13.5">
      <c r="B75" s="58"/>
      <c r="C75" s="13" t="s">
        <v>109</v>
      </c>
      <c r="D75" s="13"/>
      <c r="E75" s="13"/>
      <c r="F75" s="13"/>
      <c r="G75" s="22"/>
      <c r="H75" s="22"/>
      <c r="I75" s="93"/>
      <c r="J75" s="32" t="s">
        <v>232</v>
      </c>
      <c r="K75" s="78"/>
      <c r="L75" s="13"/>
      <c r="M75" s="68"/>
      <c r="N75" s="14" t="s">
        <v>156</v>
      </c>
      <c r="O75" s="14"/>
      <c r="P75" s="13"/>
      <c r="Q75" s="13"/>
      <c r="R75" s="13"/>
      <c r="S75" s="87">
        <f>+S69+S71+S72+S73+S74</f>
        <v>0</v>
      </c>
      <c r="T75" s="112" t="s">
        <v>264</v>
      </c>
      <c r="U75" s="127"/>
      <c r="V75" s="91">
        <f>+V69+V71+V72+V73+V74</f>
        <v>0</v>
      </c>
      <c r="W75" s="124"/>
    </row>
    <row r="76" spans="2:23" ht="13.5">
      <c r="B76" s="59" t="s">
        <v>686</v>
      </c>
      <c r="C76" s="18"/>
      <c r="D76" s="13"/>
      <c r="E76" s="13"/>
      <c r="F76" s="13"/>
      <c r="G76" s="22"/>
      <c r="H76" s="22"/>
      <c r="I76" s="22"/>
      <c r="J76" s="13"/>
      <c r="K76" s="79">
        <f>SUM(K67:K74)-K75</f>
        <v>0</v>
      </c>
      <c r="L76" s="63"/>
      <c r="M76" s="66" t="s">
        <v>291</v>
      </c>
      <c r="N76" s="34" t="s">
        <v>142</v>
      </c>
      <c r="O76" s="34"/>
      <c r="P76" s="23"/>
      <c r="Q76" s="23"/>
      <c r="R76" s="32" t="s">
        <v>225</v>
      </c>
      <c r="S76" s="85"/>
      <c r="T76" s="112" t="s">
        <v>415</v>
      </c>
      <c r="U76" s="129" t="s">
        <v>410</v>
      </c>
      <c r="V76" s="85"/>
      <c r="W76" s="124"/>
    </row>
    <row r="77" spans="2:24" ht="13.5" customHeight="1">
      <c r="B77" s="59" t="s">
        <v>120</v>
      </c>
      <c r="C77" s="18"/>
      <c r="D77" s="13"/>
      <c r="E77" s="13"/>
      <c r="F77" s="13"/>
      <c r="G77" s="22"/>
      <c r="H77" s="22"/>
      <c r="I77" s="22"/>
      <c r="J77" s="13"/>
      <c r="K77" s="88">
        <f>K58+K65+K76</f>
        <v>0</v>
      </c>
      <c r="L77" s="449" t="s">
        <v>688</v>
      </c>
      <c r="M77" s="66" t="s">
        <v>292</v>
      </c>
      <c r="N77" s="346" t="s">
        <v>293</v>
      </c>
      <c r="O77" s="347"/>
      <c r="P77" s="348"/>
      <c r="Q77" s="56"/>
      <c r="R77" s="349"/>
      <c r="S77" s="85"/>
      <c r="T77" s="343" t="s">
        <v>413</v>
      </c>
      <c r="U77" s="344"/>
      <c r="V77" s="85"/>
      <c r="W77" s="345"/>
      <c r="X77" s="118" t="s">
        <v>577</v>
      </c>
    </row>
    <row r="78" spans="2:23" ht="13.5">
      <c r="B78" s="59" t="s">
        <v>122</v>
      </c>
      <c r="C78" s="18"/>
      <c r="D78" s="13"/>
      <c r="E78" s="13"/>
      <c r="F78" s="13"/>
      <c r="G78" s="22"/>
      <c r="H78" s="22"/>
      <c r="I78" s="22"/>
      <c r="J78" s="13"/>
      <c r="K78" s="87"/>
      <c r="L78" s="64"/>
      <c r="M78" s="122"/>
      <c r="N78" s="125" t="s">
        <v>294</v>
      </c>
      <c r="O78" s="21"/>
      <c r="P78" s="21"/>
      <c r="Q78" s="21"/>
      <c r="R78" s="21"/>
      <c r="S78" s="130">
        <f>+S62+S63+S67+S75-S76+S77</f>
        <v>0</v>
      </c>
      <c r="T78" s="112" t="s">
        <v>265</v>
      </c>
      <c r="U78" s="127"/>
      <c r="V78" s="131">
        <f>+V62+V63+V67+V75-V76+V77</f>
        <v>0</v>
      </c>
      <c r="W78" s="124"/>
    </row>
    <row r="79" spans="2:23" ht="13.5" customHeight="1">
      <c r="B79" s="58">
        <v>1</v>
      </c>
      <c r="C79" s="18" t="s">
        <v>143</v>
      </c>
      <c r="D79" s="13"/>
      <c r="E79" s="19"/>
      <c r="F79" s="19"/>
      <c r="G79" s="720"/>
      <c r="H79" s="721"/>
      <c r="I79" s="722"/>
      <c r="J79" s="13"/>
      <c r="K79" s="77"/>
      <c r="L79" s="64"/>
      <c r="M79" s="66" t="s">
        <v>295</v>
      </c>
      <c r="N79" s="125" t="s">
        <v>296</v>
      </c>
      <c r="O79" s="21"/>
      <c r="P79" s="21"/>
      <c r="Q79" s="21"/>
      <c r="R79" s="21"/>
      <c r="S79" s="80"/>
      <c r="T79" s="112"/>
      <c r="U79" s="127"/>
      <c r="V79" s="132"/>
      <c r="W79" s="124"/>
    </row>
    <row r="80" spans="2:23" ht="13.5" customHeight="1">
      <c r="B80" s="58">
        <v>2</v>
      </c>
      <c r="C80" s="18" t="s">
        <v>144</v>
      </c>
      <c r="D80" s="18"/>
      <c r="E80" s="18"/>
      <c r="F80" s="18"/>
      <c r="G80" s="699"/>
      <c r="H80" s="700"/>
      <c r="I80" s="701"/>
      <c r="J80" s="18"/>
      <c r="K80" s="78"/>
      <c r="L80" s="64"/>
      <c r="M80" s="66" t="s">
        <v>286</v>
      </c>
      <c r="N80" s="125" t="s">
        <v>297</v>
      </c>
      <c r="O80" s="21"/>
      <c r="P80" s="21"/>
      <c r="Q80" s="21"/>
      <c r="R80" s="21"/>
      <c r="S80" s="77"/>
      <c r="T80" s="112" t="s">
        <v>412</v>
      </c>
      <c r="U80" s="127"/>
      <c r="V80" s="77"/>
      <c r="W80" s="124"/>
    </row>
    <row r="81" spans="2:23" ht="12.75" customHeight="1">
      <c r="B81" s="58">
        <v>3</v>
      </c>
      <c r="C81" s="18" t="s">
        <v>643</v>
      </c>
      <c r="D81" s="18"/>
      <c r="E81" s="18"/>
      <c r="F81" s="18"/>
      <c r="G81" s="699"/>
      <c r="H81" s="700"/>
      <c r="I81" s="701"/>
      <c r="J81" s="18"/>
      <c r="K81" s="78"/>
      <c r="L81" s="64"/>
      <c r="M81" s="66" t="s">
        <v>283</v>
      </c>
      <c r="N81" s="125" t="s">
        <v>298</v>
      </c>
      <c r="O81" s="21"/>
      <c r="P81" s="713"/>
      <c r="Q81" s="727"/>
      <c r="R81" s="21"/>
      <c r="S81" s="78"/>
      <c r="T81" s="112" t="s">
        <v>329</v>
      </c>
      <c r="U81" s="127"/>
      <c r="V81" s="78"/>
      <c r="W81" s="124"/>
    </row>
    <row r="82" spans="2:23" ht="13.5">
      <c r="B82" s="58">
        <v>4</v>
      </c>
      <c r="C82" s="18" t="s">
        <v>145</v>
      </c>
      <c r="D82" s="18"/>
      <c r="E82" s="18"/>
      <c r="F82" s="18"/>
      <c r="G82" s="699"/>
      <c r="H82" s="700"/>
      <c r="I82" s="701"/>
      <c r="J82" s="18"/>
      <c r="K82" s="78"/>
      <c r="L82" s="16"/>
      <c r="M82" s="66" t="s">
        <v>285</v>
      </c>
      <c r="N82" s="125" t="s">
        <v>299</v>
      </c>
      <c r="O82" s="21"/>
      <c r="P82" s="21"/>
      <c r="Q82" s="53"/>
      <c r="R82" s="21"/>
      <c r="S82" s="84"/>
      <c r="T82" s="112" t="s">
        <v>330</v>
      </c>
      <c r="U82" s="127"/>
      <c r="V82" s="84"/>
      <c r="W82" s="124"/>
    </row>
    <row r="83" spans="2:23" ht="13.5">
      <c r="B83" s="58">
        <v>5</v>
      </c>
      <c r="C83" s="18" t="s">
        <v>619</v>
      </c>
      <c r="D83" s="18"/>
      <c r="E83" s="18"/>
      <c r="F83" s="18"/>
      <c r="G83" s="723"/>
      <c r="H83" s="724"/>
      <c r="I83" s="725"/>
      <c r="J83" s="16"/>
      <c r="K83" s="84"/>
      <c r="L83" s="24"/>
      <c r="M83" s="122"/>
      <c r="N83" s="125" t="s">
        <v>300</v>
      </c>
      <c r="O83" s="21"/>
      <c r="P83" s="21"/>
      <c r="Q83" s="21"/>
      <c r="R83" s="21"/>
      <c r="S83" s="130">
        <f>SUM(S80:S82)</f>
        <v>0</v>
      </c>
      <c r="T83" s="133" t="s">
        <v>274</v>
      </c>
      <c r="U83" s="127"/>
      <c r="V83" s="134">
        <f>SUM(V80:V82)</f>
        <v>0</v>
      </c>
      <c r="W83" s="124"/>
    </row>
    <row r="84" spans="2:23" ht="13.5">
      <c r="B84" s="59" t="s">
        <v>124</v>
      </c>
      <c r="C84" s="18"/>
      <c r="D84" s="13"/>
      <c r="E84" s="13"/>
      <c r="F84" s="13"/>
      <c r="G84" s="13"/>
      <c r="H84" s="13"/>
      <c r="I84" s="13"/>
      <c r="J84" s="13"/>
      <c r="K84" s="22">
        <f>SUM(K79:K83)</f>
        <v>0</v>
      </c>
      <c r="L84" s="123"/>
      <c r="M84" s="66" t="s">
        <v>301</v>
      </c>
      <c r="N84" s="125" t="s">
        <v>302</v>
      </c>
      <c r="O84" s="21"/>
      <c r="P84" s="713"/>
      <c r="Q84" s="715"/>
      <c r="R84" s="21"/>
      <c r="S84" s="85"/>
      <c r="T84" s="112" t="s">
        <v>268</v>
      </c>
      <c r="U84" s="127"/>
      <c r="V84" s="85"/>
      <c r="W84" s="124"/>
    </row>
    <row r="85" spans="2:24" ht="14.25" thickBot="1">
      <c r="B85" s="122"/>
      <c r="L85" s="123"/>
      <c r="M85" s="59" t="s">
        <v>303</v>
      </c>
      <c r="N85" s="18"/>
      <c r="O85" s="18"/>
      <c r="P85" s="13"/>
      <c r="Q85" s="13"/>
      <c r="R85" s="13"/>
      <c r="S85" s="83">
        <f>+S78+S83+S84</f>
        <v>0</v>
      </c>
      <c r="T85" s="451" t="s">
        <v>689</v>
      </c>
      <c r="U85" s="127"/>
      <c r="V85" s="92">
        <f>+V78+V83+V84</f>
        <v>0</v>
      </c>
      <c r="W85" s="369" t="s">
        <v>690</v>
      </c>
      <c r="X85" s="118" t="s">
        <v>651</v>
      </c>
    </row>
    <row r="86" spans="2:23" ht="15" thickBot="1" thickTop="1">
      <c r="B86" s="69" t="s">
        <v>126</v>
      </c>
      <c r="C86" s="36"/>
      <c r="D86" s="11"/>
      <c r="E86" s="11"/>
      <c r="F86" s="11"/>
      <c r="G86" s="11"/>
      <c r="H86" s="11"/>
      <c r="I86" s="11"/>
      <c r="J86" s="11"/>
      <c r="K86" s="83">
        <f>K41+K77+K84</f>
        <v>0</v>
      </c>
      <c r="L86" s="450" t="s">
        <v>688</v>
      </c>
      <c r="M86" s="69" t="s">
        <v>304</v>
      </c>
      <c r="N86" s="36"/>
      <c r="O86" s="36"/>
      <c r="P86" s="11"/>
      <c r="Q86" s="11"/>
      <c r="R86" s="11"/>
      <c r="S86" s="83">
        <f>+S53+S85</f>
        <v>0</v>
      </c>
      <c r="T86" s="450" t="s">
        <v>688</v>
      </c>
      <c r="U86" s="135"/>
      <c r="V86" s="136"/>
      <c r="W86" s="136"/>
    </row>
    <row r="87" spans="2:20" ht="6.75" customHeight="1" thickTop="1">
      <c r="B87" s="118"/>
      <c r="C87" s="118"/>
      <c r="D87" s="118"/>
      <c r="E87" s="118"/>
      <c r="F87" s="118"/>
      <c r="G87" s="118"/>
      <c r="H87" s="118"/>
      <c r="I87" s="118"/>
      <c r="J87" s="25"/>
      <c r="K87" s="118"/>
      <c r="L87" s="118"/>
      <c r="M87" s="118"/>
      <c r="N87" s="732"/>
      <c r="O87" s="732"/>
      <c r="P87" s="732"/>
      <c r="Q87" s="118"/>
      <c r="R87" s="118"/>
      <c r="S87" s="118"/>
      <c r="T87" s="118"/>
    </row>
    <row r="88" spans="2:25" ht="13.5">
      <c r="B88" s="76" t="s">
        <v>149</v>
      </c>
      <c r="C88" s="35"/>
      <c r="D88" s="27"/>
      <c r="E88" s="27"/>
      <c r="F88" s="27"/>
      <c r="G88" s="27"/>
      <c r="H88" s="27"/>
      <c r="I88" s="27"/>
      <c r="J88" s="28"/>
      <c r="K88" s="138"/>
      <c r="L88" s="138"/>
      <c r="M88" s="27"/>
      <c r="N88" s="734"/>
      <c r="O88" s="734"/>
      <c r="P88" s="734"/>
      <c r="Q88" s="27"/>
      <c r="R88" s="27"/>
      <c r="S88" s="27"/>
      <c r="T88" s="27"/>
      <c r="U88" s="118"/>
      <c r="W88" s="340" t="s">
        <v>336</v>
      </c>
      <c r="X88" s="136"/>
      <c r="Y88" s="136"/>
    </row>
    <row r="89" spans="2:25" s="118" customFormat="1" ht="5.25" customHeight="1">
      <c r="B89" s="20"/>
      <c r="C89" s="20"/>
      <c r="D89" s="8"/>
      <c r="E89" s="8"/>
      <c r="F89" s="8"/>
      <c r="G89" s="8"/>
      <c r="H89" s="8"/>
      <c r="I89" s="8"/>
      <c r="J89" s="13"/>
      <c r="K89" s="8"/>
      <c r="L89" s="8"/>
      <c r="M89" s="20"/>
      <c r="N89" s="20"/>
      <c r="O89" s="20"/>
      <c r="P89" s="20"/>
      <c r="Q89" s="20"/>
      <c r="R89" s="20"/>
      <c r="S89" s="20"/>
      <c r="T89" s="20"/>
      <c r="W89" s="341"/>
      <c r="X89" s="136"/>
      <c r="Y89" s="136"/>
    </row>
    <row r="90" spans="2:25" s="118" customFormat="1" ht="13.5">
      <c r="B90" s="20">
        <v>1</v>
      </c>
      <c r="C90" s="20" t="s">
        <v>560</v>
      </c>
      <c r="D90" s="20"/>
      <c r="E90" s="20"/>
      <c r="F90" s="20"/>
      <c r="G90" s="20"/>
      <c r="H90" s="20"/>
      <c r="I90" s="20"/>
      <c r="J90" s="20"/>
      <c r="K90" s="20"/>
      <c r="L90" s="20"/>
      <c r="M90" s="20"/>
      <c r="N90" s="20"/>
      <c r="O90" s="20"/>
      <c r="P90" s="20"/>
      <c r="Q90" s="328" t="str">
        <f>IF(K86=S86,"一致しています","まちがっています")</f>
        <v>一致しています</v>
      </c>
      <c r="R90" s="20"/>
      <c r="S90" s="20"/>
      <c r="T90" s="20"/>
      <c r="W90" s="452" t="s">
        <v>691</v>
      </c>
      <c r="X90" s="136"/>
      <c r="Y90" s="136"/>
    </row>
    <row r="91" spans="2:25" s="118" customFormat="1" ht="12" customHeight="1">
      <c r="B91" s="20"/>
      <c r="C91" s="20"/>
      <c r="D91" s="20" t="s">
        <v>579</v>
      </c>
      <c r="E91" s="20"/>
      <c r="F91" s="20"/>
      <c r="G91" s="20"/>
      <c r="H91" s="20"/>
      <c r="I91" s="20"/>
      <c r="J91" s="20"/>
      <c r="K91" s="20"/>
      <c r="L91" s="20"/>
      <c r="M91" s="20"/>
      <c r="N91" s="20"/>
      <c r="O91" s="20"/>
      <c r="P91" s="20"/>
      <c r="Q91" s="20"/>
      <c r="R91" s="20"/>
      <c r="S91" s="20"/>
      <c r="T91" s="20"/>
      <c r="W91" s="20" t="s">
        <v>679</v>
      </c>
      <c r="X91" s="136"/>
      <c r="Y91" s="136"/>
    </row>
    <row r="92" spans="2:25" s="118" customFormat="1" ht="13.5">
      <c r="B92" s="20">
        <v>2</v>
      </c>
      <c r="C92" s="20" t="s">
        <v>559</v>
      </c>
      <c r="D92" s="20"/>
      <c r="E92" s="20"/>
      <c r="F92" s="20"/>
      <c r="G92" s="20"/>
      <c r="H92" s="20"/>
      <c r="I92" s="20"/>
      <c r="J92" s="20"/>
      <c r="K92" s="20"/>
      <c r="L92" s="20"/>
      <c r="M92" s="20"/>
      <c r="N92" s="20"/>
      <c r="O92" s="20"/>
      <c r="P92" s="20"/>
      <c r="Q92" s="328" t="str">
        <f>IF(S85='入力（株主資本等）'!U20,"一致しています","まちがっています")</f>
        <v>一致しています</v>
      </c>
      <c r="R92" s="20"/>
      <c r="S92" s="20"/>
      <c r="T92" s="20"/>
      <c r="W92" s="328" t="s">
        <v>680</v>
      </c>
      <c r="X92" s="136"/>
      <c r="Y92" s="136"/>
    </row>
    <row r="93" spans="2:25" s="118" customFormat="1" ht="12">
      <c r="B93" s="20"/>
      <c r="C93" s="20"/>
      <c r="D93" s="20" t="s">
        <v>580</v>
      </c>
      <c r="E93" s="20"/>
      <c r="F93" s="20"/>
      <c r="G93" s="20"/>
      <c r="H93" s="20"/>
      <c r="I93" s="20"/>
      <c r="J93" s="20"/>
      <c r="K93" s="20"/>
      <c r="L93" s="20"/>
      <c r="M93" s="20"/>
      <c r="N93" s="20"/>
      <c r="O93" s="20"/>
      <c r="P93" s="20"/>
      <c r="Q93" s="20"/>
      <c r="R93" s="20"/>
      <c r="S93" s="20"/>
      <c r="T93" s="20"/>
      <c r="W93" s="20" t="s">
        <v>575</v>
      </c>
      <c r="X93" s="20"/>
      <c r="Y93" s="20"/>
    </row>
    <row r="94" spans="2:20" s="118" customFormat="1" ht="13.5">
      <c r="B94" s="20"/>
      <c r="C94" s="20"/>
      <c r="D94" s="20" t="s">
        <v>581</v>
      </c>
      <c r="E94" s="136"/>
      <c r="F94" s="136"/>
      <c r="G94" s="136"/>
      <c r="H94" s="20"/>
      <c r="I94" s="20"/>
      <c r="J94" s="20"/>
      <c r="K94" s="20"/>
      <c r="L94" s="20"/>
      <c r="M94" s="20"/>
      <c r="N94" s="20"/>
      <c r="O94" s="20"/>
      <c r="P94" s="328" t="str">
        <f>IF('入力(損益等)'!N77=0,"損益計算書の入力がされていません","")</f>
        <v>損益計算書の入力がされていません</v>
      </c>
      <c r="Q94" s="20"/>
      <c r="R94" s="20"/>
      <c r="S94" s="20"/>
      <c r="T94" s="20"/>
    </row>
    <row r="95" spans="2:20" ht="13.5">
      <c r="B95" s="136"/>
      <c r="C95" s="136"/>
      <c r="D95" s="20" t="s">
        <v>595</v>
      </c>
      <c r="E95" s="136"/>
      <c r="F95" s="136"/>
      <c r="G95" s="136"/>
      <c r="H95" s="136"/>
      <c r="I95" s="136"/>
      <c r="J95" s="136"/>
      <c r="K95" s="136"/>
      <c r="L95" s="136"/>
      <c r="Q95" s="733" t="str">
        <f>IF(V85=0,"この数字が入力されていません","------------------------")</f>
        <v>この数字が入力されていません</v>
      </c>
      <c r="R95" s="733"/>
      <c r="S95" s="733"/>
      <c r="T95" s="733"/>
    </row>
    <row r="96" spans="2:20" ht="13.5">
      <c r="B96" s="136"/>
      <c r="C96" s="136"/>
      <c r="D96" s="136"/>
      <c r="E96" s="136"/>
      <c r="F96" s="136"/>
      <c r="G96" s="136"/>
      <c r="H96" s="136"/>
      <c r="I96" s="136"/>
      <c r="J96" s="136"/>
      <c r="K96" s="136"/>
      <c r="L96" s="136"/>
      <c r="P96" s="726" t="str">
        <f>IF(V85=0,"1年前の決算書の数字を入れてください","")</f>
        <v>1年前の決算書の数字を入れてください</v>
      </c>
      <c r="Q96" s="726"/>
      <c r="R96" s="726"/>
      <c r="S96" s="726"/>
      <c r="T96" s="726"/>
    </row>
    <row r="97" spans="2:20" ht="13.5">
      <c r="B97" s="20" t="s">
        <v>775</v>
      </c>
      <c r="C97" s="136"/>
      <c r="D97" s="136"/>
      <c r="E97" s="136"/>
      <c r="F97" s="136"/>
      <c r="G97" s="136"/>
      <c r="H97" s="136"/>
      <c r="I97" s="136"/>
      <c r="J97" s="136"/>
      <c r="K97" s="136"/>
      <c r="L97" s="136"/>
      <c r="P97" s="600"/>
      <c r="Q97" s="601" t="str">
        <f>+'入力（株主資本等）'!U47</f>
        <v>一致しています</v>
      </c>
      <c r="R97" s="600"/>
      <c r="S97" s="600"/>
      <c r="T97" s="600"/>
    </row>
    <row r="98" spans="2:20" ht="13.5">
      <c r="B98" s="120"/>
      <c r="C98" s="120"/>
      <c r="D98" s="120"/>
      <c r="E98" s="120"/>
      <c r="F98" s="120"/>
      <c r="G98" s="120"/>
      <c r="H98" s="120"/>
      <c r="I98" s="120"/>
      <c r="J98" s="120"/>
      <c r="K98" s="120"/>
      <c r="L98" s="120"/>
      <c r="M98" s="118"/>
      <c r="N98" s="118"/>
      <c r="O98" s="118"/>
      <c r="P98" s="118"/>
      <c r="Q98" s="118"/>
      <c r="R98" s="118"/>
      <c r="S98" s="118"/>
      <c r="T98" s="118"/>
    </row>
    <row r="99" spans="2:20" ht="13.5">
      <c r="B99" s="120"/>
      <c r="C99" s="120"/>
      <c r="D99" s="120"/>
      <c r="E99" s="120"/>
      <c r="F99" s="120"/>
      <c r="G99" s="120"/>
      <c r="H99" s="120"/>
      <c r="I99" s="120"/>
      <c r="J99" s="120"/>
      <c r="K99" s="120"/>
      <c r="L99" s="120"/>
      <c r="M99" s="118"/>
      <c r="N99" s="118"/>
      <c r="O99" s="118"/>
      <c r="P99" s="118"/>
      <c r="Q99" s="118"/>
      <c r="R99" s="118"/>
      <c r="S99" s="118"/>
      <c r="T99" s="118"/>
    </row>
    <row r="100" spans="2:20" ht="13.5">
      <c r="B100" s="120"/>
      <c r="C100" s="120"/>
      <c r="D100" s="120"/>
      <c r="E100" s="120"/>
      <c r="F100" s="120"/>
      <c r="G100" s="120"/>
      <c r="H100" s="120"/>
      <c r="I100" s="120"/>
      <c r="J100" s="120"/>
      <c r="K100" s="120"/>
      <c r="L100" s="120"/>
      <c r="M100" s="118"/>
      <c r="N100" s="118"/>
      <c r="O100" s="118"/>
      <c r="P100" s="118"/>
      <c r="Q100" s="118"/>
      <c r="R100" s="118"/>
      <c r="S100" s="118"/>
      <c r="T100" s="118"/>
    </row>
    <row r="101" spans="2:20" ht="13.5">
      <c r="B101" s="120"/>
      <c r="C101" s="120"/>
      <c r="D101" s="120"/>
      <c r="E101" s="120"/>
      <c r="F101" s="120"/>
      <c r="G101" s="120"/>
      <c r="H101" s="120"/>
      <c r="I101" s="120"/>
      <c r="J101" s="120"/>
      <c r="K101" s="120"/>
      <c r="L101" s="120"/>
      <c r="M101" s="118"/>
      <c r="N101" s="118"/>
      <c r="O101" s="118"/>
      <c r="P101" s="118"/>
      <c r="Q101" s="118"/>
      <c r="R101" s="118"/>
      <c r="S101" s="118"/>
      <c r="T101" s="118"/>
    </row>
    <row r="102" spans="2:20" ht="13.5">
      <c r="B102" s="118"/>
      <c r="C102" s="118"/>
      <c r="D102" s="118"/>
      <c r="E102" s="118"/>
      <c r="F102" s="118"/>
      <c r="G102" s="118"/>
      <c r="H102" s="118"/>
      <c r="I102" s="118"/>
      <c r="J102" s="25"/>
      <c r="K102" s="118"/>
      <c r="L102" s="118"/>
      <c r="M102" s="118"/>
      <c r="N102" s="118"/>
      <c r="O102" s="118"/>
      <c r="P102" s="118"/>
      <c r="Q102" s="118"/>
      <c r="R102" s="118"/>
      <c r="S102" s="118"/>
      <c r="T102" s="118"/>
    </row>
    <row r="103" spans="2:20" ht="13.5">
      <c r="B103" s="118"/>
      <c r="C103" s="118"/>
      <c r="D103" s="118"/>
      <c r="E103" s="118"/>
      <c r="F103" s="118"/>
      <c r="G103" s="118"/>
      <c r="H103" s="118"/>
      <c r="I103" s="118"/>
      <c r="J103" s="25"/>
      <c r="K103" s="118"/>
      <c r="L103" s="118"/>
      <c r="M103" s="118"/>
      <c r="N103" s="118"/>
      <c r="O103" s="118"/>
      <c r="P103" s="118"/>
      <c r="Q103" s="118"/>
      <c r="R103" s="118"/>
      <c r="S103" s="118"/>
      <c r="T103" s="118"/>
    </row>
    <row r="104" spans="2:20" ht="13.5">
      <c r="B104" s="118"/>
      <c r="C104" s="118"/>
      <c r="D104" s="118"/>
      <c r="E104" s="118"/>
      <c r="F104" s="118"/>
      <c r="G104" s="118"/>
      <c r="H104" s="118"/>
      <c r="I104" s="118"/>
      <c r="J104" s="25"/>
      <c r="K104" s="118"/>
      <c r="L104" s="118"/>
      <c r="M104" s="118"/>
      <c r="N104" s="118"/>
      <c r="O104" s="118"/>
      <c r="P104" s="118"/>
      <c r="Q104" s="118"/>
      <c r="R104" s="118"/>
      <c r="S104" s="118"/>
      <c r="T104" s="118"/>
    </row>
    <row r="105" spans="2:20" ht="13.5">
      <c r="B105" s="118"/>
      <c r="C105" s="118"/>
      <c r="D105" s="118"/>
      <c r="E105" s="118"/>
      <c r="F105" s="118"/>
      <c r="G105" s="118"/>
      <c r="H105" s="118"/>
      <c r="I105" s="118"/>
      <c r="J105" s="25"/>
      <c r="K105" s="118"/>
      <c r="L105" s="118"/>
      <c r="M105" s="118"/>
      <c r="N105" s="118"/>
      <c r="O105" s="118"/>
      <c r="P105" s="118"/>
      <c r="Q105" s="118"/>
      <c r="R105" s="118"/>
      <c r="S105" s="118"/>
      <c r="T105" s="118"/>
    </row>
    <row r="106" spans="2:20" ht="13.5">
      <c r="B106" s="118"/>
      <c r="C106" s="118"/>
      <c r="D106" s="118"/>
      <c r="E106" s="118"/>
      <c r="F106" s="118"/>
      <c r="G106" s="118"/>
      <c r="H106" s="118"/>
      <c r="I106" s="118"/>
      <c r="J106" s="25"/>
      <c r="K106" s="118"/>
      <c r="L106" s="118"/>
      <c r="M106" s="118"/>
      <c r="N106" s="118"/>
      <c r="O106" s="118"/>
      <c r="P106" s="118"/>
      <c r="Q106" s="118"/>
      <c r="R106" s="118"/>
      <c r="S106" s="118"/>
      <c r="T106" s="118"/>
    </row>
    <row r="107" spans="2:20" ht="13.5">
      <c r="B107" s="118"/>
      <c r="C107" s="118"/>
      <c r="D107" s="118"/>
      <c r="E107" s="118"/>
      <c r="F107" s="118"/>
      <c r="G107" s="118"/>
      <c r="H107" s="118"/>
      <c r="I107" s="118"/>
      <c r="J107" s="25"/>
      <c r="K107" s="118"/>
      <c r="L107" s="118"/>
      <c r="M107" s="118"/>
      <c r="N107" s="118"/>
      <c r="O107" s="118"/>
      <c r="P107" s="118"/>
      <c r="Q107" s="118"/>
      <c r="R107" s="118"/>
      <c r="S107" s="118"/>
      <c r="T107" s="118"/>
    </row>
    <row r="108" spans="2:20" ht="13.5">
      <c r="B108" s="118"/>
      <c r="C108" s="118"/>
      <c r="D108" s="118"/>
      <c r="E108" s="118"/>
      <c r="F108" s="118"/>
      <c r="G108" s="118"/>
      <c r="H108" s="118"/>
      <c r="I108" s="118"/>
      <c r="J108" s="25"/>
      <c r="K108" s="118"/>
      <c r="L108" s="118"/>
      <c r="M108" s="118"/>
      <c r="N108" s="118"/>
      <c r="O108" s="118"/>
      <c r="P108" s="118"/>
      <c r="Q108" s="118"/>
      <c r="R108" s="118"/>
      <c r="S108" s="118"/>
      <c r="T108" s="118"/>
    </row>
    <row r="109" spans="2:20" ht="13.5">
      <c r="B109" s="118"/>
      <c r="C109" s="118"/>
      <c r="D109" s="118"/>
      <c r="E109" s="118"/>
      <c r="F109" s="118"/>
      <c r="G109" s="118"/>
      <c r="H109" s="118"/>
      <c r="I109" s="118"/>
      <c r="J109" s="25"/>
      <c r="K109" s="118"/>
      <c r="L109" s="118"/>
      <c r="M109" s="118"/>
      <c r="N109" s="118"/>
      <c r="O109" s="118"/>
      <c r="P109" s="118"/>
      <c r="Q109" s="118"/>
      <c r="R109" s="118"/>
      <c r="S109" s="118"/>
      <c r="T109" s="118"/>
    </row>
    <row r="110" spans="2:20" ht="13.5">
      <c r="B110" s="118"/>
      <c r="C110" s="118"/>
      <c r="D110" s="118"/>
      <c r="E110" s="118"/>
      <c r="F110" s="118"/>
      <c r="G110" s="118"/>
      <c r="H110" s="118"/>
      <c r="I110" s="118"/>
      <c r="J110" s="25"/>
      <c r="K110" s="118"/>
      <c r="L110" s="118"/>
      <c r="M110" s="118"/>
      <c r="N110" s="118"/>
      <c r="O110" s="118"/>
      <c r="P110" s="118"/>
      <c r="Q110" s="118"/>
      <c r="R110" s="118"/>
      <c r="S110" s="118"/>
      <c r="T110" s="118"/>
    </row>
    <row r="111" spans="2:20" ht="13.5">
      <c r="B111" s="118"/>
      <c r="C111" s="118"/>
      <c r="D111" s="118"/>
      <c r="E111" s="118"/>
      <c r="F111" s="118"/>
      <c r="G111" s="118"/>
      <c r="H111" s="118"/>
      <c r="I111" s="118"/>
      <c r="J111" s="25"/>
      <c r="K111" s="118"/>
      <c r="L111" s="118"/>
      <c r="M111" s="118"/>
      <c r="N111" s="118"/>
      <c r="O111" s="118"/>
      <c r="P111" s="118"/>
      <c r="Q111" s="118"/>
      <c r="R111" s="118"/>
      <c r="S111" s="118"/>
      <c r="T111" s="118"/>
    </row>
    <row r="112" spans="2:20" ht="13.5">
      <c r="B112" s="118"/>
      <c r="C112" s="118"/>
      <c r="D112" s="118"/>
      <c r="E112" s="118"/>
      <c r="F112" s="118"/>
      <c r="G112" s="118"/>
      <c r="H112" s="118"/>
      <c r="I112" s="118"/>
      <c r="J112" s="25"/>
      <c r="K112" s="118"/>
      <c r="L112" s="118"/>
      <c r="M112" s="118"/>
      <c r="N112" s="118"/>
      <c r="O112" s="118"/>
      <c r="P112" s="118"/>
      <c r="Q112" s="118"/>
      <c r="R112" s="118"/>
      <c r="S112" s="118"/>
      <c r="T112" s="118"/>
    </row>
    <row r="113" spans="2:20" ht="13.5">
      <c r="B113" s="118"/>
      <c r="C113" s="118"/>
      <c r="D113" s="118"/>
      <c r="E113" s="118"/>
      <c r="F113" s="118"/>
      <c r="G113" s="118"/>
      <c r="H113" s="118"/>
      <c r="I113" s="118"/>
      <c r="J113" s="25"/>
      <c r="K113" s="118"/>
      <c r="L113" s="118"/>
      <c r="M113" s="118"/>
      <c r="N113" s="118"/>
      <c r="O113" s="118"/>
      <c r="P113" s="118"/>
      <c r="Q113" s="118"/>
      <c r="R113" s="118"/>
      <c r="S113" s="118"/>
      <c r="T113" s="118"/>
    </row>
    <row r="114" spans="2:20" ht="13.5">
      <c r="B114" s="118"/>
      <c r="C114" s="118"/>
      <c r="D114" s="118"/>
      <c r="E114" s="118"/>
      <c r="F114" s="118"/>
      <c r="G114" s="118"/>
      <c r="H114" s="118"/>
      <c r="I114" s="118"/>
      <c r="J114" s="25"/>
      <c r="K114" s="118"/>
      <c r="L114" s="118"/>
      <c r="M114" s="118"/>
      <c r="N114" s="118"/>
      <c r="O114" s="118"/>
      <c r="P114" s="118"/>
      <c r="Q114" s="118"/>
      <c r="R114" s="118"/>
      <c r="S114" s="118"/>
      <c r="T114" s="118"/>
    </row>
    <row r="115" spans="2:20" ht="13.5">
      <c r="B115" s="118"/>
      <c r="C115" s="118"/>
      <c r="D115" s="118"/>
      <c r="E115" s="118"/>
      <c r="F115" s="118"/>
      <c r="G115" s="118"/>
      <c r="H115" s="118"/>
      <c r="I115" s="118"/>
      <c r="J115" s="25"/>
      <c r="K115" s="118"/>
      <c r="L115" s="118"/>
      <c r="M115" s="118"/>
      <c r="N115" s="118"/>
      <c r="O115" s="118"/>
      <c r="P115" s="118"/>
      <c r="Q115" s="118"/>
      <c r="R115" s="118"/>
      <c r="S115" s="118"/>
      <c r="T115" s="118"/>
    </row>
    <row r="116" spans="2:20" ht="13.5">
      <c r="B116" s="118"/>
      <c r="C116" s="118"/>
      <c r="D116" s="118"/>
      <c r="E116" s="118"/>
      <c r="F116" s="118"/>
      <c r="G116" s="118"/>
      <c r="H116" s="118"/>
      <c r="I116" s="118"/>
      <c r="J116" s="25"/>
      <c r="K116" s="118"/>
      <c r="L116" s="118"/>
      <c r="M116" s="118"/>
      <c r="N116" s="118"/>
      <c r="O116" s="118"/>
      <c r="P116" s="118"/>
      <c r="Q116" s="118"/>
      <c r="R116" s="118"/>
      <c r="S116" s="118"/>
      <c r="T116" s="118"/>
    </row>
    <row r="117" spans="2:20" ht="13.5">
      <c r="B117" s="118"/>
      <c r="C117" s="118"/>
      <c r="D117" s="118"/>
      <c r="E117" s="118"/>
      <c r="F117" s="118"/>
      <c r="G117" s="118"/>
      <c r="H117" s="118"/>
      <c r="I117" s="118"/>
      <c r="J117" s="25"/>
      <c r="K117" s="118"/>
      <c r="L117" s="118"/>
      <c r="M117" s="118"/>
      <c r="N117" s="118"/>
      <c r="O117" s="118"/>
      <c r="P117" s="118"/>
      <c r="Q117" s="118"/>
      <c r="R117" s="118"/>
      <c r="S117" s="118"/>
      <c r="T117" s="118"/>
    </row>
    <row r="118" spans="2:20" ht="13.5">
      <c r="B118" s="118"/>
      <c r="C118" s="118"/>
      <c r="D118" s="118"/>
      <c r="E118" s="118"/>
      <c r="F118" s="118"/>
      <c r="G118" s="118"/>
      <c r="H118" s="118"/>
      <c r="I118" s="118"/>
      <c r="J118" s="25"/>
      <c r="K118" s="118"/>
      <c r="L118" s="118"/>
      <c r="M118" s="118"/>
      <c r="N118" s="118"/>
      <c r="O118" s="118"/>
      <c r="P118" s="118"/>
      <c r="Q118" s="118"/>
      <c r="R118" s="118"/>
      <c r="S118" s="118"/>
      <c r="T118" s="118"/>
    </row>
    <row r="119" spans="2:20" ht="13.5">
      <c r="B119" s="118"/>
      <c r="C119" s="118"/>
      <c r="D119" s="118"/>
      <c r="E119" s="118"/>
      <c r="F119" s="118"/>
      <c r="G119" s="118"/>
      <c r="H119" s="118"/>
      <c r="I119" s="118"/>
      <c r="J119" s="25"/>
      <c r="K119" s="118"/>
      <c r="L119" s="118"/>
      <c r="M119" s="118"/>
      <c r="N119" s="118"/>
      <c r="O119" s="118"/>
      <c r="P119" s="118"/>
      <c r="Q119" s="118"/>
      <c r="R119" s="118"/>
      <c r="S119" s="118"/>
      <c r="T119" s="118"/>
    </row>
    <row r="120" spans="2:20" ht="13.5">
      <c r="B120" s="118"/>
      <c r="C120" s="118"/>
      <c r="D120" s="118"/>
      <c r="E120" s="118"/>
      <c r="F120" s="118"/>
      <c r="G120" s="118"/>
      <c r="H120" s="118"/>
      <c r="I120" s="118"/>
      <c r="J120" s="25"/>
      <c r="K120" s="118"/>
      <c r="L120" s="118"/>
      <c r="M120" s="118"/>
      <c r="N120" s="118"/>
      <c r="O120" s="118"/>
      <c r="P120" s="118"/>
      <c r="Q120" s="118"/>
      <c r="R120" s="118"/>
      <c r="S120" s="118"/>
      <c r="T120" s="118"/>
    </row>
    <row r="121" spans="2:20" ht="13.5">
      <c r="B121" s="118"/>
      <c r="C121" s="118"/>
      <c r="D121" s="118"/>
      <c r="E121" s="118"/>
      <c r="F121" s="118"/>
      <c r="G121" s="118"/>
      <c r="H121" s="118"/>
      <c r="I121" s="118"/>
      <c r="J121" s="25"/>
      <c r="K121" s="118"/>
      <c r="L121" s="118"/>
      <c r="M121" s="118"/>
      <c r="N121" s="118"/>
      <c r="O121" s="118"/>
      <c r="P121" s="118"/>
      <c r="Q121" s="118"/>
      <c r="R121" s="118"/>
      <c r="S121" s="118"/>
      <c r="T121" s="118"/>
    </row>
    <row r="122" spans="2:20" ht="13.5">
      <c r="B122" s="118"/>
      <c r="C122" s="118"/>
      <c r="D122" s="118"/>
      <c r="E122" s="118"/>
      <c r="F122" s="118"/>
      <c r="G122" s="118"/>
      <c r="H122" s="118"/>
      <c r="I122" s="118"/>
      <c r="J122" s="25"/>
      <c r="K122" s="118"/>
      <c r="L122" s="118"/>
      <c r="M122" s="118"/>
      <c r="N122" s="118"/>
      <c r="O122" s="118"/>
      <c r="P122" s="118"/>
      <c r="Q122" s="118"/>
      <c r="R122" s="118"/>
      <c r="S122" s="118"/>
      <c r="T122" s="118"/>
    </row>
    <row r="123" spans="2:20" ht="13.5">
      <c r="B123" s="118"/>
      <c r="C123" s="118"/>
      <c r="D123" s="118"/>
      <c r="E123" s="118"/>
      <c r="F123" s="118"/>
      <c r="G123" s="118"/>
      <c r="H123" s="118"/>
      <c r="I123" s="118"/>
      <c r="J123" s="25"/>
      <c r="K123" s="118"/>
      <c r="L123" s="118"/>
      <c r="M123" s="118"/>
      <c r="N123" s="118"/>
      <c r="O123" s="118"/>
      <c r="P123" s="118"/>
      <c r="Q123" s="118"/>
      <c r="R123" s="118"/>
      <c r="S123" s="118"/>
      <c r="T123" s="118"/>
    </row>
    <row r="124" spans="2:20" ht="13.5">
      <c r="B124" s="118"/>
      <c r="C124" s="118"/>
      <c r="D124" s="118"/>
      <c r="E124" s="118"/>
      <c r="F124" s="118"/>
      <c r="G124" s="118"/>
      <c r="H124" s="118"/>
      <c r="I124" s="118"/>
      <c r="J124" s="25"/>
      <c r="K124" s="118"/>
      <c r="L124" s="118"/>
      <c r="M124" s="118"/>
      <c r="N124" s="118"/>
      <c r="O124" s="118"/>
      <c r="P124" s="118"/>
      <c r="Q124" s="118"/>
      <c r="R124" s="118"/>
      <c r="S124" s="118"/>
      <c r="T124" s="118"/>
    </row>
    <row r="125" spans="2:20" ht="13.5">
      <c r="B125" s="118"/>
      <c r="C125" s="118"/>
      <c r="D125" s="118"/>
      <c r="E125" s="118"/>
      <c r="F125" s="118"/>
      <c r="G125" s="118"/>
      <c r="H125" s="118"/>
      <c r="I125" s="118"/>
      <c r="J125" s="25"/>
      <c r="K125" s="118"/>
      <c r="L125" s="118"/>
      <c r="M125" s="118"/>
      <c r="N125" s="118"/>
      <c r="O125" s="118"/>
      <c r="P125" s="118"/>
      <c r="Q125" s="118"/>
      <c r="R125" s="118"/>
      <c r="S125" s="118"/>
      <c r="T125" s="118"/>
    </row>
    <row r="126" spans="2:20" ht="13.5">
      <c r="B126" s="118"/>
      <c r="C126" s="118"/>
      <c r="D126" s="118"/>
      <c r="E126" s="118"/>
      <c r="F126" s="118"/>
      <c r="G126" s="118"/>
      <c r="H126" s="118"/>
      <c r="I126" s="118"/>
      <c r="J126" s="25"/>
      <c r="K126" s="118"/>
      <c r="L126" s="118"/>
      <c r="M126" s="118"/>
      <c r="N126" s="118"/>
      <c r="O126" s="118"/>
      <c r="P126" s="118"/>
      <c r="Q126" s="118"/>
      <c r="R126" s="118"/>
      <c r="S126" s="118"/>
      <c r="T126" s="118"/>
    </row>
    <row r="127" spans="2:20" ht="13.5">
      <c r="B127" s="118"/>
      <c r="C127" s="118"/>
      <c r="D127" s="118"/>
      <c r="E127" s="118"/>
      <c r="F127" s="118"/>
      <c r="G127" s="118"/>
      <c r="H127" s="118"/>
      <c r="I127" s="118"/>
      <c r="J127" s="25"/>
      <c r="K127" s="118"/>
      <c r="L127" s="118"/>
      <c r="M127" s="118"/>
      <c r="N127" s="118"/>
      <c r="O127" s="118"/>
      <c r="P127" s="118"/>
      <c r="Q127" s="118"/>
      <c r="R127" s="118"/>
      <c r="S127" s="118"/>
      <c r="T127" s="118"/>
    </row>
    <row r="128" spans="2:20" ht="13.5">
      <c r="B128" s="118"/>
      <c r="C128" s="118"/>
      <c r="D128" s="118"/>
      <c r="E128" s="118"/>
      <c r="F128" s="118"/>
      <c r="G128" s="118"/>
      <c r="H128" s="118"/>
      <c r="I128" s="118"/>
      <c r="J128" s="25"/>
      <c r="K128" s="118"/>
      <c r="L128" s="118"/>
      <c r="M128" s="118"/>
      <c r="N128" s="118"/>
      <c r="O128" s="118"/>
      <c r="P128" s="118"/>
      <c r="Q128" s="118"/>
      <c r="R128" s="118"/>
      <c r="S128" s="118"/>
      <c r="T128" s="118"/>
    </row>
    <row r="129" spans="2:20" ht="13.5">
      <c r="B129" s="118"/>
      <c r="C129" s="118"/>
      <c r="D129" s="118"/>
      <c r="E129" s="118"/>
      <c r="F129" s="118"/>
      <c r="G129" s="118"/>
      <c r="H129" s="118"/>
      <c r="I129" s="118"/>
      <c r="J129" s="25"/>
      <c r="K129" s="118"/>
      <c r="L129" s="118"/>
      <c r="M129" s="118"/>
      <c r="N129" s="118"/>
      <c r="O129" s="118"/>
      <c r="P129" s="118"/>
      <c r="Q129" s="118"/>
      <c r="R129" s="118"/>
      <c r="S129" s="118"/>
      <c r="T129" s="118"/>
    </row>
    <row r="130" spans="2:20" ht="13.5">
      <c r="B130" s="118"/>
      <c r="C130" s="118"/>
      <c r="D130" s="118"/>
      <c r="E130" s="118"/>
      <c r="F130" s="118"/>
      <c r="G130" s="118"/>
      <c r="H130" s="118"/>
      <c r="I130" s="118"/>
      <c r="J130" s="25"/>
      <c r="K130" s="118"/>
      <c r="L130" s="118"/>
      <c r="M130" s="118"/>
      <c r="N130" s="118"/>
      <c r="O130" s="118"/>
      <c r="P130" s="118"/>
      <c r="Q130" s="118"/>
      <c r="R130" s="118"/>
      <c r="S130" s="118"/>
      <c r="T130" s="118"/>
    </row>
    <row r="131" spans="2:20" ht="13.5">
      <c r="B131" s="118"/>
      <c r="C131" s="118"/>
      <c r="D131" s="118"/>
      <c r="E131" s="118"/>
      <c r="F131" s="118"/>
      <c r="G131" s="118"/>
      <c r="H131" s="118"/>
      <c r="I131" s="118"/>
      <c r="J131" s="25"/>
      <c r="K131" s="118"/>
      <c r="L131" s="118"/>
      <c r="M131" s="118"/>
      <c r="N131" s="118"/>
      <c r="O131" s="118"/>
      <c r="P131" s="118"/>
      <c r="Q131" s="118"/>
      <c r="R131" s="118"/>
      <c r="S131" s="118"/>
      <c r="T131" s="118"/>
    </row>
    <row r="132" spans="2:20" ht="13.5">
      <c r="B132" s="118"/>
      <c r="C132" s="118"/>
      <c r="D132" s="118"/>
      <c r="E132" s="118"/>
      <c r="F132" s="118"/>
      <c r="G132" s="118"/>
      <c r="H132" s="118"/>
      <c r="I132" s="118"/>
      <c r="J132" s="25"/>
      <c r="K132" s="118"/>
      <c r="L132" s="118"/>
      <c r="M132" s="118"/>
      <c r="N132" s="118"/>
      <c r="O132" s="118"/>
      <c r="P132" s="118"/>
      <c r="Q132" s="118"/>
      <c r="R132" s="118"/>
      <c r="S132" s="118"/>
      <c r="T132" s="118"/>
    </row>
    <row r="133" spans="2:20" ht="13.5">
      <c r="B133" s="118"/>
      <c r="C133" s="118"/>
      <c r="D133" s="118"/>
      <c r="E133" s="118"/>
      <c r="F133" s="118"/>
      <c r="G133" s="118"/>
      <c r="H133" s="118"/>
      <c r="I133" s="118"/>
      <c r="J133" s="25"/>
      <c r="K133" s="118"/>
      <c r="L133" s="118"/>
      <c r="M133" s="118"/>
      <c r="N133" s="118"/>
      <c r="O133" s="118"/>
      <c r="P133" s="118"/>
      <c r="Q133" s="118"/>
      <c r="R133" s="118"/>
      <c r="S133" s="118"/>
      <c r="T133" s="118"/>
    </row>
    <row r="134" spans="2:20" ht="13.5">
      <c r="B134" s="118"/>
      <c r="C134" s="118"/>
      <c r="D134" s="118"/>
      <c r="E134" s="118"/>
      <c r="F134" s="118"/>
      <c r="G134" s="118"/>
      <c r="H134" s="118"/>
      <c r="I134" s="118"/>
      <c r="J134" s="25"/>
      <c r="K134" s="118"/>
      <c r="L134" s="118"/>
      <c r="M134" s="118"/>
      <c r="N134" s="118"/>
      <c r="O134" s="118"/>
      <c r="P134" s="118"/>
      <c r="Q134" s="118"/>
      <c r="R134" s="118"/>
      <c r="S134" s="118"/>
      <c r="T134" s="118"/>
    </row>
    <row r="135" spans="2:20" ht="13.5">
      <c r="B135" s="118"/>
      <c r="C135" s="118"/>
      <c r="D135" s="118"/>
      <c r="E135" s="118"/>
      <c r="F135" s="118"/>
      <c r="G135" s="118"/>
      <c r="H135" s="118"/>
      <c r="I135" s="118"/>
      <c r="J135" s="25"/>
      <c r="K135" s="118"/>
      <c r="L135" s="118"/>
      <c r="M135" s="118"/>
      <c r="N135" s="118"/>
      <c r="O135" s="118"/>
      <c r="P135" s="118"/>
      <c r="Q135" s="118"/>
      <c r="R135" s="118"/>
      <c r="S135" s="118"/>
      <c r="T135" s="118"/>
    </row>
    <row r="136" spans="2:20" ht="13.5">
      <c r="B136" s="118"/>
      <c r="C136" s="118"/>
      <c r="D136" s="118"/>
      <c r="E136" s="118"/>
      <c r="F136" s="118"/>
      <c r="G136" s="118"/>
      <c r="H136" s="118"/>
      <c r="I136" s="118"/>
      <c r="J136" s="25"/>
      <c r="K136" s="118"/>
      <c r="L136" s="118"/>
      <c r="M136" s="118"/>
      <c r="N136" s="118"/>
      <c r="O136" s="118"/>
      <c r="P136" s="118"/>
      <c r="Q136" s="118"/>
      <c r="R136" s="118"/>
      <c r="S136" s="118"/>
      <c r="T136" s="118"/>
    </row>
    <row r="137" spans="2:20" ht="13.5">
      <c r="B137" s="118"/>
      <c r="C137" s="118"/>
      <c r="D137" s="118"/>
      <c r="E137" s="118"/>
      <c r="F137" s="118"/>
      <c r="G137" s="118"/>
      <c r="H137" s="118"/>
      <c r="I137" s="118"/>
      <c r="J137" s="25"/>
      <c r="K137" s="118"/>
      <c r="L137" s="118"/>
      <c r="M137" s="118"/>
      <c r="N137" s="118"/>
      <c r="O137" s="118"/>
      <c r="P137" s="118"/>
      <c r="Q137" s="118"/>
      <c r="R137" s="118"/>
      <c r="S137" s="118"/>
      <c r="T137" s="118"/>
    </row>
    <row r="138" spans="2:20" ht="13.5">
      <c r="B138" s="118"/>
      <c r="C138" s="118"/>
      <c r="D138" s="118"/>
      <c r="E138" s="118"/>
      <c r="F138" s="118"/>
      <c r="G138" s="118"/>
      <c r="H138" s="118"/>
      <c r="I138" s="118"/>
      <c r="J138" s="25"/>
      <c r="K138" s="118"/>
      <c r="L138" s="118"/>
      <c r="M138" s="118"/>
      <c r="N138" s="118"/>
      <c r="O138" s="118"/>
      <c r="P138" s="118"/>
      <c r="Q138" s="118"/>
      <c r="R138" s="118"/>
      <c r="S138" s="118"/>
      <c r="T138" s="118"/>
    </row>
    <row r="139" spans="2:20" ht="13.5">
      <c r="B139" s="118"/>
      <c r="C139" s="118"/>
      <c r="D139" s="118"/>
      <c r="E139" s="118"/>
      <c r="F139" s="118"/>
      <c r="G139" s="118"/>
      <c r="H139" s="118"/>
      <c r="I139" s="118"/>
      <c r="J139" s="25"/>
      <c r="K139" s="118"/>
      <c r="L139" s="118"/>
      <c r="M139" s="118"/>
      <c r="N139" s="118"/>
      <c r="O139" s="118"/>
      <c r="P139" s="118"/>
      <c r="Q139" s="118"/>
      <c r="R139" s="118"/>
      <c r="S139" s="118"/>
      <c r="T139" s="118"/>
    </row>
    <row r="140" spans="2:20" ht="13.5">
      <c r="B140" s="118"/>
      <c r="C140" s="118"/>
      <c r="D140" s="118"/>
      <c r="E140" s="118"/>
      <c r="F140" s="118"/>
      <c r="G140" s="118"/>
      <c r="H140" s="118"/>
      <c r="I140" s="118"/>
      <c r="J140" s="25"/>
      <c r="K140" s="118"/>
      <c r="L140" s="118"/>
      <c r="M140" s="118"/>
      <c r="N140" s="118"/>
      <c r="O140" s="118"/>
      <c r="P140" s="118"/>
      <c r="Q140" s="118"/>
      <c r="R140" s="118"/>
      <c r="S140" s="118"/>
      <c r="T140" s="118"/>
    </row>
    <row r="141" spans="2:20" ht="13.5">
      <c r="B141" s="118"/>
      <c r="C141" s="118"/>
      <c r="D141" s="118"/>
      <c r="E141" s="118"/>
      <c r="F141" s="118"/>
      <c r="G141" s="118"/>
      <c r="H141" s="118"/>
      <c r="I141" s="118"/>
      <c r="J141" s="25"/>
      <c r="K141" s="118"/>
      <c r="L141" s="118"/>
      <c r="M141" s="118"/>
      <c r="N141" s="118"/>
      <c r="O141" s="118"/>
      <c r="P141" s="118"/>
      <c r="Q141" s="118"/>
      <c r="R141" s="118"/>
      <c r="S141" s="118"/>
      <c r="T141" s="118"/>
    </row>
    <row r="142" spans="2:20" ht="13.5">
      <c r="B142" s="118"/>
      <c r="C142" s="118"/>
      <c r="D142" s="118"/>
      <c r="E142" s="118"/>
      <c r="F142" s="118"/>
      <c r="G142" s="118"/>
      <c r="H142" s="118"/>
      <c r="I142" s="118"/>
      <c r="J142" s="25"/>
      <c r="K142" s="118"/>
      <c r="L142" s="118"/>
      <c r="M142" s="118"/>
      <c r="N142" s="118"/>
      <c r="O142" s="118"/>
      <c r="P142" s="118"/>
      <c r="Q142" s="118"/>
      <c r="R142" s="118"/>
      <c r="S142" s="118"/>
      <c r="T142" s="118"/>
    </row>
    <row r="143" spans="2:20" ht="13.5">
      <c r="B143" s="118"/>
      <c r="C143" s="118"/>
      <c r="D143" s="118"/>
      <c r="E143" s="118"/>
      <c r="F143" s="118"/>
      <c r="G143" s="118"/>
      <c r="H143" s="118"/>
      <c r="I143" s="118"/>
      <c r="J143" s="25"/>
      <c r="K143" s="118"/>
      <c r="L143" s="118"/>
      <c r="M143" s="118"/>
      <c r="N143" s="118"/>
      <c r="O143" s="118"/>
      <c r="P143" s="118"/>
      <c r="Q143" s="118"/>
      <c r="R143" s="118"/>
      <c r="S143" s="118"/>
      <c r="T143" s="118"/>
    </row>
    <row r="144" spans="2:20" ht="13.5">
      <c r="B144" s="118"/>
      <c r="C144" s="118"/>
      <c r="D144" s="118"/>
      <c r="E144" s="118"/>
      <c r="F144" s="118"/>
      <c r="G144" s="118"/>
      <c r="H144" s="118"/>
      <c r="I144" s="118"/>
      <c r="J144" s="25"/>
      <c r="K144" s="118"/>
      <c r="L144" s="118"/>
      <c r="M144" s="118"/>
      <c r="N144" s="118"/>
      <c r="O144" s="118"/>
      <c r="P144" s="118"/>
      <c r="Q144" s="118"/>
      <c r="R144" s="118"/>
      <c r="S144" s="118"/>
      <c r="T144" s="118"/>
    </row>
    <row r="145" spans="2:20" ht="13.5">
      <c r="B145" s="118"/>
      <c r="C145" s="118"/>
      <c r="D145" s="118"/>
      <c r="E145" s="118"/>
      <c r="F145" s="118"/>
      <c r="G145" s="118"/>
      <c r="H145" s="118"/>
      <c r="I145" s="118"/>
      <c r="J145" s="25"/>
      <c r="K145" s="118"/>
      <c r="L145" s="118"/>
      <c r="M145" s="118"/>
      <c r="N145" s="118"/>
      <c r="O145" s="118"/>
      <c r="P145" s="118"/>
      <c r="Q145" s="118"/>
      <c r="R145" s="118"/>
      <c r="S145" s="118"/>
      <c r="T145" s="118"/>
    </row>
    <row r="146" spans="2:20" ht="13.5">
      <c r="B146" s="118"/>
      <c r="C146" s="118"/>
      <c r="D146" s="118"/>
      <c r="E146" s="118"/>
      <c r="F146" s="118"/>
      <c r="G146" s="118"/>
      <c r="H146" s="118"/>
      <c r="I146" s="118"/>
      <c r="J146" s="25"/>
      <c r="K146" s="118"/>
      <c r="L146" s="118"/>
      <c r="M146" s="118"/>
      <c r="N146" s="118"/>
      <c r="O146" s="118"/>
      <c r="P146" s="118"/>
      <c r="Q146" s="118"/>
      <c r="R146" s="118"/>
      <c r="S146" s="118"/>
      <c r="T146" s="118"/>
    </row>
    <row r="147" spans="2:20" ht="13.5">
      <c r="B147" s="118"/>
      <c r="C147" s="118"/>
      <c r="D147" s="118"/>
      <c r="E147" s="118"/>
      <c r="F147" s="118"/>
      <c r="G147" s="118"/>
      <c r="H147" s="118"/>
      <c r="I147" s="118"/>
      <c r="J147" s="25"/>
      <c r="K147" s="118"/>
      <c r="L147" s="118"/>
      <c r="M147" s="118"/>
      <c r="N147" s="118"/>
      <c r="O147" s="118"/>
      <c r="P147" s="118"/>
      <c r="Q147" s="118"/>
      <c r="R147" s="118"/>
      <c r="S147" s="118"/>
      <c r="T147" s="118"/>
    </row>
    <row r="148" spans="2:20" ht="13.5">
      <c r="B148" s="118"/>
      <c r="C148" s="118"/>
      <c r="D148" s="118"/>
      <c r="E148" s="118"/>
      <c r="F148" s="118"/>
      <c r="G148" s="118"/>
      <c r="H148" s="118"/>
      <c r="I148" s="118"/>
      <c r="J148" s="25"/>
      <c r="K148" s="118"/>
      <c r="L148" s="118"/>
      <c r="M148" s="118"/>
      <c r="N148" s="118"/>
      <c r="O148" s="118"/>
      <c r="P148" s="118"/>
      <c r="Q148" s="118"/>
      <c r="R148" s="118"/>
      <c r="S148" s="118"/>
      <c r="T148" s="118"/>
    </row>
    <row r="149" spans="2:20" ht="13.5">
      <c r="B149" s="118"/>
      <c r="C149" s="118"/>
      <c r="D149" s="118"/>
      <c r="E149" s="118"/>
      <c r="F149" s="118"/>
      <c r="G149" s="118"/>
      <c r="H149" s="118"/>
      <c r="I149" s="118"/>
      <c r="J149" s="25"/>
      <c r="K149" s="118"/>
      <c r="L149" s="118"/>
      <c r="M149" s="118"/>
      <c r="N149" s="118"/>
      <c r="O149" s="118"/>
      <c r="P149" s="118"/>
      <c r="Q149" s="118"/>
      <c r="R149" s="118"/>
      <c r="S149" s="118"/>
      <c r="T149" s="118"/>
    </row>
    <row r="150" spans="2:20" ht="13.5">
      <c r="B150" s="118"/>
      <c r="C150" s="118"/>
      <c r="D150" s="118"/>
      <c r="E150" s="118"/>
      <c r="F150" s="118"/>
      <c r="G150" s="118"/>
      <c r="H150" s="118"/>
      <c r="I150" s="118"/>
      <c r="J150" s="25"/>
      <c r="K150" s="118"/>
      <c r="L150" s="118"/>
      <c r="M150" s="118"/>
      <c r="N150" s="118"/>
      <c r="O150" s="118"/>
      <c r="P150" s="118"/>
      <c r="Q150" s="118"/>
      <c r="R150" s="118"/>
      <c r="S150" s="118"/>
      <c r="T150" s="118"/>
    </row>
    <row r="151" spans="2:20" ht="13.5">
      <c r="B151" s="118"/>
      <c r="C151" s="118"/>
      <c r="D151" s="118"/>
      <c r="E151" s="118"/>
      <c r="F151" s="118"/>
      <c r="G151" s="118"/>
      <c r="H151" s="118"/>
      <c r="I151" s="118"/>
      <c r="J151" s="25"/>
      <c r="K151" s="118"/>
      <c r="L151" s="118"/>
      <c r="M151" s="118"/>
      <c r="N151" s="118"/>
      <c r="O151" s="118"/>
      <c r="P151" s="118"/>
      <c r="Q151" s="118"/>
      <c r="R151" s="118"/>
      <c r="S151" s="118"/>
      <c r="T151" s="118"/>
    </row>
    <row r="152" spans="2:20" ht="13.5">
      <c r="B152" s="118"/>
      <c r="C152" s="118"/>
      <c r="D152" s="118"/>
      <c r="E152" s="118"/>
      <c r="F152" s="118"/>
      <c r="G152" s="118"/>
      <c r="H152" s="118"/>
      <c r="I152" s="118"/>
      <c r="J152" s="25"/>
      <c r="K152" s="118"/>
      <c r="L152" s="118"/>
      <c r="M152" s="118"/>
      <c r="N152" s="118"/>
      <c r="O152" s="118"/>
      <c r="P152" s="118"/>
      <c r="Q152" s="118"/>
      <c r="R152" s="118"/>
      <c r="S152" s="118"/>
      <c r="T152" s="118"/>
    </row>
    <row r="153" spans="2:20" ht="13.5">
      <c r="B153" s="118"/>
      <c r="C153" s="118"/>
      <c r="D153" s="118"/>
      <c r="E153" s="118"/>
      <c r="F153" s="118"/>
      <c r="G153" s="118"/>
      <c r="H153" s="118"/>
      <c r="I153" s="118"/>
      <c r="J153" s="25"/>
      <c r="K153" s="118"/>
      <c r="L153" s="118"/>
      <c r="M153" s="118"/>
      <c r="N153" s="118"/>
      <c r="O153" s="118"/>
      <c r="P153" s="118"/>
      <c r="Q153" s="118"/>
      <c r="R153" s="118"/>
      <c r="S153" s="118"/>
      <c r="T153" s="118"/>
    </row>
    <row r="154" spans="2:20" ht="13.5">
      <c r="B154" s="118"/>
      <c r="C154" s="118"/>
      <c r="D154" s="118"/>
      <c r="E154" s="118"/>
      <c r="F154" s="118"/>
      <c r="G154" s="118"/>
      <c r="H154" s="118"/>
      <c r="I154" s="118"/>
      <c r="J154" s="25"/>
      <c r="K154" s="118"/>
      <c r="L154" s="118"/>
      <c r="M154" s="118"/>
      <c r="N154" s="118"/>
      <c r="O154" s="118"/>
      <c r="P154" s="118"/>
      <c r="Q154" s="118"/>
      <c r="R154" s="118"/>
      <c r="S154" s="118"/>
      <c r="T154" s="118"/>
    </row>
    <row r="155" spans="2:20" ht="13.5">
      <c r="B155" s="118"/>
      <c r="C155" s="118"/>
      <c r="D155" s="118"/>
      <c r="E155" s="118"/>
      <c r="F155" s="118"/>
      <c r="G155" s="118"/>
      <c r="H155" s="118"/>
      <c r="I155" s="118"/>
      <c r="J155" s="25"/>
      <c r="K155" s="118"/>
      <c r="L155" s="118"/>
      <c r="M155" s="118"/>
      <c r="N155" s="118"/>
      <c r="O155" s="118"/>
      <c r="P155" s="118"/>
      <c r="Q155" s="118"/>
      <c r="R155" s="118"/>
      <c r="S155" s="118"/>
      <c r="T155" s="118"/>
    </row>
    <row r="156" spans="2:20" ht="13.5">
      <c r="B156" s="118"/>
      <c r="C156" s="118"/>
      <c r="D156" s="118"/>
      <c r="E156" s="118"/>
      <c r="F156" s="118"/>
      <c r="G156" s="118"/>
      <c r="H156" s="118"/>
      <c r="I156" s="118"/>
      <c r="J156" s="25"/>
      <c r="K156" s="118"/>
      <c r="L156" s="118"/>
      <c r="M156" s="118"/>
      <c r="N156" s="118"/>
      <c r="O156" s="118"/>
      <c r="P156" s="118"/>
      <c r="Q156" s="118"/>
      <c r="R156" s="118"/>
      <c r="S156" s="118"/>
      <c r="T156" s="118"/>
    </row>
    <row r="157" spans="2:20" ht="13.5">
      <c r="B157" s="118"/>
      <c r="C157" s="118"/>
      <c r="D157" s="118"/>
      <c r="E157" s="118"/>
      <c r="F157" s="118"/>
      <c r="G157" s="118"/>
      <c r="H157" s="118"/>
      <c r="I157" s="118"/>
      <c r="J157" s="25"/>
      <c r="K157" s="118"/>
      <c r="L157" s="118"/>
      <c r="M157" s="118"/>
      <c r="N157" s="118"/>
      <c r="O157" s="118"/>
      <c r="P157" s="118"/>
      <c r="Q157" s="118"/>
      <c r="R157" s="118"/>
      <c r="S157" s="118"/>
      <c r="T157" s="118"/>
    </row>
    <row r="158" spans="2:20" ht="13.5">
      <c r="B158" s="118"/>
      <c r="C158" s="118"/>
      <c r="D158" s="118"/>
      <c r="E158" s="118"/>
      <c r="F158" s="118"/>
      <c r="G158" s="118"/>
      <c r="H158" s="118"/>
      <c r="I158" s="118"/>
      <c r="J158" s="25"/>
      <c r="K158" s="118"/>
      <c r="L158" s="118"/>
      <c r="M158" s="118"/>
      <c r="N158" s="118"/>
      <c r="O158" s="118"/>
      <c r="P158" s="118"/>
      <c r="Q158" s="118"/>
      <c r="R158" s="118"/>
      <c r="S158" s="118"/>
      <c r="T158" s="118"/>
    </row>
    <row r="159" spans="2:20" ht="13.5">
      <c r="B159" s="118"/>
      <c r="C159" s="118"/>
      <c r="D159" s="118"/>
      <c r="E159" s="118"/>
      <c r="F159" s="118"/>
      <c r="G159" s="118"/>
      <c r="H159" s="118"/>
      <c r="I159" s="118"/>
      <c r="J159" s="25"/>
      <c r="K159" s="118"/>
      <c r="L159" s="118"/>
      <c r="M159" s="118"/>
      <c r="N159" s="118"/>
      <c r="O159" s="118"/>
      <c r="P159" s="118"/>
      <c r="Q159" s="118"/>
      <c r="R159" s="118"/>
      <c r="S159" s="118"/>
      <c r="T159" s="118"/>
    </row>
    <row r="160" spans="2:20" ht="13.5">
      <c r="B160" s="118"/>
      <c r="C160" s="118"/>
      <c r="D160" s="118"/>
      <c r="E160" s="118"/>
      <c r="F160" s="118"/>
      <c r="G160" s="118"/>
      <c r="H160" s="118"/>
      <c r="I160" s="118"/>
      <c r="J160" s="25"/>
      <c r="K160" s="118"/>
      <c r="L160" s="118"/>
      <c r="M160" s="118"/>
      <c r="N160" s="118"/>
      <c r="O160" s="118"/>
      <c r="P160" s="118"/>
      <c r="Q160" s="118"/>
      <c r="R160" s="118"/>
      <c r="S160" s="118"/>
      <c r="T160" s="118"/>
    </row>
    <row r="161" spans="2:20" ht="13.5">
      <c r="B161" s="118"/>
      <c r="C161" s="118"/>
      <c r="D161" s="118"/>
      <c r="E161" s="118"/>
      <c r="F161" s="118"/>
      <c r="G161" s="118"/>
      <c r="H161" s="118"/>
      <c r="I161" s="118"/>
      <c r="J161" s="25"/>
      <c r="K161" s="118"/>
      <c r="L161" s="118"/>
      <c r="M161" s="118"/>
      <c r="N161" s="118"/>
      <c r="O161" s="118"/>
      <c r="P161" s="118"/>
      <c r="Q161" s="118"/>
      <c r="R161" s="118"/>
      <c r="S161" s="118"/>
      <c r="T161" s="118"/>
    </row>
    <row r="162" spans="2:20" ht="13.5">
      <c r="B162" s="118"/>
      <c r="C162" s="118"/>
      <c r="D162" s="118"/>
      <c r="E162" s="118"/>
      <c r="F162" s="118"/>
      <c r="G162" s="118"/>
      <c r="H162" s="118"/>
      <c r="I162" s="118"/>
      <c r="J162" s="25"/>
      <c r="K162" s="118"/>
      <c r="L162" s="118"/>
      <c r="M162" s="118"/>
      <c r="N162" s="118"/>
      <c r="O162" s="118"/>
      <c r="P162" s="118"/>
      <c r="Q162" s="118"/>
      <c r="R162" s="118"/>
      <c r="S162" s="118"/>
      <c r="T162" s="118"/>
    </row>
    <row r="163" spans="2:20" ht="13.5">
      <c r="B163" s="118"/>
      <c r="C163" s="118"/>
      <c r="D163" s="118"/>
      <c r="E163" s="118"/>
      <c r="F163" s="118"/>
      <c r="G163" s="118"/>
      <c r="H163" s="118"/>
      <c r="I163" s="118"/>
      <c r="J163" s="25"/>
      <c r="K163" s="118"/>
      <c r="L163" s="118"/>
      <c r="M163" s="118"/>
      <c r="N163" s="118"/>
      <c r="O163" s="118"/>
      <c r="P163" s="118"/>
      <c r="Q163" s="118"/>
      <c r="R163" s="118"/>
      <c r="S163" s="118"/>
      <c r="T163" s="118"/>
    </row>
    <row r="164" spans="2:20" ht="13.5">
      <c r="B164" s="118"/>
      <c r="C164" s="118"/>
      <c r="D164" s="118"/>
      <c r="E164" s="118"/>
      <c r="F164" s="118"/>
      <c r="G164" s="118"/>
      <c r="H164" s="118"/>
      <c r="I164" s="118"/>
      <c r="J164" s="25"/>
      <c r="K164" s="118"/>
      <c r="L164" s="118"/>
      <c r="M164" s="118"/>
      <c r="N164" s="118"/>
      <c r="O164" s="118"/>
      <c r="P164" s="118"/>
      <c r="Q164" s="118"/>
      <c r="R164" s="118"/>
      <c r="S164" s="118"/>
      <c r="T164" s="118"/>
    </row>
    <row r="165" spans="2:20" ht="13.5">
      <c r="B165" s="118"/>
      <c r="C165" s="118"/>
      <c r="D165" s="118"/>
      <c r="E165" s="118"/>
      <c r="F165" s="118"/>
      <c r="G165" s="118"/>
      <c r="H165" s="118"/>
      <c r="I165" s="118"/>
      <c r="J165" s="25"/>
      <c r="K165" s="118"/>
      <c r="L165" s="118"/>
      <c r="M165" s="118"/>
      <c r="N165" s="118"/>
      <c r="O165" s="118"/>
      <c r="P165" s="118"/>
      <c r="Q165" s="118"/>
      <c r="R165" s="118"/>
      <c r="S165" s="118"/>
      <c r="T165" s="118"/>
    </row>
    <row r="166" spans="2:20" ht="13.5">
      <c r="B166" s="118"/>
      <c r="C166" s="118"/>
      <c r="D166" s="118"/>
      <c r="E166" s="118"/>
      <c r="F166" s="118"/>
      <c r="G166" s="118"/>
      <c r="H166" s="118"/>
      <c r="I166" s="118"/>
      <c r="J166" s="25"/>
      <c r="K166" s="118"/>
      <c r="L166" s="118"/>
      <c r="M166" s="118"/>
      <c r="N166" s="118"/>
      <c r="O166" s="118"/>
      <c r="P166" s="118"/>
      <c r="Q166" s="118"/>
      <c r="R166" s="118"/>
      <c r="S166" s="118"/>
      <c r="T166" s="118"/>
    </row>
    <row r="167" spans="2:20" ht="13.5">
      <c r="B167" s="118"/>
      <c r="C167" s="118"/>
      <c r="D167" s="118"/>
      <c r="E167" s="118"/>
      <c r="F167" s="118"/>
      <c r="G167" s="118"/>
      <c r="H167" s="118"/>
      <c r="I167" s="118"/>
      <c r="J167" s="25"/>
      <c r="K167" s="118"/>
      <c r="L167" s="118"/>
      <c r="M167" s="118"/>
      <c r="N167" s="118"/>
      <c r="O167" s="118"/>
      <c r="P167" s="118"/>
      <c r="Q167" s="118"/>
      <c r="R167" s="118"/>
      <c r="S167" s="118"/>
      <c r="T167" s="118"/>
    </row>
    <row r="168" spans="2:20" ht="13.5">
      <c r="B168" s="118"/>
      <c r="C168" s="118"/>
      <c r="D168" s="118"/>
      <c r="E168" s="118"/>
      <c r="F168" s="118"/>
      <c r="G168" s="118"/>
      <c r="H168" s="118"/>
      <c r="I168" s="118"/>
      <c r="J168" s="25"/>
      <c r="K168" s="118"/>
      <c r="L168" s="118"/>
      <c r="M168" s="118"/>
      <c r="N168" s="118"/>
      <c r="O168" s="118"/>
      <c r="P168" s="118"/>
      <c r="Q168" s="118"/>
      <c r="R168" s="118"/>
      <c r="S168" s="118"/>
      <c r="T168" s="118"/>
    </row>
    <row r="169" spans="2:20" ht="13.5">
      <c r="B169" s="118"/>
      <c r="C169" s="118"/>
      <c r="D169" s="118"/>
      <c r="E169" s="118"/>
      <c r="F169" s="118"/>
      <c r="G169" s="118"/>
      <c r="H169" s="118"/>
      <c r="I169" s="118"/>
      <c r="J169" s="25"/>
      <c r="K169" s="118"/>
      <c r="L169" s="118"/>
      <c r="M169" s="118"/>
      <c r="N169" s="118"/>
      <c r="O169" s="118"/>
      <c r="P169" s="118"/>
      <c r="Q169" s="118"/>
      <c r="R169" s="118"/>
      <c r="S169" s="118"/>
      <c r="T169" s="118"/>
    </row>
    <row r="170" spans="2:20" ht="13.5">
      <c r="B170" s="118"/>
      <c r="C170" s="118"/>
      <c r="D170" s="118"/>
      <c r="E170" s="118"/>
      <c r="F170" s="118"/>
      <c r="G170" s="118"/>
      <c r="H170" s="118"/>
      <c r="I170" s="118"/>
      <c r="J170" s="25"/>
      <c r="K170" s="118"/>
      <c r="L170" s="118"/>
      <c r="M170" s="118"/>
      <c r="N170" s="118"/>
      <c r="O170" s="118"/>
      <c r="P170" s="118"/>
      <c r="Q170" s="118"/>
      <c r="R170" s="118"/>
      <c r="S170" s="118"/>
      <c r="T170" s="118"/>
    </row>
    <row r="171" spans="2:20" ht="13.5">
      <c r="B171" s="118"/>
      <c r="C171" s="118"/>
      <c r="D171" s="118"/>
      <c r="E171" s="118"/>
      <c r="F171" s="118"/>
      <c r="G171" s="118"/>
      <c r="H171" s="118"/>
      <c r="I171" s="118"/>
      <c r="J171" s="25"/>
      <c r="K171" s="118"/>
      <c r="L171" s="118"/>
      <c r="M171" s="118"/>
      <c r="N171" s="118"/>
      <c r="O171" s="118"/>
      <c r="P171" s="118"/>
      <c r="Q171" s="118"/>
      <c r="R171" s="118"/>
      <c r="S171" s="118"/>
      <c r="T171" s="118"/>
    </row>
    <row r="172" spans="2:20" ht="13.5">
      <c r="B172" s="118"/>
      <c r="C172" s="118"/>
      <c r="D172" s="118"/>
      <c r="E172" s="118"/>
      <c r="F172" s="118"/>
      <c r="G172" s="118"/>
      <c r="H172" s="118"/>
      <c r="I172" s="118"/>
      <c r="J172" s="25"/>
      <c r="K172" s="118"/>
      <c r="L172" s="118"/>
      <c r="M172" s="118"/>
      <c r="N172" s="118"/>
      <c r="O172" s="118"/>
      <c r="P172" s="118"/>
      <c r="Q172" s="118"/>
      <c r="R172" s="118"/>
      <c r="S172" s="118"/>
      <c r="T172" s="118"/>
    </row>
    <row r="173" spans="2:20" ht="13.5">
      <c r="B173" s="118"/>
      <c r="C173" s="118"/>
      <c r="D173" s="118"/>
      <c r="E173" s="118"/>
      <c r="F173" s="118"/>
      <c r="G173" s="118"/>
      <c r="H173" s="118"/>
      <c r="I173" s="118"/>
      <c r="J173" s="25"/>
      <c r="K173" s="118"/>
      <c r="L173" s="118"/>
      <c r="M173" s="118"/>
      <c r="N173" s="118"/>
      <c r="O173" s="118"/>
      <c r="P173" s="118"/>
      <c r="Q173" s="118"/>
      <c r="R173" s="118"/>
      <c r="S173" s="118"/>
      <c r="T173" s="118"/>
    </row>
    <row r="174" spans="2:20" ht="13.5">
      <c r="B174" s="118"/>
      <c r="C174" s="118"/>
      <c r="D174" s="118"/>
      <c r="E174" s="118"/>
      <c r="F174" s="118"/>
      <c r="G174" s="118"/>
      <c r="H174" s="118"/>
      <c r="I174" s="118"/>
      <c r="J174" s="25"/>
      <c r="K174" s="118"/>
      <c r="L174" s="118"/>
      <c r="M174" s="118"/>
      <c r="N174" s="118"/>
      <c r="O174" s="118"/>
      <c r="P174" s="118"/>
      <c r="Q174" s="118"/>
      <c r="R174" s="118"/>
      <c r="S174" s="118"/>
      <c r="T174" s="118"/>
    </row>
    <row r="175" spans="2:20" ht="13.5">
      <c r="B175" s="118"/>
      <c r="C175" s="118"/>
      <c r="D175" s="118"/>
      <c r="E175" s="118"/>
      <c r="F175" s="118"/>
      <c r="G175" s="118"/>
      <c r="H175" s="118"/>
      <c r="I175" s="118"/>
      <c r="J175" s="25"/>
      <c r="K175" s="118"/>
      <c r="L175" s="118"/>
      <c r="M175" s="118"/>
      <c r="N175" s="118"/>
      <c r="O175" s="118"/>
      <c r="P175" s="118"/>
      <c r="Q175" s="118"/>
      <c r="R175" s="118"/>
      <c r="S175" s="118"/>
      <c r="T175" s="118"/>
    </row>
    <row r="176" spans="2:20" ht="13.5">
      <c r="B176" s="118"/>
      <c r="C176" s="118"/>
      <c r="D176" s="118"/>
      <c r="E176" s="118"/>
      <c r="F176" s="118"/>
      <c r="G176" s="118"/>
      <c r="H176" s="118"/>
      <c r="I176" s="118"/>
      <c r="J176" s="25"/>
      <c r="K176" s="118"/>
      <c r="L176" s="118"/>
      <c r="M176" s="118"/>
      <c r="N176" s="118"/>
      <c r="O176" s="118"/>
      <c r="P176" s="118"/>
      <c r="Q176" s="118"/>
      <c r="R176" s="118"/>
      <c r="S176" s="118"/>
      <c r="T176" s="118"/>
    </row>
    <row r="177" spans="2:20" ht="13.5">
      <c r="B177" s="118"/>
      <c r="C177" s="118"/>
      <c r="D177" s="118"/>
      <c r="E177" s="118"/>
      <c r="F177" s="118"/>
      <c r="G177" s="118"/>
      <c r="H177" s="118"/>
      <c r="I177" s="118"/>
      <c r="J177" s="25"/>
      <c r="K177" s="118"/>
      <c r="L177" s="118"/>
      <c r="M177" s="118"/>
      <c r="N177" s="118"/>
      <c r="O177" s="118"/>
      <c r="P177" s="118"/>
      <c r="Q177" s="118"/>
      <c r="R177" s="118"/>
      <c r="S177" s="118"/>
      <c r="T177" s="118"/>
    </row>
    <row r="178" spans="2:20" ht="13.5">
      <c r="B178" s="118"/>
      <c r="C178" s="118"/>
      <c r="D178" s="118"/>
      <c r="E178" s="118"/>
      <c r="F178" s="118"/>
      <c r="G178" s="118"/>
      <c r="H178" s="118"/>
      <c r="I178" s="118"/>
      <c r="J178" s="25"/>
      <c r="K178" s="118"/>
      <c r="L178" s="118"/>
      <c r="M178" s="118"/>
      <c r="N178" s="118"/>
      <c r="O178" s="118"/>
      <c r="P178" s="118"/>
      <c r="Q178" s="118"/>
      <c r="R178" s="118"/>
      <c r="S178" s="118"/>
      <c r="T178" s="118"/>
    </row>
    <row r="179" spans="2:20" ht="13.5">
      <c r="B179" s="118"/>
      <c r="C179" s="118"/>
      <c r="D179" s="118"/>
      <c r="E179" s="118"/>
      <c r="F179" s="118"/>
      <c r="G179" s="118"/>
      <c r="H179" s="118"/>
      <c r="I179" s="118"/>
      <c r="J179" s="25"/>
      <c r="K179" s="118"/>
      <c r="L179" s="118"/>
      <c r="M179" s="118"/>
      <c r="N179" s="118"/>
      <c r="O179" s="118"/>
      <c r="P179" s="118"/>
      <c r="Q179" s="118"/>
      <c r="R179" s="118"/>
      <c r="S179" s="118"/>
      <c r="T179" s="118"/>
    </row>
    <row r="180" spans="2:20" ht="13.5">
      <c r="B180" s="118"/>
      <c r="C180" s="118"/>
      <c r="D180" s="118"/>
      <c r="E180" s="118"/>
      <c r="F180" s="118"/>
      <c r="G180" s="118"/>
      <c r="H180" s="118"/>
      <c r="I180" s="118"/>
      <c r="J180" s="25"/>
      <c r="K180" s="118"/>
      <c r="L180" s="118"/>
      <c r="M180" s="118"/>
      <c r="N180" s="118"/>
      <c r="O180" s="118"/>
      <c r="P180" s="118"/>
      <c r="Q180" s="118"/>
      <c r="R180" s="118"/>
      <c r="S180" s="118"/>
      <c r="T180" s="118"/>
    </row>
    <row r="181" spans="2:20" ht="13.5">
      <c r="B181" s="118"/>
      <c r="C181" s="118"/>
      <c r="D181" s="118"/>
      <c r="E181" s="118"/>
      <c r="F181" s="118"/>
      <c r="G181" s="118"/>
      <c r="H181" s="118"/>
      <c r="I181" s="118"/>
      <c r="J181" s="25"/>
      <c r="K181" s="118"/>
      <c r="L181" s="118"/>
      <c r="M181" s="118"/>
      <c r="N181" s="118"/>
      <c r="O181" s="118"/>
      <c r="P181" s="118"/>
      <c r="Q181" s="118"/>
      <c r="R181" s="118"/>
      <c r="S181" s="118"/>
      <c r="T181" s="118"/>
    </row>
    <row r="182" spans="2:20" ht="13.5">
      <c r="B182" s="118"/>
      <c r="C182" s="118"/>
      <c r="D182" s="118"/>
      <c r="E182" s="118"/>
      <c r="F182" s="118"/>
      <c r="G182" s="118"/>
      <c r="H182" s="118"/>
      <c r="I182" s="118"/>
      <c r="J182" s="25"/>
      <c r="K182" s="118"/>
      <c r="L182" s="118"/>
      <c r="M182" s="118"/>
      <c r="N182" s="118"/>
      <c r="O182" s="118"/>
      <c r="P182" s="118"/>
      <c r="Q182" s="118"/>
      <c r="R182" s="118"/>
      <c r="S182" s="118"/>
      <c r="T182" s="118"/>
    </row>
    <row r="183" spans="2:20" ht="13.5">
      <c r="B183" s="118"/>
      <c r="C183" s="118"/>
      <c r="D183" s="118"/>
      <c r="E183" s="118"/>
      <c r="F183" s="118"/>
      <c r="G183" s="118"/>
      <c r="H183" s="118"/>
      <c r="I183" s="118"/>
      <c r="J183" s="25"/>
      <c r="K183" s="118"/>
      <c r="L183" s="118"/>
      <c r="M183" s="118"/>
      <c r="N183" s="118"/>
      <c r="O183" s="118"/>
      <c r="P183" s="118"/>
      <c r="Q183" s="118"/>
      <c r="R183" s="118"/>
      <c r="S183" s="118"/>
      <c r="T183" s="118"/>
    </row>
    <row r="184" spans="2:20" ht="13.5">
      <c r="B184" s="118"/>
      <c r="C184" s="118"/>
      <c r="D184" s="118"/>
      <c r="E184" s="118"/>
      <c r="F184" s="118"/>
      <c r="G184" s="118"/>
      <c r="H184" s="118"/>
      <c r="I184" s="118"/>
      <c r="J184" s="25"/>
      <c r="K184" s="118"/>
      <c r="L184" s="118"/>
      <c r="M184" s="118"/>
      <c r="N184" s="118"/>
      <c r="O184" s="118"/>
      <c r="P184" s="118"/>
      <c r="Q184" s="118"/>
      <c r="R184" s="118"/>
      <c r="S184" s="118"/>
      <c r="T184" s="118"/>
    </row>
    <row r="185" spans="2:20" ht="13.5">
      <c r="B185" s="118"/>
      <c r="C185" s="118"/>
      <c r="D185" s="118"/>
      <c r="E185" s="118"/>
      <c r="F185" s="118"/>
      <c r="G185" s="118"/>
      <c r="H185" s="118"/>
      <c r="I185" s="118"/>
      <c r="J185" s="25"/>
      <c r="K185" s="118"/>
      <c r="L185" s="118"/>
      <c r="M185" s="118"/>
      <c r="N185" s="118"/>
      <c r="O185" s="118"/>
      <c r="P185" s="118"/>
      <c r="Q185" s="118"/>
      <c r="R185" s="118"/>
      <c r="S185" s="118"/>
      <c r="T185" s="118"/>
    </row>
    <row r="186" spans="2:20" ht="13.5">
      <c r="B186" s="118"/>
      <c r="C186" s="118"/>
      <c r="D186" s="118"/>
      <c r="E186" s="118"/>
      <c r="F186" s="118"/>
      <c r="G186" s="118"/>
      <c r="H186" s="118"/>
      <c r="I186" s="118"/>
      <c r="J186" s="25"/>
      <c r="K186" s="118"/>
      <c r="L186" s="118"/>
      <c r="M186" s="118"/>
      <c r="N186" s="118"/>
      <c r="O186" s="118"/>
      <c r="P186" s="118"/>
      <c r="Q186" s="118"/>
      <c r="R186" s="118"/>
      <c r="S186" s="118"/>
      <c r="T186" s="118"/>
    </row>
    <row r="187" spans="2:20" ht="13.5">
      <c r="B187" s="118"/>
      <c r="C187" s="118"/>
      <c r="D187" s="118"/>
      <c r="E187" s="118"/>
      <c r="F187" s="118"/>
      <c r="G187" s="118"/>
      <c r="H187" s="118"/>
      <c r="I187" s="118"/>
      <c r="J187" s="25"/>
      <c r="K187" s="118"/>
      <c r="L187" s="118"/>
      <c r="M187" s="118"/>
      <c r="N187" s="118"/>
      <c r="O187" s="118"/>
      <c r="P187" s="118"/>
      <c r="Q187" s="118"/>
      <c r="R187" s="118"/>
      <c r="S187" s="118"/>
      <c r="T187" s="118"/>
    </row>
    <row r="188" spans="2:20" ht="13.5">
      <c r="B188" s="118"/>
      <c r="C188" s="118"/>
      <c r="D188" s="118"/>
      <c r="E188" s="118"/>
      <c r="F188" s="118"/>
      <c r="G188" s="118"/>
      <c r="H188" s="118"/>
      <c r="I188" s="118"/>
      <c r="J188" s="25"/>
      <c r="K188" s="118"/>
      <c r="L188" s="118"/>
      <c r="M188" s="118"/>
      <c r="N188" s="118"/>
      <c r="O188" s="118"/>
      <c r="P188" s="118"/>
      <c r="Q188" s="118"/>
      <c r="R188" s="118"/>
      <c r="S188" s="118"/>
      <c r="T188" s="118"/>
    </row>
    <row r="189" spans="2:20" ht="13.5">
      <c r="B189" s="118"/>
      <c r="C189" s="118"/>
      <c r="D189" s="118"/>
      <c r="E189" s="118"/>
      <c r="F189" s="118"/>
      <c r="G189" s="118"/>
      <c r="H189" s="118"/>
      <c r="I189" s="118"/>
      <c r="J189" s="25"/>
      <c r="K189" s="118"/>
      <c r="L189" s="118"/>
      <c r="M189" s="118"/>
      <c r="N189" s="118"/>
      <c r="O189" s="118"/>
      <c r="P189" s="118"/>
      <c r="Q189" s="118"/>
      <c r="R189" s="118"/>
      <c r="S189" s="118"/>
      <c r="T189" s="118"/>
    </row>
    <row r="190" spans="2:20" ht="13.5">
      <c r="B190" s="118"/>
      <c r="C190" s="118"/>
      <c r="D190" s="118"/>
      <c r="E190" s="118"/>
      <c r="F190" s="118"/>
      <c r="G190" s="118"/>
      <c r="H190" s="118"/>
      <c r="I190" s="118"/>
      <c r="J190" s="25"/>
      <c r="K190" s="118"/>
      <c r="L190" s="118"/>
      <c r="M190" s="118"/>
      <c r="N190" s="118"/>
      <c r="O190" s="118"/>
      <c r="P190" s="118"/>
      <c r="Q190" s="118"/>
      <c r="R190" s="118"/>
      <c r="S190" s="118"/>
      <c r="T190" s="118"/>
    </row>
    <row r="191" spans="2:20" ht="13.5">
      <c r="B191" s="118"/>
      <c r="C191" s="118"/>
      <c r="D191" s="118"/>
      <c r="E191" s="118"/>
      <c r="F191" s="118"/>
      <c r="G191" s="118"/>
      <c r="H191" s="118"/>
      <c r="I191" s="118"/>
      <c r="J191" s="25"/>
      <c r="K191" s="118"/>
      <c r="L191" s="118"/>
      <c r="M191" s="118"/>
      <c r="N191" s="118"/>
      <c r="O191" s="118"/>
      <c r="P191" s="118"/>
      <c r="Q191" s="118"/>
      <c r="R191" s="118"/>
      <c r="S191" s="118"/>
      <c r="T191" s="118"/>
    </row>
    <row r="192" spans="2:20" ht="13.5">
      <c r="B192" s="118"/>
      <c r="C192" s="118"/>
      <c r="D192" s="118"/>
      <c r="E192" s="118"/>
      <c r="F192" s="118"/>
      <c r="G192" s="118"/>
      <c r="H192" s="118"/>
      <c r="I192" s="118"/>
      <c r="J192" s="25"/>
      <c r="K192" s="118"/>
      <c r="L192" s="118"/>
      <c r="M192" s="118"/>
      <c r="N192" s="118"/>
      <c r="O192" s="118"/>
      <c r="P192" s="118"/>
      <c r="Q192" s="118"/>
      <c r="R192" s="118"/>
      <c r="S192" s="118"/>
      <c r="T192" s="118"/>
    </row>
    <row r="193" spans="2:20" ht="13.5">
      <c r="B193" s="118"/>
      <c r="C193" s="118"/>
      <c r="D193" s="118"/>
      <c r="E193" s="118"/>
      <c r="F193" s="118"/>
      <c r="G193" s="118"/>
      <c r="H193" s="118"/>
      <c r="I193" s="118"/>
      <c r="J193" s="25"/>
      <c r="K193" s="118"/>
      <c r="L193" s="118"/>
      <c r="M193" s="118"/>
      <c r="N193" s="118"/>
      <c r="O193" s="118"/>
      <c r="P193" s="118"/>
      <c r="Q193" s="118"/>
      <c r="R193" s="118"/>
      <c r="S193" s="118"/>
      <c r="T193" s="118"/>
    </row>
    <row r="194" spans="2:20" ht="13.5">
      <c r="B194" s="118"/>
      <c r="C194" s="118"/>
      <c r="D194" s="118"/>
      <c r="E194" s="118"/>
      <c r="F194" s="118"/>
      <c r="G194" s="118"/>
      <c r="H194" s="118"/>
      <c r="I194" s="118"/>
      <c r="J194" s="25"/>
      <c r="K194" s="118"/>
      <c r="L194" s="118"/>
      <c r="M194" s="118"/>
      <c r="N194" s="118"/>
      <c r="O194" s="118"/>
      <c r="P194" s="118"/>
      <c r="Q194" s="118"/>
      <c r="R194" s="118"/>
      <c r="S194" s="118"/>
      <c r="T194" s="118"/>
    </row>
    <row r="195" spans="2:20" ht="13.5">
      <c r="B195" s="118"/>
      <c r="C195" s="118"/>
      <c r="D195" s="118"/>
      <c r="E195" s="118"/>
      <c r="F195" s="118"/>
      <c r="G195" s="118"/>
      <c r="H195" s="118"/>
      <c r="I195" s="118"/>
      <c r="J195" s="25"/>
      <c r="K195" s="118"/>
      <c r="L195" s="118"/>
      <c r="M195" s="118"/>
      <c r="N195" s="118"/>
      <c r="O195" s="118"/>
      <c r="P195" s="118"/>
      <c r="Q195" s="118"/>
      <c r="R195" s="118"/>
      <c r="S195" s="118"/>
      <c r="T195" s="118"/>
    </row>
    <row r="196" spans="2:20" ht="13.5">
      <c r="B196" s="118"/>
      <c r="C196" s="118"/>
      <c r="D196" s="118"/>
      <c r="E196" s="118"/>
      <c r="F196" s="118"/>
      <c r="G196" s="118"/>
      <c r="H196" s="118"/>
      <c r="I196" s="118"/>
      <c r="J196" s="25"/>
      <c r="K196" s="118"/>
      <c r="L196" s="118"/>
      <c r="M196" s="118"/>
      <c r="N196" s="118"/>
      <c r="O196" s="118"/>
      <c r="P196" s="118"/>
      <c r="Q196" s="118"/>
      <c r="R196" s="118"/>
      <c r="S196" s="118"/>
      <c r="T196" s="118"/>
    </row>
    <row r="197" spans="2:20" ht="13.5">
      <c r="B197" s="118"/>
      <c r="C197" s="118"/>
      <c r="D197" s="118"/>
      <c r="E197" s="118"/>
      <c r="F197" s="118"/>
      <c r="G197" s="118"/>
      <c r="H197" s="118"/>
      <c r="I197" s="118"/>
      <c r="J197" s="25"/>
      <c r="K197" s="118"/>
      <c r="L197" s="118"/>
      <c r="M197" s="118"/>
      <c r="N197" s="118"/>
      <c r="O197" s="118"/>
      <c r="P197" s="118"/>
      <c r="Q197" s="118"/>
      <c r="R197" s="118"/>
      <c r="S197" s="118"/>
      <c r="T197" s="118"/>
    </row>
    <row r="198" spans="2:20" ht="13.5">
      <c r="B198" s="118"/>
      <c r="C198" s="118"/>
      <c r="D198" s="118"/>
      <c r="E198" s="118"/>
      <c r="F198" s="118"/>
      <c r="G198" s="118"/>
      <c r="H198" s="118"/>
      <c r="I198" s="118"/>
      <c r="J198" s="25"/>
      <c r="K198" s="118"/>
      <c r="L198" s="118"/>
      <c r="M198" s="118"/>
      <c r="N198" s="118"/>
      <c r="O198" s="118"/>
      <c r="P198" s="118"/>
      <c r="Q198" s="118"/>
      <c r="R198" s="118"/>
      <c r="S198" s="118"/>
      <c r="T198" s="118"/>
    </row>
    <row r="199" spans="2:20" ht="13.5">
      <c r="B199" s="118"/>
      <c r="C199" s="118"/>
      <c r="D199" s="118"/>
      <c r="E199" s="118"/>
      <c r="F199" s="118"/>
      <c r="G199" s="118"/>
      <c r="H199" s="118"/>
      <c r="I199" s="118"/>
      <c r="J199" s="25"/>
      <c r="K199" s="118"/>
      <c r="L199" s="118"/>
      <c r="M199" s="118"/>
      <c r="N199" s="118"/>
      <c r="O199" s="118"/>
      <c r="P199" s="118"/>
      <c r="Q199" s="118"/>
      <c r="R199" s="118"/>
      <c r="S199" s="118"/>
      <c r="T199" s="118"/>
    </row>
    <row r="200" spans="2:20" ht="13.5">
      <c r="B200" s="118"/>
      <c r="C200" s="118"/>
      <c r="D200" s="118"/>
      <c r="E200" s="118"/>
      <c r="F200" s="118"/>
      <c r="G200" s="118"/>
      <c r="H200" s="118"/>
      <c r="I200" s="118"/>
      <c r="J200" s="25"/>
      <c r="K200" s="118"/>
      <c r="L200" s="118"/>
      <c r="M200" s="118"/>
      <c r="N200" s="118"/>
      <c r="O200" s="118"/>
      <c r="P200" s="118"/>
      <c r="Q200" s="118"/>
      <c r="R200" s="118"/>
      <c r="S200" s="118"/>
      <c r="T200" s="118"/>
    </row>
    <row r="201" spans="2:20" ht="13.5">
      <c r="B201" s="118"/>
      <c r="C201" s="118"/>
      <c r="D201" s="118"/>
      <c r="E201" s="118"/>
      <c r="F201" s="118"/>
      <c r="G201" s="118"/>
      <c r="H201" s="118"/>
      <c r="I201" s="118"/>
      <c r="J201" s="25"/>
      <c r="K201" s="118"/>
      <c r="L201" s="118"/>
      <c r="M201" s="118"/>
      <c r="N201" s="118"/>
      <c r="O201" s="118"/>
      <c r="P201" s="118"/>
      <c r="Q201" s="118"/>
      <c r="R201" s="118"/>
      <c r="S201" s="118"/>
      <c r="T201" s="118"/>
    </row>
    <row r="202" spans="2:20" ht="13.5">
      <c r="B202" s="118"/>
      <c r="C202" s="118"/>
      <c r="D202" s="118"/>
      <c r="E202" s="118"/>
      <c r="F202" s="118"/>
      <c r="G202" s="118"/>
      <c r="H202" s="118"/>
      <c r="I202" s="118"/>
      <c r="J202" s="25"/>
      <c r="K202" s="118"/>
      <c r="L202" s="118"/>
      <c r="M202" s="118"/>
      <c r="N202" s="118"/>
      <c r="O202" s="118"/>
      <c r="P202" s="118"/>
      <c r="Q202" s="118"/>
      <c r="R202" s="118"/>
      <c r="S202" s="118"/>
      <c r="T202" s="118"/>
    </row>
    <row r="203" spans="2:20" ht="13.5">
      <c r="B203" s="118"/>
      <c r="C203" s="118"/>
      <c r="D203" s="118"/>
      <c r="E203" s="118"/>
      <c r="F203" s="118"/>
      <c r="G203" s="118"/>
      <c r="H203" s="118"/>
      <c r="I203" s="118"/>
      <c r="J203" s="25"/>
      <c r="K203" s="118"/>
      <c r="L203" s="118"/>
      <c r="M203" s="118"/>
      <c r="N203" s="118"/>
      <c r="O203" s="118"/>
      <c r="P203" s="118"/>
      <c r="Q203" s="118"/>
      <c r="R203" s="118"/>
      <c r="S203" s="118"/>
      <c r="T203" s="118"/>
    </row>
    <row r="204" spans="2:20" ht="13.5">
      <c r="B204" s="118"/>
      <c r="C204" s="118"/>
      <c r="D204" s="118"/>
      <c r="E204" s="118"/>
      <c r="F204" s="118"/>
      <c r="G204" s="118"/>
      <c r="H204" s="118"/>
      <c r="I204" s="118"/>
      <c r="J204" s="25"/>
      <c r="K204" s="118"/>
      <c r="L204" s="118"/>
      <c r="M204" s="118"/>
      <c r="N204" s="118"/>
      <c r="O204" s="118"/>
      <c r="P204" s="118"/>
      <c r="Q204" s="118"/>
      <c r="R204" s="118"/>
      <c r="S204" s="118"/>
      <c r="T204" s="118"/>
    </row>
    <row r="205" spans="2:20" ht="13.5">
      <c r="B205" s="118"/>
      <c r="C205" s="118"/>
      <c r="D205" s="118"/>
      <c r="E205" s="118"/>
      <c r="F205" s="118"/>
      <c r="G205" s="118"/>
      <c r="H205" s="118"/>
      <c r="I205" s="118"/>
      <c r="J205" s="25"/>
      <c r="K205" s="118"/>
      <c r="L205" s="118"/>
      <c r="M205" s="118"/>
      <c r="N205" s="118"/>
      <c r="O205" s="118"/>
      <c r="P205" s="118"/>
      <c r="Q205" s="118"/>
      <c r="R205" s="118"/>
      <c r="S205" s="118"/>
      <c r="T205" s="118"/>
    </row>
    <row r="206" spans="2:20" ht="13.5">
      <c r="B206" s="118"/>
      <c r="C206" s="118"/>
      <c r="D206" s="118"/>
      <c r="E206" s="118"/>
      <c r="F206" s="118"/>
      <c r="G206" s="118"/>
      <c r="H206" s="118"/>
      <c r="I206" s="118"/>
      <c r="J206" s="25"/>
      <c r="K206" s="118"/>
      <c r="L206" s="118"/>
      <c r="M206" s="118"/>
      <c r="N206" s="118"/>
      <c r="O206" s="118"/>
      <c r="P206" s="118"/>
      <c r="Q206" s="118"/>
      <c r="R206" s="118"/>
      <c r="S206" s="118"/>
      <c r="T206" s="118"/>
    </row>
    <row r="207" spans="2:20" ht="13.5">
      <c r="B207" s="118"/>
      <c r="C207" s="118"/>
      <c r="D207" s="118"/>
      <c r="E207" s="118"/>
      <c r="F207" s="118"/>
      <c r="G207" s="118"/>
      <c r="H207" s="118"/>
      <c r="I207" s="118"/>
      <c r="J207" s="25"/>
      <c r="K207" s="118"/>
      <c r="L207" s="118"/>
      <c r="M207" s="118"/>
      <c r="N207" s="118"/>
      <c r="O207" s="118"/>
      <c r="P207" s="118"/>
      <c r="Q207" s="118"/>
      <c r="R207" s="118"/>
      <c r="S207" s="118"/>
      <c r="T207" s="118"/>
    </row>
    <row r="208" spans="2:20" ht="13.5">
      <c r="B208" s="118"/>
      <c r="C208" s="118"/>
      <c r="D208" s="118"/>
      <c r="E208" s="118"/>
      <c r="F208" s="118"/>
      <c r="G208" s="118"/>
      <c r="H208" s="118"/>
      <c r="I208" s="118"/>
      <c r="J208" s="25"/>
      <c r="K208" s="118"/>
      <c r="L208" s="118"/>
      <c r="M208" s="118"/>
      <c r="N208" s="118"/>
      <c r="O208" s="118"/>
      <c r="P208" s="118"/>
      <c r="Q208" s="118"/>
      <c r="R208" s="118"/>
      <c r="S208" s="118"/>
      <c r="T208" s="118"/>
    </row>
    <row r="209" spans="2:20" ht="13.5">
      <c r="B209" s="118"/>
      <c r="C209" s="118"/>
      <c r="D209" s="118"/>
      <c r="E209" s="118"/>
      <c r="F209" s="118"/>
      <c r="G209" s="118"/>
      <c r="H209" s="118"/>
      <c r="I209" s="118"/>
      <c r="J209" s="25"/>
      <c r="K209" s="118"/>
      <c r="L209" s="118"/>
      <c r="M209" s="118"/>
      <c r="N209" s="118"/>
      <c r="O209" s="118"/>
      <c r="P209" s="118"/>
      <c r="Q209" s="118"/>
      <c r="R209" s="118"/>
      <c r="S209" s="118"/>
      <c r="T209" s="118"/>
    </row>
    <row r="210" spans="2:20" ht="13.5">
      <c r="B210" s="118"/>
      <c r="C210" s="118"/>
      <c r="D210" s="118"/>
      <c r="E210" s="118"/>
      <c r="F210" s="118"/>
      <c r="G210" s="118"/>
      <c r="H210" s="118"/>
      <c r="I210" s="118"/>
      <c r="J210" s="25"/>
      <c r="K210" s="118"/>
      <c r="L210" s="118"/>
      <c r="M210" s="118"/>
      <c r="N210" s="118"/>
      <c r="O210" s="118"/>
      <c r="P210" s="118"/>
      <c r="Q210" s="118"/>
      <c r="R210" s="118"/>
      <c r="S210" s="118"/>
      <c r="T210" s="118"/>
    </row>
    <row r="211" spans="2:20" ht="13.5">
      <c r="B211" s="118"/>
      <c r="C211" s="118"/>
      <c r="D211" s="118"/>
      <c r="E211" s="118"/>
      <c r="F211" s="118"/>
      <c r="G211" s="118"/>
      <c r="H211" s="118"/>
      <c r="I211" s="118"/>
      <c r="J211" s="25"/>
      <c r="K211" s="118"/>
      <c r="L211" s="118"/>
      <c r="M211" s="118"/>
      <c r="N211" s="118"/>
      <c r="O211" s="118"/>
      <c r="P211" s="118"/>
      <c r="Q211" s="118"/>
      <c r="R211" s="118"/>
      <c r="S211" s="118"/>
      <c r="T211" s="118"/>
    </row>
    <row r="212" spans="2:20" ht="13.5">
      <c r="B212" s="118"/>
      <c r="C212" s="118"/>
      <c r="D212" s="118"/>
      <c r="E212" s="118"/>
      <c r="F212" s="118"/>
      <c r="G212" s="118"/>
      <c r="H212" s="118"/>
      <c r="I212" s="118"/>
      <c r="J212" s="25"/>
      <c r="K212" s="118"/>
      <c r="L212" s="118"/>
      <c r="M212" s="118"/>
      <c r="N212" s="118"/>
      <c r="O212" s="118"/>
      <c r="P212" s="118"/>
      <c r="Q212" s="118"/>
      <c r="R212" s="118"/>
      <c r="S212" s="118"/>
      <c r="T212" s="118"/>
    </row>
    <row r="213" spans="2:20" ht="13.5">
      <c r="B213" s="118"/>
      <c r="C213" s="118"/>
      <c r="D213" s="118"/>
      <c r="E213" s="118"/>
      <c r="F213" s="118"/>
      <c r="G213" s="118"/>
      <c r="H213" s="118"/>
      <c r="I213" s="118"/>
      <c r="J213" s="25"/>
      <c r="K213" s="118"/>
      <c r="L213" s="118"/>
      <c r="M213" s="118"/>
      <c r="N213" s="118"/>
      <c r="O213" s="118"/>
      <c r="P213" s="118"/>
      <c r="Q213" s="118"/>
      <c r="R213" s="118"/>
      <c r="S213" s="118"/>
      <c r="T213" s="118"/>
    </row>
    <row r="214" spans="2:20" ht="13.5">
      <c r="B214" s="118"/>
      <c r="C214" s="118"/>
      <c r="D214" s="118"/>
      <c r="E214" s="118"/>
      <c r="F214" s="118"/>
      <c r="G214" s="118"/>
      <c r="H214" s="118"/>
      <c r="I214" s="118"/>
      <c r="J214" s="25"/>
      <c r="K214" s="118"/>
      <c r="L214" s="118"/>
      <c r="M214" s="118"/>
      <c r="N214" s="118"/>
      <c r="O214" s="118"/>
      <c r="P214" s="118"/>
      <c r="Q214" s="118"/>
      <c r="R214" s="118"/>
      <c r="S214" s="118"/>
      <c r="T214" s="118"/>
    </row>
    <row r="215" spans="2:20" ht="13.5">
      <c r="B215" s="118"/>
      <c r="C215" s="118"/>
      <c r="D215" s="118"/>
      <c r="E215" s="118"/>
      <c r="F215" s="118"/>
      <c r="G215" s="118"/>
      <c r="H215" s="118"/>
      <c r="I215" s="118"/>
      <c r="J215" s="25"/>
      <c r="K215" s="118"/>
      <c r="L215" s="118"/>
      <c r="M215" s="118"/>
      <c r="N215" s="118"/>
      <c r="O215" s="118"/>
      <c r="P215" s="118"/>
      <c r="Q215" s="118"/>
      <c r="R215" s="118"/>
      <c r="S215" s="118"/>
      <c r="T215" s="118"/>
    </row>
    <row r="216" spans="2:20" ht="13.5">
      <c r="B216" s="118"/>
      <c r="C216" s="118"/>
      <c r="D216" s="118"/>
      <c r="E216" s="118"/>
      <c r="F216" s="118"/>
      <c r="G216" s="118"/>
      <c r="H216" s="118"/>
      <c r="I216" s="118"/>
      <c r="J216" s="25"/>
      <c r="K216" s="118"/>
      <c r="L216" s="118"/>
      <c r="M216" s="118"/>
      <c r="N216" s="118"/>
      <c r="O216" s="118"/>
      <c r="P216" s="118"/>
      <c r="Q216" s="118"/>
      <c r="R216" s="118"/>
      <c r="S216" s="118"/>
      <c r="T216" s="118"/>
    </row>
    <row r="217" spans="2:20" ht="13.5">
      <c r="B217" s="118"/>
      <c r="C217" s="118"/>
      <c r="D217" s="118"/>
      <c r="E217" s="118"/>
      <c r="F217" s="118"/>
      <c r="G217" s="118"/>
      <c r="H217" s="118"/>
      <c r="I217" s="118"/>
      <c r="J217" s="25"/>
      <c r="K217" s="118"/>
      <c r="L217" s="118"/>
      <c r="M217" s="118"/>
      <c r="N217" s="118"/>
      <c r="O217" s="118"/>
      <c r="P217" s="118"/>
      <c r="Q217" s="118"/>
      <c r="R217" s="118"/>
      <c r="S217" s="118"/>
      <c r="T217" s="118"/>
    </row>
    <row r="218" spans="2:20" ht="13.5">
      <c r="B218" s="118"/>
      <c r="C218" s="118"/>
      <c r="D218" s="118"/>
      <c r="E218" s="118"/>
      <c r="F218" s="118"/>
      <c r="G218" s="118"/>
      <c r="H218" s="118"/>
      <c r="I218" s="118"/>
      <c r="J218" s="25"/>
      <c r="K218" s="118"/>
      <c r="L218" s="118"/>
      <c r="M218" s="118"/>
      <c r="N218" s="118"/>
      <c r="O218" s="118"/>
      <c r="P218" s="118"/>
      <c r="Q218" s="118"/>
      <c r="R218" s="118"/>
      <c r="S218" s="118"/>
      <c r="T218" s="118"/>
    </row>
    <row r="219" spans="2:20" ht="13.5">
      <c r="B219" s="118"/>
      <c r="C219" s="118"/>
      <c r="D219" s="118"/>
      <c r="E219" s="118"/>
      <c r="F219" s="118"/>
      <c r="G219" s="118"/>
      <c r="H219" s="118"/>
      <c r="I219" s="118"/>
      <c r="J219" s="25"/>
      <c r="K219" s="118"/>
      <c r="L219" s="118"/>
      <c r="M219" s="118"/>
      <c r="N219" s="118"/>
      <c r="O219" s="118"/>
      <c r="P219" s="118"/>
      <c r="Q219" s="118"/>
      <c r="R219" s="118"/>
      <c r="S219" s="118"/>
      <c r="T219" s="118"/>
    </row>
    <row r="220" spans="2:20" ht="13.5">
      <c r="B220" s="118"/>
      <c r="C220" s="118"/>
      <c r="D220" s="118"/>
      <c r="E220" s="118"/>
      <c r="F220" s="118"/>
      <c r="G220" s="118"/>
      <c r="H220" s="118"/>
      <c r="I220" s="118"/>
      <c r="J220" s="25"/>
      <c r="K220" s="118"/>
      <c r="L220" s="118"/>
      <c r="M220" s="118"/>
      <c r="N220" s="118"/>
      <c r="O220" s="118"/>
      <c r="P220" s="118"/>
      <c r="Q220" s="118"/>
      <c r="R220" s="118"/>
      <c r="S220" s="118"/>
      <c r="T220" s="118"/>
    </row>
    <row r="221" spans="2:20" ht="13.5">
      <c r="B221" s="118"/>
      <c r="C221" s="118"/>
      <c r="D221" s="118"/>
      <c r="E221" s="118"/>
      <c r="F221" s="118"/>
      <c r="G221" s="118"/>
      <c r="H221" s="118"/>
      <c r="I221" s="118"/>
      <c r="J221" s="25"/>
      <c r="K221" s="118"/>
      <c r="L221" s="118"/>
      <c r="M221" s="118"/>
      <c r="N221" s="118"/>
      <c r="O221" s="118"/>
      <c r="P221" s="118"/>
      <c r="Q221" s="118"/>
      <c r="R221" s="118"/>
      <c r="S221" s="118"/>
      <c r="T221" s="118"/>
    </row>
    <row r="222" spans="2:20" ht="13.5">
      <c r="B222" s="118"/>
      <c r="C222" s="118"/>
      <c r="D222" s="118"/>
      <c r="E222" s="118"/>
      <c r="F222" s="118"/>
      <c r="G222" s="118"/>
      <c r="H222" s="118"/>
      <c r="I222" s="118"/>
      <c r="J222" s="25"/>
      <c r="K222" s="118"/>
      <c r="L222" s="118"/>
      <c r="M222" s="118"/>
      <c r="N222" s="118"/>
      <c r="O222" s="118"/>
      <c r="P222" s="118"/>
      <c r="Q222" s="118"/>
      <c r="R222" s="118"/>
      <c r="S222" s="118"/>
      <c r="T222" s="118"/>
    </row>
    <row r="223" spans="2:20" ht="13.5">
      <c r="B223" s="118"/>
      <c r="C223" s="118"/>
      <c r="D223" s="118"/>
      <c r="E223" s="118"/>
      <c r="F223" s="118"/>
      <c r="G223" s="118"/>
      <c r="H223" s="118"/>
      <c r="I223" s="118"/>
      <c r="J223" s="25"/>
      <c r="K223" s="118"/>
      <c r="L223" s="118"/>
      <c r="M223" s="118"/>
      <c r="N223" s="118"/>
      <c r="O223" s="118"/>
      <c r="P223" s="118"/>
      <c r="Q223" s="118"/>
      <c r="R223" s="118"/>
      <c r="S223" s="118"/>
      <c r="T223" s="118"/>
    </row>
    <row r="224" spans="2:20" ht="13.5">
      <c r="B224" s="118"/>
      <c r="C224" s="118"/>
      <c r="D224" s="118"/>
      <c r="E224" s="118"/>
      <c r="F224" s="118"/>
      <c r="G224" s="118"/>
      <c r="H224" s="118"/>
      <c r="I224" s="118"/>
      <c r="J224" s="25"/>
      <c r="K224" s="118"/>
      <c r="L224" s="118"/>
      <c r="M224" s="118"/>
      <c r="N224" s="118"/>
      <c r="O224" s="118"/>
      <c r="P224" s="118"/>
      <c r="Q224" s="118"/>
      <c r="R224" s="118"/>
      <c r="S224" s="118"/>
      <c r="T224" s="118"/>
    </row>
    <row r="225" spans="2:20" ht="13.5">
      <c r="B225" s="118"/>
      <c r="C225" s="118"/>
      <c r="D225" s="118"/>
      <c r="E225" s="118"/>
      <c r="F225" s="118"/>
      <c r="G225" s="118"/>
      <c r="H225" s="118"/>
      <c r="I225" s="118"/>
      <c r="J225" s="25"/>
      <c r="K225" s="118"/>
      <c r="L225" s="118"/>
      <c r="M225" s="118"/>
      <c r="N225" s="118"/>
      <c r="O225" s="118"/>
      <c r="P225" s="118"/>
      <c r="Q225" s="118"/>
      <c r="R225" s="118"/>
      <c r="S225" s="118"/>
      <c r="T225" s="118"/>
    </row>
    <row r="226" spans="2:20" ht="13.5">
      <c r="B226" s="118"/>
      <c r="C226" s="118"/>
      <c r="D226" s="118"/>
      <c r="E226" s="118"/>
      <c r="F226" s="118"/>
      <c r="G226" s="118"/>
      <c r="H226" s="118"/>
      <c r="I226" s="118"/>
      <c r="J226" s="25"/>
      <c r="K226" s="118"/>
      <c r="L226" s="118"/>
      <c r="M226" s="118"/>
      <c r="N226" s="118"/>
      <c r="O226" s="118"/>
      <c r="P226" s="118"/>
      <c r="Q226" s="118"/>
      <c r="R226" s="118"/>
      <c r="S226" s="118"/>
      <c r="T226" s="118"/>
    </row>
    <row r="227" spans="2:20" ht="13.5">
      <c r="B227" s="118"/>
      <c r="C227" s="118"/>
      <c r="D227" s="118"/>
      <c r="E227" s="118"/>
      <c r="F227" s="118"/>
      <c r="G227" s="118"/>
      <c r="H227" s="118"/>
      <c r="I227" s="118"/>
      <c r="J227" s="25"/>
      <c r="K227" s="118"/>
      <c r="L227" s="118"/>
      <c r="M227" s="118"/>
      <c r="N227" s="118"/>
      <c r="O227" s="118"/>
      <c r="P227" s="118"/>
      <c r="Q227" s="118"/>
      <c r="R227" s="118"/>
      <c r="S227" s="118"/>
      <c r="T227" s="118"/>
    </row>
    <row r="228" spans="2:20" ht="13.5">
      <c r="B228" s="118"/>
      <c r="C228" s="118"/>
      <c r="D228" s="118"/>
      <c r="E228" s="118"/>
      <c r="F228" s="118"/>
      <c r="G228" s="118"/>
      <c r="H228" s="118"/>
      <c r="I228" s="118"/>
      <c r="J228" s="25"/>
      <c r="K228" s="118"/>
      <c r="L228" s="118"/>
      <c r="M228" s="118"/>
      <c r="N228" s="118"/>
      <c r="O228" s="118"/>
      <c r="P228" s="118"/>
      <c r="Q228" s="118"/>
      <c r="R228" s="118"/>
      <c r="S228" s="118"/>
      <c r="T228" s="118"/>
    </row>
    <row r="229" spans="2:20" ht="13.5">
      <c r="B229" s="118"/>
      <c r="C229" s="118"/>
      <c r="D229" s="118"/>
      <c r="E229" s="118"/>
      <c r="F229" s="118"/>
      <c r="G229" s="118"/>
      <c r="H229" s="118"/>
      <c r="I229" s="118"/>
      <c r="J229" s="25"/>
      <c r="K229" s="118"/>
      <c r="L229" s="118"/>
      <c r="M229" s="118"/>
      <c r="N229" s="118"/>
      <c r="O229" s="118"/>
      <c r="P229" s="118"/>
      <c r="Q229" s="118"/>
      <c r="R229" s="118"/>
      <c r="S229" s="118"/>
      <c r="T229" s="118"/>
    </row>
    <row r="230" spans="2:20" ht="13.5">
      <c r="B230" s="118"/>
      <c r="C230" s="118"/>
      <c r="D230" s="118"/>
      <c r="E230" s="118"/>
      <c r="F230" s="118"/>
      <c r="G230" s="118"/>
      <c r="H230" s="118"/>
      <c r="I230" s="118"/>
      <c r="J230" s="25"/>
      <c r="K230" s="118"/>
      <c r="L230" s="118"/>
      <c r="M230" s="118"/>
      <c r="N230" s="118"/>
      <c r="O230" s="118"/>
      <c r="P230" s="118"/>
      <c r="Q230" s="118"/>
      <c r="R230" s="118"/>
      <c r="S230" s="118"/>
      <c r="T230" s="118"/>
    </row>
    <row r="231" spans="2:20" ht="13.5">
      <c r="B231" s="118"/>
      <c r="C231" s="118"/>
      <c r="D231" s="118"/>
      <c r="E231" s="118"/>
      <c r="F231" s="118"/>
      <c r="G231" s="118"/>
      <c r="H231" s="118"/>
      <c r="I231" s="118"/>
      <c r="J231" s="25"/>
      <c r="K231" s="118"/>
      <c r="L231" s="118"/>
      <c r="M231" s="118"/>
      <c r="N231" s="118"/>
      <c r="O231" s="118"/>
      <c r="P231" s="118"/>
      <c r="Q231" s="118"/>
      <c r="R231" s="118"/>
      <c r="S231" s="118"/>
      <c r="T231" s="118"/>
    </row>
    <row r="232" spans="2:20" ht="13.5">
      <c r="B232" s="118"/>
      <c r="C232" s="118"/>
      <c r="D232" s="118"/>
      <c r="E232" s="118"/>
      <c r="F232" s="118"/>
      <c r="G232" s="118"/>
      <c r="H232" s="118"/>
      <c r="I232" s="118"/>
      <c r="J232" s="25"/>
      <c r="K232" s="118"/>
      <c r="L232" s="118"/>
      <c r="M232" s="118"/>
      <c r="N232" s="118"/>
      <c r="O232" s="118"/>
      <c r="P232" s="118"/>
      <c r="Q232" s="118"/>
      <c r="R232" s="118"/>
      <c r="S232" s="118"/>
      <c r="T232" s="118"/>
    </row>
    <row r="233" spans="2:20" ht="13.5">
      <c r="B233" s="118"/>
      <c r="C233" s="118"/>
      <c r="D233" s="118"/>
      <c r="E233" s="118"/>
      <c r="F233" s="118"/>
      <c r="G233" s="118"/>
      <c r="H233" s="118"/>
      <c r="I233" s="118"/>
      <c r="J233" s="25"/>
      <c r="K233" s="118"/>
      <c r="L233" s="118"/>
      <c r="M233" s="118"/>
      <c r="N233" s="118"/>
      <c r="O233" s="118"/>
      <c r="P233" s="118"/>
      <c r="Q233" s="118"/>
      <c r="R233" s="118"/>
      <c r="S233" s="118"/>
      <c r="T233" s="118"/>
    </row>
    <row r="234" spans="2:20" ht="13.5">
      <c r="B234" s="118"/>
      <c r="C234" s="118"/>
      <c r="D234" s="118"/>
      <c r="E234" s="118"/>
      <c r="F234" s="118"/>
      <c r="G234" s="118"/>
      <c r="H234" s="118"/>
      <c r="I234" s="118"/>
      <c r="J234" s="25"/>
      <c r="K234" s="118"/>
      <c r="L234" s="118"/>
      <c r="M234" s="118"/>
      <c r="N234" s="118"/>
      <c r="O234" s="118"/>
      <c r="P234" s="118"/>
      <c r="Q234" s="118"/>
      <c r="R234" s="118"/>
      <c r="S234" s="118"/>
      <c r="T234" s="118"/>
    </row>
    <row r="235" spans="2:20" ht="13.5">
      <c r="B235" s="118"/>
      <c r="C235" s="118"/>
      <c r="D235" s="118"/>
      <c r="E235" s="118"/>
      <c r="F235" s="118"/>
      <c r="G235" s="118"/>
      <c r="H235" s="118"/>
      <c r="I235" s="118"/>
      <c r="J235" s="25"/>
      <c r="K235" s="118"/>
      <c r="L235" s="118"/>
      <c r="M235" s="118"/>
      <c r="N235" s="118"/>
      <c r="O235" s="118"/>
      <c r="P235" s="118"/>
      <c r="Q235" s="118"/>
      <c r="R235" s="118"/>
      <c r="S235" s="118"/>
      <c r="T235" s="118"/>
    </row>
    <row r="236" spans="2:20" ht="13.5">
      <c r="B236" s="118"/>
      <c r="C236" s="118"/>
      <c r="D236" s="118"/>
      <c r="E236" s="118"/>
      <c r="F236" s="118"/>
      <c r="G236" s="118"/>
      <c r="H236" s="118"/>
      <c r="I236" s="118"/>
      <c r="J236" s="25"/>
      <c r="K236" s="118"/>
      <c r="L236" s="118"/>
      <c r="M236" s="118"/>
      <c r="N236" s="118"/>
      <c r="O236" s="118"/>
      <c r="P236" s="118"/>
      <c r="Q236" s="118"/>
      <c r="R236" s="118"/>
      <c r="S236" s="118"/>
      <c r="T236" s="118"/>
    </row>
    <row r="237" spans="2:20" ht="13.5">
      <c r="B237" s="118"/>
      <c r="C237" s="118"/>
      <c r="D237" s="118"/>
      <c r="E237" s="118"/>
      <c r="F237" s="118"/>
      <c r="G237" s="118"/>
      <c r="H237" s="118"/>
      <c r="I237" s="118"/>
      <c r="J237" s="25"/>
      <c r="K237" s="118"/>
      <c r="L237" s="118"/>
      <c r="M237" s="118"/>
      <c r="N237" s="118"/>
      <c r="O237" s="118"/>
      <c r="P237" s="118"/>
      <c r="Q237" s="118"/>
      <c r="R237" s="118"/>
      <c r="S237" s="118"/>
      <c r="T237" s="118"/>
    </row>
    <row r="238" spans="2:20" ht="13.5">
      <c r="B238" s="118"/>
      <c r="C238" s="118"/>
      <c r="D238" s="118"/>
      <c r="E238" s="118"/>
      <c r="F238" s="118"/>
      <c r="G238" s="118"/>
      <c r="H238" s="118"/>
      <c r="I238" s="118"/>
      <c r="J238" s="25"/>
      <c r="K238" s="118"/>
      <c r="L238" s="118"/>
      <c r="M238" s="118"/>
      <c r="N238" s="118"/>
      <c r="O238" s="118"/>
      <c r="P238" s="118"/>
      <c r="Q238" s="118"/>
      <c r="R238" s="118"/>
      <c r="S238" s="118"/>
      <c r="T238" s="118"/>
    </row>
    <row r="239" spans="2:20" ht="13.5">
      <c r="B239" s="118"/>
      <c r="C239" s="118"/>
      <c r="D239" s="118"/>
      <c r="E239" s="118"/>
      <c r="F239" s="118"/>
      <c r="G239" s="118"/>
      <c r="H239" s="118"/>
      <c r="I239" s="118"/>
      <c r="J239" s="25"/>
      <c r="K239" s="118"/>
      <c r="L239" s="118"/>
      <c r="M239" s="118"/>
      <c r="N239" s="118"/>
      <c r="O239" s="118"/>
      <c r="P239" s="118"/>
      <c r="Q239" s="118"/>
      <c r="R239" s="118"/>
      <c r="S239" s="118"/>
      <c r="T239" s="118"/>
    </row>
    <row r="240" spans="2:20" ht="13.5">
      <c r="B240" s="118"/>
      <c r="C240" s="118"/>
      <c r="D240" s="118"/>
      <c r="E240" s="118"/>
      <c r="F240" s="118"/>
      <c r="G240" s="118"/>
      <c r="H240" s="118"/>
      <c r="I240" s="118"/>
      <c r="J240" s="25"/>
      <c r="K240" s="118"/>
      <c r="L240" s="118"/>
      <c r="M240" s="118"/>
      <c r="N240" s="118"/>
      <c r="O240" s="118"/>
      <c r="P240" s="118"/>
      <c r="Q240" s="118"/>
      <c r="R240" s="118"/>
      <c r="S240" s="118"/>
      <c r="T240" s="118"/>
    </row>
    <row r="241" spans="2:20" ht="13.5">
      <c r="B241" s="118"/>
      <c r="C241" s="118"/>
      <c r="D241" s="118"/>
      <c r="E241" s="118"/>
      <c r="F241" s="118"/>
      <c r="G241" s="118"/>
      <c r="H241" s="118"/>
      <c r="I241" s="118"/>
      <c r="J241" s="25"/>
      <c r="K241" s="118"/>
      <c r="L241" s="118"/>
      <c r="M241" s="118"/>
      <c r="N241" s="118"/>
      <c r="O241" s="118"/>
      <c r="P241" s="118"/>
      <c r="Q241" s="118"/>
      <c r="R241" s="118"/>
      <c r="S241" s="118"/>
      <c r="T241" s="118"/>
    </row>
    <row r="242" spans="2:20" ht="13.5">
      <c r="B242" s="118"/>
      <c r="C242" s="118"/>
      <c r="D242" s="118"/>
      <c r="E242" s="118"/>
      <c r="F242" s="118"/>
      <c r="G242" s="118"/>
      <c r="H242" s="118"/>
      <c r="I242" s="118"/>
      <c r="J242" s="25"/>
      <c r="K242" s="118"/>
      <c r="L242" s="118"/>
      <c r="M242" s="118"/>
      <c r="N242" s="118"/>
      <c r="O242" s="118"/>
      <c r="P242" s="118"/>
      <c r="Q242" s="118"/>
      <c r="R242" s="118"/>
      <c r="S242" s="118"/>
      <c r="T242" s="118"/>
    </row>
    <row r="243" spans="2:20" ht="13.5">
      <c r="B243" s="118"/>
      <c r="C243" s="118"/>
      <c r="D243" s="118"/>
      <c r="E243" s="118"/>
      <c r="F243" s="118"/>
      <c r="G243" s="118"/>
      <c r="H243" s="118"/>
      <c r="I243" s="118"/>
      <c r="J243" s="25"/>
      <c r="K243" s="118"/>
      <c r="L243" s="118"/>
      <c r="M243" s="118"/>
      <c r="N243" s="118"/>
      <c r="O243" s="118"/>
      <c r="P243" s="118"/>
      <c r="Q243" s="118"/>
      <c r="R243" s="118"/>
      <c r="S243" s="118"/>
      <c r="T243" s="118"/>
    </row>
    <row r="244" spans="2:20" ht="13.5">
      <c r="B244" s="118"/>
      <c r="C244" s="118"/>
      <c r="D244" s="118"/>
      <c r="E244" s="118"/>
      <c r="F244" s="118"/>
      <c r="G244" s="118"/>
      <c r="H244" s="118"/>
      <c r="I244" s="118"/>
      <c r="J244" s="25"/>
      <c r="K244" s="118"/>
      <c r="L244" s="118"/>
      <c r="M244" s="118"/>
      <c r="N244" s="118"/>
      <c r="O244" s="118"/>
      <c r="P244" s="118"/>
      <c r="Q244" s="118"/>
      <c r="R244" s="118"/>
      <c r="S244" s="118"/>
      <c r="T244" s="118"/>
    </row>
    <row r="245" spans="2:20" ht="13.5">
      <c r="B245" s="118"/>
      <c r="C245" s="118"/>
      <c r="D245" s="118"/>
      <c r="E245" s="118"/>
      <c r="F245" s="118"/>
      <c r="G245" s="118"/>
      <c r="H245" s="118"/>
      <c r="I245" s="118"/>
      <c r="J245" s="25"/>
      <c r="K245" s="118"/>
      <c r="L245" s="118"/>
      <c r="M245" s="118"/>
      <c r="N245" s="118"/>
      <c r="O245" s="118"/>
      <c r="P245" s="118"/>
      <c r="Q245" s="118"/>
      <c r="R245" s="118"/>
      <c r="S245" s="118"/>
      <c r="T245" s="118"/>
    </row>
    <row r="246" spans="2:20" ht="13.5">
      <c r="B246" s="118"/>
      <c r="C246" s="118"/>
      <c r="D246" s="118"/>
      <c r="E246" s="118"/>
      <c r="F246" s="118"/>
      <c r="G246" s="118"/>
      <c r="H246" s="118"/>
      <c r="I246" s="118"/>
      <c r="J246" s="25"/>
      <c r="K246" s="118"/>
      <c r="L246" s="118"/>
      <c r="M246" s="118"/>
      <c r="N246" s="118"/>
      <c r="O246" s="118"/>
      <c r="P246" s="118"/>
      <c r="Q246" s="118"/>
      <c r="R246" s="118"/>
      <c r="S246" s="118"/>
      <c r="T246" s="118"/>
    </row>
    <row r="247" spans="2:20" ht="13.5">
      <c r="B247" s="118"/>
      <c r="C247" s="118"/>
      <c r="D247" s="118"/>
      <c r="E247" s="118"/>
      <c r="F247" s="118"/>
      <c r="G247" s="118"/>
      <c r="H247" s="118"/>
      <c r="I247" s="118"/>
      <c r="J247" s="25"/>
      <c r="K247" s="118"/>
      <c r="L247" s="118"/>
      <c r="M247" s="118"/>
      <c r="N247" s="118"/>
      <c r="O247" s="118"/>
      <c r="P247" s="118"/>
      <c r="Q247" s="118"/>
      <c r="R247" s="118"/>
      <c r="S247" s="118"/>
      <c r="T247" s="118"/>
    </row>
    <row r="248" spans="2:20" ht="13.5">
      <c r="B248" s="118"/>
      <c r="C248" s="118"/>
      <c r="D248" s="118"/>
      <c r="E248" s="118"/>
      <c r="F248" s="118"/>
      <c r="G248" s="118"/>
      <c r="H248" s="118"/>
      <c r="I248" s="118"/>
      <c r="J248" s="25"/>
      <c r="K248" s="118"/>
      <c r="L248" s="118"/>
      <c r="M248" s="118"/>
      <c r="N248" s="118"/>
      <c r="O248" s="118"/>
      <c r="P248" s="118"/>
      <c r="Q248" s="118"/>
      <c r="R248" s="118"/>
      <c r="S248" s="118"/>
      <c r="T248" s="118"/>
    </row>
    <row r="249" spans="2:20" ht="13.5">
      <c r="B249" s="118"/>
      <c r="C249" s="118"/>
      <c r="D249" s="118"/>
      <c r="E249" s="118"/>
      <c r="F249" s="118"/>
      <c r="G249" s="118"/>
      <c r="H249" s="118"/>
      <c r="I249" s="118"/>
      <c r="J249" s="25"/>
      <c r="K249" s="118"/>
      <c r="L249" s="118"/>
      <c r="M249" s="118"/>
      <c r="N249" s="118"/>
      <c r="O249" s="118"/>
      <c r="P249" s="118"/>
      <c r="Q249" s="118"/>
      <c r="R249" s="118"/>
      <c r="S249" s="118"/>
      <c r="T249" s="118"/>
    </row>
    <row r="250" spans="2:20" ht="13.5">
      <c r="B250" s="118"/>
      <c r="C250" s="118"/>
      <c r="D250" s="118"/>
      <c r="E250" s="118"/>
      <c r="F250" s="118"/>
      <c r="G250" s="118"/>
      <c r="H250" s="118"/>
      <c r="I250" s="118"/>
      <c r="J250" s="25"/>
      <c r="K250" s="118"/>
      <c r="L250" s="118"/>
      <c r="M250" s="118"/>
      <c r="N250" s="118"/>
      <c r="O250" s="118"/>
      <c r="P250" s="118"/>
      <c r="Q250" s="118"/>
      <c r="R250" s="118"/>
      <c r="S250" s="118"/>
      <c r="T250" s="118"/>
    </row>
    <row r="251" spans="2:20" ht="13.5">
      <c r="B251" s="118"/>
      <c r="C251" s="118"/>
      <c r="D251" s="118"/>
      <c r="E251" s="118"/>
      <c r="F251" s="118"/>
      <c r="G251" s="118"/>
      <c r="H251" s="118"/>
      <c r="I251" s="118"/>
      <c r="J251" s="25"/>
      <c r="K251" s="118"/>
      <c r="L251" s="118"/>
      <c r="M251" s="118"/>
      <c r="N251" s="118"/>
      <c r="O251" s="118"/>
      <c r="P251" s="118"/>
      <c r="Q251" s="118"/>
      <c r="R251" s="118"/>
      <c r="S251" s="118"/>
      <c r="T251" s="118"/>
    </row>
    <row r="252" spans="2:20" ht="13.5">
      <c r="B252" s="118"/>
      <c r="C252" s="118"/>
      <c r="D252" s="118"/>
      <c r="E252" s="118"/>
      <c r="F252" s="118"/>
      <c r="G252" s="118"/>
      <c r="H252" s="118"/>
      <c r="I252" s="118"/>
      <c r="J252" s="25"/>
      <c r="K252" s="118"/>
      <c r="L252" s="118"/>
      <c r="M252" s="118"/>
      <c r="N252" s="118"/>
      <c r="O252" s="118"/>
      <c r="P252" s="118"/>
      <c r="Q252" s="118"/>
      <c r="R252" s="118"/>
      <c r="S252" s="118"/>
      <c r="T252" s="118"/>
    </row>
    <row r="253" spans="2:20" ht="13.5">
      <c r="B253" s="118"/>
      <c r="C253" s="118"/>
      <c r="D253" s="118"/>
      <c r="E253" s="118"/>
      <c r="F253" s="118"/>
      <c r="G253" s="118"/>
      <c r="H253" s="118"/>
      <c r="I253" s="118"/>
      <c r="J253" s="25"/>
      <c r="K253" s="118"/>
      <c r="L253" s="118"/>
      <c r="M253" s="118"/>
      <c r="N253" s="118"/>
      <c r="O253" s="118"/>
      <c r="P253" s="118"/>
      <c r="Q253" s="118"/>
      <c r="R253" s="118"/>
      <c r="S253" s="118"/>
      <c r="T253" s="118"/>
    </row>
    <row r="254" spans="2:20" ht="13.5">
      <c r="B254" s="118"/>
      <c r="C254" s="118"/>
      <c r="D254" s="118"/>
      <c r="E254" s="118"/>
      <c r="F254" s="118"/>
      <c r="G254" s="118"/>
      <c r="H254" s="118"/>
      <c r="I254" s="118"/>
      <c r="J254" s="25"/>
      <c r="K254" s="118"/>
      <c r="L254" s="118"/>
      <c r="M254" s="118"/>
      <c r="N254" s="118"/>
      <c r="O254" s="118"/>
      <c r="P254" s="118"/>
      <c r="Q254" s="118"/>
      <c r="R254" s="118"/>
      <c r="S254" s="118"/>
      <c r="T254" s="118"/>
    </row>
    <row r="255" spans="2:20" ht="13.5">
      <c r="B255" s="118"/>
      <c r="C255" s="118"/>
      <c r="D255" s="118"/>
      <c r="E255" s="118"/>
      <c r="F255" s="118"/>
      <c r="G255" s="118"/>
      <c r="H255" s="118"/>
      <c r="I255" s="118"/>
      <c r="J255" s="25"/>
      <c r="K255" s="118"/>
      <c r="L255" s="118"/>
      <c r="M255" s="118"/>
      <c r="N255" s="118"/>
      <c r="O255" s="118"/>
      <c r="P255" s="118"/>
      <c r="Q255" s="118"/>
      <c r="R255" s="118"/>
      <c r="S255" s="118"/>
      <c r="T255" s="118"/>
    </row>
    <row r="256" spans="2:20" ht="13.5">
      <c r="B256" s="118"/>
      <c r="C256" s="118"/>
      <c r="D256" s="118"/>
      <c r="E256" s="118"/>
      <c r="F256" s="118"/>
      <c r="G256" s="118"/>
      <c r="H256" s="118"/>
      <c r="I256" s="118"/>
      <c r="J256" s="25"/>
      <c r="K256" s="118"/>
      <c r="L256" s="118"/>
      <c r="M256" s="118"/>
      <c r="N256" s="118"/>
      <c r="O256" s="118"/>
      <c r="P256" s="118"/>
      <c r="Q256" s="118"/>
      <c r="R256" s="118"/>
      <c r="S256" s="118"/>
      <c r="T256" s="118"/>
    </row>
    <row r="257" spans="2:20" ht="13.5">
      <c r="B257" s="118"/>
      <c r="C257" s="118"/>
      <c r="D257" s="118"/>
      <c r="E257" s="118"/>
      <c r="F257" s="118"/>
      <c r="G257" s="118"/>
      <c r="H257" s="118"/>
      <c r="I257" s="118"/>
      <c r="J257" s="25"/>
      <c r="K257" s="118"/>
      <c r="L257" s="118"/>
      <c r="M257" s="118"/>
      <c r="N257" s="118"/>
      <c r="O257" s="118"/>
      <c r="P257" s="118"/>
      <c r="Q257" s="118"/>
      <c r="R257" s="118"/>
      <c r="S257" s="118"/>
      <c r="T257" s="118"/>
    </row>
    <row r="258" spans="2:20" ht="13.5">
      <c r="B258" s="118"/>
      <c r="C258" s="118"/>
      <c r="D258" s="118"/>
      <c r="E258" s="118"/>
      <c r="F258" s="118"/>
      <c r="G258" s="118"/>
      <c r="H258" s="118"/>
      <c r="I258" s="118"/>
      <c r="J258" s="25"/>
      <c r="K258" s="118"/>
      <c r="L258" s="118"/>
      <c r="M258" s="118"/>
      <c r="N258" s="118"/>
      <c r="O258" s="118"/>
      <c r="P258" s="118"/>
      <c r="Q258" s="118"/>
      <c r="R258" s="118"/>
      <c r="S258" s="118"/>
      <c r="T258" s="118"/>
    </row>
    <row r="259" spans="2:20" ht="13.5">
      <c r="B259" s="118"/>
      <c r="C259" s="118"/>
      <c r="D259" s="118"/>
      <c r="E259" s="118"/>
      <c r="F259" s="118"/>
      <c r="G259" s="118"/>
      <c r="H259" s="118"/>
      <c r="I259" s="118"/>
      <c r="J259" s="25"/>
      <c r="K259" s="118"/>
      <c r="L259" s="118"/>
      <c r="M259" s="118"/>
      <c r="N259" s="118"/>
      <c r="O259" s="118"/>
      <c r="P259" s="118"/>
      <c r="Q259" s="118"/>
      <c r="R259" s="118"/>
      <c r="S259" s="118"/>
      <c r="T259" s="118"/>
    </row>
    <row r="260" spans="2:20" ht="13.5">
      <c r="B260" s="118"/>
      <c r="C260" s="118"/>
      <c r="D260" s="118"/>
      <c r="E260" s="118"/>
      <c r="F260" s="118"/>
      <c r="G260" s="118"/>
      <c r="H260" s="118"/>
      <c r="I260" s="118"/>
      <c r="J260" s="25"/>
      <c r="K260" s="118"/>
      <c r="L260" s="118"/>
      <c r="M260" s="118"/>
      <c r="N260" s="118"/>
      <c r="O260" s="118"/>
      <c r="P260" s="118"/>
      <c r="Q260" s="118"/>
      <c r="R260" s="118"/>
      <c r="S260" s="118"/>
      <c r="T260" s="118"/>
    </row>
    <row r="261" spans="2:20" ht="13.5">
      <c r="B261" s="118"/>
      <c r="C261" s="118"/>
      <c r="D261" s="118"/>
      <c r="E261" s="118"/>
      <c r="F261" s="118"/>
      <c r="G261" s="118"/>
      <c r="H261" s="118"/>
      <c r="I261" s="118"/>
      <c r="J261" s="25"/>
      <c r="K261" s="118"/>
      <c r="L261" s="118"/>
      <c r="M261" s="118"/>
      <c r="N261" s="118"/>
      <c r="O261" s="118"/>
      <c r="P261" s="118"/>
      <c r="Q261" s="118"/>
      <c r="R261" s="118"/>
      <c r="S261" s="118"/>
      <c r="T261" s="118"/>
    </row>
    <row r="262" spans="2:20" ht="13.5">
      <c r="B262" s="118"/>
      <c r="C262" s="118"/>
      <c r="D262" s="118"/>
      <c r="E262" s="118"/>
      <c r="F262" s="118"/>
      <c r="G262" s="118"/>
      <c r="H262" s="118"/>
      <c r="I262" s="118"/>
      <c r="J262" s="25"/>
      <c r="K262" s="118"/>
      <c r="L262" s="118"/>
      <c r="M262" s="118"/>
      <c r="N262" s="118"/>
      <c r="O262" s="118"/>
      <c r="P262" s="118"/>
      <c r="Q262" s="118"/>
      <c r="R262" s="118"/>
      <c r="S262" s="118"/>
      <c r="T262" s="118"/>
    </row>
    <row r="263" spans="2:20" ht="13.5">
      <c r="B263" s="118"/>
      <c r="C263" s="118"/>
      <c r="D263" s="118"/>
      <c r="E263" s="118"/>
      <c r="F263" s="118"/>
      <c r="G263" s="118"/>
      <c r="H263" s="118"/>
      <c r="I263" s="118"/>
      <c r="J263" s="25"/>
      <c r="K263" s="118"/>
      <c r="L263" s="118"/>
      <c r="M263" s="118"/>
      <c r="N263" s="118"/>
      <c r="O263" s="118"/>
      <c r="P263" s="118"/>
      <c r="Q263" s="118"/>
      <c r="R263" s="118"/>
      <c r="S263" s="118"/>
      <c r="T263" s="118"/>
    </row>
    <row r="264" spans="2:20" ht="13.5">
      <c r="B264" s="118"/>
      <c r="C264" s="118"/>
      <c r="D264" s="118"/>
      <c r="E264" s="118"/>
      <c r="F264" s="118"/>
      <c r="G264" s="118"/>
      <c r="H264" s="118"/>
      <c r="I264" s="118"/>
      <c r="J264" s="25"/>
      <c r="K264" s="118"/>
      <c r="L264" s="118"/>
      <c r="M264" s="118"/>
      <c r="N264" s="118"/>
      <c r="O264" s="118"/>
      <c r="P264" s="118"/>
      <c r="Q264" s="118"/>
      <c r="R264" s="118"/>
      <c r="S264" s="118"/>
      <c r="T264" s="118"/>
    </row>
    <row r="265" spans="2:20" ht="13.5">
      <c r="B265" s="118"/>
      <c r="C265" s="118"/>
      <c r="D265" s="118"/>
      <c r="E265" s="118"/>
      <c r="F265" s="118"/>
      <c r="G265" s="118"/>
      <c r="H265" s="118"/>
      <c r="I265" s="118"/>
      <c r="J265" s="25"/>
      <c r="K265" s="118"/>
      <c r="L265" s="118"/>
      <c r="M265" s="118"/>
      <c r="N265" s="118"/>
      <c r="O265" s="118"/>
      <c r="P265" s="118"/>
      <c r="Q265" s="118"/>
      <c r="R265" s="118"/>
      <c r="S265" s="118"/>
      <c r="T265" s="118"/>
    </row>
    <row r="266" spans="2:20" ht="13.5">
      <c r="B266" s="118"/>
      <c r="C266" s="118"/>
      <c r="D266" s="118"/>
      <c r="E266" s="118"/>
      <c r="F266" s="118"/>
      <c r="G266" s="118"/>
      <c r="H266" s="118"/>
      <c r="I266" s="118"/>
      <c r="J266" s="25"/>
      <c r="K266" s="118"/>
      <c r="L266" s="118"/>
      <c r="M266" s="118"/>
      <c r="N266" s="118"/>
      <c r="O266" s="118"/>
      <c r="P266" s="118"/>
      <c r="Q266" s="118"/>
      <c r="R266" s="118"/>
      <c r="S266" s="118"/>
      <c r="T266" s="118"/>
    </row>
    <row r="267" spans="2:20" ht="13.5">
      <c r="B267" s="118"/>
      <c r="C267" s="118"/>
      <c r="D267" s="118"/>
      <c r="E267" s="118"/>
      <c r="F267" s="118"/>
      <c r="G267" s="118"/>
      <c r="H267" s="118"/>
      <c r="I267" s="118"/>
      <c r="J267" s="25"/>
      <c r="K267" s="118"/>
      <c r="L267" s="118"/>
      <c r="M267" s="118"/>
      <c r="N267" s="118"/>
      <c r="O267" s="118"/>
      <c r="P267" s="118"/>
      <c r="Q267" s="118"/>
      <c r="R267" s="118"/>
      <c r="S267" s="118"/>
      <c r="T267" s="118"/>
    </row>
    <row r="268" spans="2:20" ht="13.5">
      <c r="B268" s="118"/>
      <c r="C268" s="118"/>
      <c r="D268" s="118"/>
      <c r="E268" s="118"/>
      <c r="F268" s="118"/>
      <c r="G268" s="118"/>
      <c r="H268" s="118"/>
      <c r="I268" s="118"/>
      <c r="J268" s="25"/>
      <c r="K268" s="118"/>
      <c r="L268" s="118"/>
      <c r="M268" s="118"/>
      <c r="N268" s="118"/>
      <c r="O268" s="118"/>
      <c r="P268" s="118"/>
      <c r="Q268" s="118"/>
      <c r="R268" s="118"/>
      <c r="S268" s="118"/>
      <c r="T268" s="118"/>
    </row>
    <row r="269" spans="2:20" ht="13.5">
      <c r="B269" s="118"/>
      <c r="C269" s="118"/>
      <c r="D269" s="118"/>
      <c r="E269" s="118"/>
      <c r="F269" s="118"/>
      <c r="G269" s="118"/>
      <c r="H269" s="118"/>
      <c r="I269" s="118"/>
      <c r="J269" s="25"/>
      <c r="K269" s="118"/>
      <c r="L269" s="118"/>
      <c r="M269" s="118"/>
      <c r="N269" s="118"/>
      <c r="O269" s="118"/>
      <c r="P269" s="118"/>
      <c r="Q269" s="118"/>
      <c r="R269" s="118"/>
      <c r="S269" s="118"/>
      <c r="T269" s="118"/>
    </row>
    <row r="270" spans="2:20" ht="13.5">
      <c r="B270" s="118"/>
      <c r="C270" s="118"/>
      <c r="D270" s="118"/>
      <c r="E270" s="118"/>
      <c r="F270" s="118"/>
      <c r="G270" s="118"/>
      <c r="H270" s="118"/>
      <c r="I270" s="118"/>
      <c r="J270" s="25"/>
      <c r="K270" s="118"/>
      <c r="L270" s="118"/>
      <c r="M270" s="118"/>
      <c r="N270" s="118"/>
      <c r="O270" s="118"/>
      <c r="P270" s="118"/>
      <c r="Q270" s="118"/>
      <c r="R270" s="118"/>
      <c r="S270" s="118"/>
      <c r="T270" s="118"/>
    </row>
    <row r="271" spans="2:20" ht="13.5">
      <c r="B271" s="118"/>
      <c r="C271" s="118"/>
      <c r="D271" s="118"/>
      <c r="E271" s="118"/>
      <c r="F271" s="118"/>
      <c r="G271" s="118"/>
      <c r="H271" s="118"/>
      <c r="I271" s="118"/>
      <c r="J271" s="25"/>
      <c r="K271" s="118"/>
      <c r="L271" s="118"/>
      <c r="M271" s="118"/>
      <c r="N271" s="118"/>
      <c r="O271" s="118"/>
      <c r="P271" s="118"/>
      <c r="Q271" s="118"/>
      <c r="R271" s="118"/>
      <c r="S271" s="118"/>
      <c r="T271" s="118"/>
    </row>
    <row r="272" spans="2:20" ht="13.5">
      <c r="B272" s="118"/>
      <c r="C272" s="118"/>
      <c r="D272" s="118"/>
      <c r="E272" s="118"/>
      <c r="F272" s="118"/>
      <c r="G272" s="118"/>
      <c r="H272" s="118"/>
      <c r="I272" s="118"/>
      <c r="J272" s="25"/>
      <c r="K272" s="118"/>
      <c r="L272" s="118"/>
      <c r="M272" s="118"/>
      <c r="N272" s="118"/>
      <c r="O272" s="118"/>
      <c r="P272" s="118"/>
      <c r="Q272" s="118"/>
      <c r="R272" s="118"/>
      <c r="S272" s="118"/>
      <c r="T272" s="118"/>
    </row>
    <row r="273" spans="2:20" ht="13.5">
      <c r="B273" s="118"/>
      <c r="C273" s="118"/>
      <c r="D273" s="118"/>
      <c r="E273" s="118"/>
      <c r="F273" s="118"/>
      <c r="G273" s="118"/>
      <c r="H273" s="118"/>
      <c r="I273" s="118"/>
      <c r="J273" s="25"/>
      <c r="K273" s="118"/>
      <c r="L273" s="118"/>
      <c r="M273" s="118"/>
      <c r="N273" s="118"/>
      <c r="O273" s="118"/>
      <c r="P273" s="118"/>
      <c r="Q273" s="118"/>
      <c r="R273" s="118"/>
      <c r="S273" s="118"/>
      <c r="T273" s="118"/>
    </row>
    <row r="274" spans="2:20" ht="13.5">
      <c r="B274" s="118"/>
      <c r="C274" s="118"/>
      <c r="D274" s="118"/>
      <c r="E274" s="118"/>
      <c r="F274" s="118"/>
      <c r="G274" s="118"/>
      <c r="H274" s="118"/>
      <c r="I274" s="118"/>
      <c r="J274" s="25"/>
      <c r="K274" s="118"/>
      <c r="L274" s="118"/>
      <c r="M274" s="118"/>
      <c r="N274" s="118"/>
      <c r="O274" s="118"/>
      <c r="P274" s="118"/>
      <c r="Q274" s="118"/>
      <c r="R274" s="118"/>
      <c r="S274" s="118"/>
      <c r="T274" s="118"/>
    </row>
    <row r="275" spans="2:20" ht="13.5">
      <c r="B275" s="118"/>
      <c r="C275" s="118"/>
      <c r="D275" s="118"/>
      <c r="E275" s="118"/>
      <c r="F275" s="118"/>
      <c r="G275" s="118"/>
      <c r="H275" s="118"/>
      <c r="I275" s="118"/>
      <c r="J275" s="25"/>
      <c r="K275" s="118"/>
      <c r="L275" s="118"/>
      <c r="M275" s="118"/>
      <c r="N275" s="118"/>
      <c r="O275" s="118"/>
      <c r="P275" s="118"/>
      <c r="Q275" s="118"/>
      <c r="R275" s="118"/>
      <c r="S275" s="118"/>
      <c r="T275" s="118"/>
    </row>
    <row r="276" spans="2:20" ht="13.5">
      <c r="B276" s="118"/>
      <c r="C276" s="118"/>
      <c r="D276" s="118"/>
      <c r="E276" s="118"/>
      <c r="F276" s="118"/>
      <c r="G276" s="118"/>
      <c r="H276" s="118"/>
      <c r="I276" s="118"/>
      <c r="J276" s="25"/>
      <c r="K276" s="118"/>
      <c r="L276" s="118"/>
      <c r="M276" s="118"/>
      <c r="N276" s="118"/>
      <c r="O276" s="118"/>
      <c r="P276" s="118"/>
      <c r="Q276" s="118"/>
      <c r="R276" s="118"/>
      <c r="S276" s="118"/>
      <c r="T276" s="118"/>
    </row>
    <row r="277" spans="2:20" ht="13.5">
      <c r="B277" s="118"/>
      <c r="C277" s="118"/>
      <c r="D277" s="118"/>
      <c r="E277" s="118"/>
      <c r="F277" s="118"/>
      <c r="G277" s="118"/>
      <c r="H277" s="118"/>
      <c r="I277" s="118"/>
      <c r="J277" s="25"/>
      <c r="K277" s="118"/>
      <c r="L277" s="118"/>
      <c r="M277" s="118"/>
      <c r="N277" s="118"/>
      <c r="O277" s="118"/>
      <c r="P277" s="118"/>
      <c r="Q277" s="118"/>
      <c r="R277" s="118"/>
      <c r="S277" s="118"/>
      <c r="T277" s="118"/>
    </row>
    <row r="278" spans="2:20" ht="13.5">
      <c r="B278" s="118"/>
      <c r="C278" s="118"/>
      <c r="D278" s="118"/>
      <c r="E278" s="118"/>
      <c r="F278" s="118"/>
      <c r="G278" s="118"/>
      <c r="H278" s="118"/>
      <c r="I278" s="118"/>
      <c r="J278" s="25"/>
      <c r="K278" s="118"/>
      <c r="L278" s="118"/>
      <c r="M278" s="118"/>
      <c r="N278" s="118"/>
      <c r="O278" s="118"/>
      <c r="P278" s="118"/>
      <c r="Q278" s="118"/>
      <c r="R278" s="118"/>
      <c r="S278" s="118"/>
      <c r="T278" s="118"/>
    </row>
    <row r="279" spans="2:20" ht="13.5">
      <c r="B279" s="118"/>
      <c r="C279" s="118"/>
      <c r="D279" s="118"/>
      <c r="E279" s="118"/>
      <c r="F279" s="118"/>
      <c r="G279" s="118"/>
      <c r="H279" s="118"/>
      <c r="I279" s="118"/>
      <c r="J279" s="25"/>
      <c r="K279" s="118"/>
      <c r="L279" s="118"/>
      <c r="M279" s="118"/>
      <c r="N279" s="118"/>
      <c r="O279" s="118"/>
      <c r="P279" s="118"/>
      <c r="Q279" s="118"/>
      <c r="R279" s="118"/>
      <c r="S279" s="118"/>
      <c r="T279" s="118"/>
    </row>
    <row r="280" spans="2:20" ht="13.5">
      <c r="B280" s="118"/>
      <c r="C280" s="118"/>
      <c r="D280" s="118"/>
      <c r="E280" s="118"/>
      <c r="F280" s="118"/>
      <c r="G280" s="118"/>
      <c r="H280" s="118"/>
      <c r="I280" s="118"/>
      <c r="J280" s="25"/>
      <c r="K280" s="118"/>
      <c r="L280" s="118"/>
      <c r="M280" s="118"/>
      <c r="N280" s="118"/>
      <c r="O280" s="118"/>
      <c r="P280" s="118"/>
      <c r="Q280" s="118"/>
      <c r="R280" s="118"/>
      <c r="S280" s="118"/>
      <c r="T280" s="118"/>
    </row>
    <row r="281" spans="2:20" ht="13.5">
      <c r="B281" s="118"/>
      <c r="C281" s="118"/>
      <c r="D281" s="118"/>
      <c r="E281" s="118"/>
      <c r="F281" s="118"/>
      <c r="G281" s="118"/>
      <c r="H281" s="118"/>
      <c r="I281" s="118"/>
      <c r="J281" s="25"/>
      <c r="K281" s="118"/>
      <c r="L281" s="118"/>
      <c r="M281" s="118"/>
      <c r="N281" s="118"/>
      <c r="O281" s="118"/>
      <c r="P281" s="118"/>
      <c r="Q281" s="118"/>
      <c r="R281" s="118"/>
      <c r="S281" s="118"/>
      <c r="T281" s="118"/>
    </row>
    <row r="282" spans="2:20" ht="13.5">
      <c r="B282" s="118"/>
      <c r="C282" s="118"/>
      <c r="D282" s="118"/>
      <c r="E282" s="118"/>
      <c r="F282" s="118"/>
      <c r="G282" s="118"/>
      <c r="H282" s="118"/>
      <c r="I282" s="118"/>
      <c r="J282" s="25"/>
      <c r="K282" s="118"/>
      <c r="L282" s="118"/>
      <c r="M282" s="118"/>
      <c r="N282" s="118"/>
      <c r="O282" s="118"/>
      <c r="P282" s="118"/>
      <c r="Q282" s="118"/>
      <c r="R282" s="118"/>
      <c r="S282" s="118"/>
      <c r="T282" s="118"/>
    </row>
    <row r="283" spans="2:20" ht="13.5">
      <c r="B283" s="118"/>
      <c r="C283" s="118"/>
      <c r="D283" s="118"/>
      <c r="E283" s="118"/>
      <c r="F283" s="118"/>
      <c r="G283" s="118"/>
      <c r="H283" s="118"/>
      <c r="I283" s="118"/>
      <c r="J283" s="25"/>
      <c r="K283" s="118"/>
      <c r="L283" s="118"/>
      <c r="M283" s="118"/>
      <c r="N283" s="118"/>
      <c r="O283" s="118"/>
      <c r="P283" s="118"/>
      <c r="Q283" s="118"/>
      <c r="R283" s="118"/>
      <c r="S283" s="118"/>
      <c r="T283" s="118"/>
    </row>
    <row r="284" spans="2:20" ht="13.5">
      <c r="B284" s="118"/>
      <c r="C284" s="118"/>
      <c r="D284" s="118"/>
      <c r="E284" s="118"/>
      <c r="F284" s="118"/>
      <c r="G284" s="118"/>
      <c r="H284" s="118"/>
      <c r="I284" s="118"/>
      <c r="J284" s="25"/>
      <c r="K284" s="118"/>
      <c r="L284" s="118"/>
      <c r="M284" s="118"/>
      <c r="N284" s="118"/>
      <c r="O284" s="118"/>
      <c r="P284" s="118"/>
      <c r="Q284" s="118"/>
      <c r="R284" s="118"/>
      <c r="S284" s="118"/>
      <c r="T284" s="118"/>
    </row>
    <row r="285" spans="2:20" ht="13.5">
      <c r="B285" s="118"/>
      <c r="C285" s="118"/>
      <c r="D285" s="118"/>
      <c r="E285" s="118"/>
      <c r="F285" s="118"/>
      <c r="G285" s="118"/>
      <c r="H285" s="118"/>
      <c r="I285" s="118"/>
      <c r="J285" s="25"/>
      <c r="K285" s="118"/>
      <c r="L285" s="118"/>
      <c r="M285" s="118"/>
      <c r="N285" s="118"/>
      <c r="O285" s="118"/>
      <c r="P285" s="118"/>
      <c r="Q285" s="118"/>
      <c r="R285" s="118"/>
      <c r="S285" s="118"/>
      <c r="T285" s="118"/>
    </row>
    <row r="286" spans="2:20" ht="13.5">
      <c r="B286" s="118"/>
      <c r="C286" s="118"/>
      <c r="D286" s="118"/>
      <c r="E286" s="118"/>
      <c r="F286" s="118"/>
      <c r="G286" s="118"/>
      <c r="H286" s="118"/>
      <c r="I286" s="118"/>
      <c r="J286" s="25"/>
      <c r="K286" s="118"/>
      <c r="L286" s="118"/>
      <c r="M286" s="118"/>
      <c r="N286" s="118"/>
      <c r="O286" s="118"/>
      <c r="P286" s="118"/>
      <c r="Q286" s="118"/>
      <c r="R286" s="118"/>
      <c r="S286" s="118"/>
      <c r="T286" s="118"/>
    </row>
    <row r="287" spans="2:20" ht="13.5">
      <c r="B287" s="118"/>
      <c r="C287" s="118"/>
      <c r="D287" s="118"/>
      <c r="E287" s="118"/>
      <c r="F287" s="118"/>
      <c r="G287" s="118"/>
      <c r="H287" s="118"/>
      <c r="I287" s="118"/>
      <c r="J287" s="25"/>
      <c r="K287" s="118"/>
      <c r="L287" s="118"/>
      <c r="M287" s="118"/>
      <c r="N287" s="118"/>
      <c r="O287" s="118"/>
      <c r="P287" s="118"/>
      <c r="Q287" s="118"/>
      <c r="R287" s="118"/>
      <c r="S287" s="118"/>
      <c r="T287" s="118"/>
    </row>
    <row r="288" spans="2:20" ht="13.5">
      <c r="B288" s="118"/>
      <c r="C288" s="118"/>
      <c r="D288" s="118"/>
      <c r="E288" s="118"/>
      <c r="F288" s="118"/>
      <c r="G288" s="118"/>
      <c r="H288" s="118"/>
      <c r="I288" s="118"/>
      <c r="J288" s="25"/>
      <c r="K288" s="118"/>
      <c r="L288" s="118"/>
      <c r="M288" s="118"/>
      <c r="N288" s="118"/>
      <c r="O288" s="118"/>
      <c r="P288" s="118"/>
      <c r="Q288" s="118"/>
      <c r="R288" s="118"/>
      <c r="S288" s="118"/>
      <c r="T288" s="118"/>
    </row>
    <row r="289" spans="2:20" ht="13.5">
      <c r="B289" s="118"/>
      <c r="C289" s="118"/>
      <c r="D289" s="118"/>
      <c r="E289" s="118"/>
      <c r="F289" s="118"/>
      <c r="G289" s="118"/>
      <c r="H289" s="118"/>
      <c r="I289" s="118"/>
      <c r="J289" s="25"/>
      <c r="K289" s="118"/>
      <c r="L289" s="118"/>
      <c r="M289" s="118"/>
      <c r="N289" s="118"/>
      <c r="O289" s="118"/>
      <c r="P289" s="118"/>
      <c r="Q289" s="118"/>
      <c r="R289" s="118"/>
      <c r="S289" s="118"/>
      <c r="T289" s="118"/>
    </row>
    <row r="290" spans="2:20" ht="13.5">
      <c r="B290" s="118"/>
      <c r="C290" s="118"/>
      <c r="D290" s="118"/>
      <c r="E290" s="118"/>
      <c r="F290" s="118"/>
      <c r="G290" s="118"/>
      <c r="H290" s="118"/>
      <c r="I290" s="118"/>
      <c r="J290" s="25"/>
      <c r="K290" s="118"/>
      <c r="L290" s="118"/>
      <c r="M290" s="118"/>
      <c r="N290" s="118"/>
      <c r="O290" s="118"/>
      <c r="P290" s="118"/>
      <c r="Q290" s="118"/>
      <c r="R290" s="118"/>
      <c r="S290" s="118"/>
      <c r="T290" s="118"/>
    </row>
    <row r="291" spans="2:20" ht="13.5">
      <c r="B291" s="118"/>
      <c r="C291" s="118"/>
      <c r="D291" s="118"/>
      <c r="E291" s="118"/>
      <c r="F291" s="118"/>
      <c r="G291" s="118"/>
      <c r="H291" s="118"/>
      <c r="I291" s="118"/>
      <c r="J291" s="25"/>
      <c r="K291" s="118"/>
      <c r="L291" s="118"/>
      <c r="M291" s="118"/>
      <c r="N291" s="118"/>
      <c r="O291" s="118"/>
      <c r="P291" s="118"/>
      <c r="Q291" s="118"/>
      <c r="R291" s="118"/>
      <c r="S291" s="118"/>
      <c r="T291" s="118"/>
    </row>
    <row r="292" spans="2:20" ht="13.5">
      <c r="B292" s="118"/>
      <c r="C292" s="118"/>
      <c r="D292" s="118"/>
      <c r="E292" s="118"/>
      <c r="F292" s="118"/>
      <c r="G292" s="118"/>
      <c r="H292" s="118"/>
      <c r="I292" s="118"/>
      <c r="J292" s="25"/>
      <c r="K292" s="118"/>
      <c r="L292" s="118"/>
      <c r="M292" s="118"/>
      <c r="N292" s="118"/>
      <c r="O292" s="118"/>
      <c r="P292" s="118"/>
      <c r="Q292" s="118"/>
      <c r="R292" s="118"/>
      <c r="S292" s="118"/>
      <c r="T292" s="118"/>
    </row>
    <row r="293" spans="2:20" ht="13.5">
      <c r="B293" s="118"/>
      <c r="C293" s="118"/>
      <c r="D293" s="118"/>
      <c r="E293" s="118"/>
      <c r="F293" s="118"/>
      <c r="G293" s="118"/>
      <c r="H293" s="118"/>
      <c r="I293" s="118"/>
      <c r="J293" s="25"/>
      <c r="K293" s="118"/>
      <c r="L293" s="118"/>
      <c r="M293" s="118"/>
      <c r="N293" s="118"/>
      <c r="O293" s="118"/>
      <c r="P293" s="118"/>
      <c r="Q293" s="118"/>
      <c r="R293" s="118"/>
      <c r="S293" s="118"/>
      <c r="T293" s="118"/>
    </row>
    <row r="294" spans="2:20" ht="13.5">
      <c r="B294" s="118"/>
      <c r="C294" s="118"/>
      <c r="D294" s="118"/>
      <c r="E294" s="118"/>
      <c r="F294" s="118"/>
      <c r="G294" s="118"/>
      <c r="H294" s="118"/>
      <c r="I294" s="118"/>
      <c r="J294" s="25"/>
      <c r="K294" s="118"/>
      <c r="L294" s="118"/>
      <c r="M294" s="118"/>
      <c r="N294" s="118"/>
      <c r="O294" s="118"/>
      <c r="P294" s="118"/>
      <c r="Q294" s="118"/>
      <c r="R294" s="118"/>
      <c r="S294" s="118"/>
      <c r="T294" s="118"/>
    </row>
    <row r="295" spans="2:20" ht="13.5">
      <c r="B295" s="118"/>
      <c r="C295" s="118"/>
      <c r="D295" s="118"/>
      <c r="E295" s="118"/>
      <c r="F295" s="118"/>
      <c r="G295" s="118"/>
      <c r="H295" s="118"/>
      <c r="I295" s="118"/>
      <c r="J295" s="25"/>
      <c r="K295" s="118"/>
      <c r="L295" s="118"/>
      <c r="M295" s="118"/>
      <c r="N295" s="118"/>
      <c r="O295" s="118"/>
      <c r="P295" s="118"/>
      <c r="Q295" s="118"/>
      <c r="R295" s="118"/>
      <c r="S295" s="118"/>
      <c r="T295" s="118"/>
    </row>
    <row r="296" spans="2:20" ht="13.5">
      <c r="B296" s="118"/>
      <c r="C296" s="118"/>
      <c r="D296" s="118"/>
      <c r="E296" s="118"/>
      <c r="F296" s="118"/>
      <c r="G296" s="118"/>
      <c r="H296" s="118"/>
      <c r="I296" s="118"/>
      <c r="J296" s="25"/>
      <c r="K296" s="118"/>
      <c r="L296" s="118"/>
      <c r="M296" s="118"/>
      <c r="N296" s="118"/>
      <c r="O296" s="118"/>
      <c r="P296" s="118"/>
      <c r="Q296" s="118"/>
      <c r="R296" s="118"/>
      <c r="S296" s="118"/>
      <c r="T296" s="118"/>
    </row>
    <row r="297" spans="2:20" ht="13.5">
      <c r="B297" s="118"/>
      <c r="C297" s="118"/>
      <c r="D297" s="118"/>
      <c r="E297" s="118"/>
      <c r="F297" s="118"/>
      <c r="G297" s="118"/>
      <c r="H297" s="118"/>
      <c r="I297" s="118"/>
      <c r="J297" s="25"/>
      <c r="K297" s="118"/>
      <c r="L297" s="118"/>
      <c r="M297" s="118"/>
      <c r="N297" s="118"/>
      <c r="O297" s="118"/>
      <c r="P297" s="118"/>
      <c r="Q297" s="118"/>
      <c r="R297" s="118"/>
      <c r="S297" s="118"/>
      <c r="T297" s="118"/>
    </row>
    <row r="298" spans="2:20" ht="13.5">
      <c r="B298" s="118"/>
      <c r="C298" s="118"/>
      <c r="D298" s="118"/>
      <c r="E298" s="118"/>
      <c r="F298" s="118"/>
      <c r="G298" s="118"/>
      <c r="H298" s="118"/>
      <c r="I298" s="118"/>
      <c r="J298" s="25"/>
      <c r="K298" s="118"/>
      <c r="L298" s="118"/>
      <c r="M298" s="118"/>
      <c r="N298" s="118"/>
      <c r="O298" s="118"/>
      <c r="P298" s="118"/>
      <c r="Q298" s="118"/>
      <c r="R298" s="118"/>
      <c r="S298" s="118"/>
      <c r="T298" s="118"/>
    </row>
    <row r="299" spans="2:20" ht="13.5">
      <c r="B299" s="118"/>
      <c r="C299" s="118"/>
      <c r="D299" s="118"/>
      <c r="E299" s="118"/>
      <c r="F299" s="118"/>
      <c r="G299" s="118"/>
      <c r="H299" s="118"/>
      <c r="I299" s="118"/>
      <c r="J299" s="25"/>
      <c r="K299" s="118"/>
      <c r="L299" s="118"/>
      <c r="M299" s="118"/>
      <c r="N299" s="118"/>
      <c r="O299" s="118"/>
      <c r="P299" s="118"/>
      <c r="Q299" s="118"/>
      <c r="R299" s="118"/>
      <c r="S299" s="118"/>
      <c r="T299" s="118"/>
    </row>
    <row r="300" spans="2:20" ht="13.5">
      <c r="B300" s="118"/>
      <c r="C300" s="118"/>
      <c r="D300" s="118"/>
      <c r="E300" s="118"/>
      <c r="F300" s="118"/>
      <c r="G300" s="118"/>
      <c r="H300" s="118"/>
      <c r="I300" s="118"/>
      <c r="J300" s="25"/>
      <c r="K300" s="118"/>
      <c r="L300" s="118"/>
      <c r="M300" s="118"/>
      <c r="N300" s="118"/>
      <c r="O300" s="118"/>
      <c r="P300" s="118"/>
      <c r="Q300" s="118"/>
      <c r="R300" s="118"/>
      <c r="S300" s="118"/>
      <c r="T300" s="118"/>
    </row>
    <row r="301" spans="2:20" ht="13.5">
      <c r="B301" s="118"/>
      <c r="C301" s="118"/>
      <c r="D301" s="118"/>
      <c r="E301" s="118"/>
      <c r="F301" s="118"/>
      <c r="G301" s="118"/>
      <c r="H301" s="118"/>
      <c r="I301" s="118"/>
      <c r="J301" s="25"/>
      <c r="K301" s="118"/>
      <c r="L301" s="118"/>
      <c r="M301" s="118"/>
      <c r="N301" s="118"/>
      <c r="O301" s="118"/>
      <c r="P301" s="118"/>
      <c r="Q301" s="118"/>
      <c r="R301" s="118"/>
      <c r="S301" s="118"/>
      <c r="T301" s="118"/>
    </row>
    <row r="302" spans="2:20" ht="13.5">
      <c r="B302" s="118"/>
      <c r="C302" s="118"/>
      <c r="D302" s="118"/>
      <c r="E302" s="118"/>
      <c r="F302" s="118"/>
      <c r="G302" s="118"/>
      <c r="H302" s="118"/>
      <c r="I302" s="118"/>
      <c r="J302" s="25"/>
      <c r="K302" s="118"/>
      <c r="L302" s="118"/>
      <c r="M302" s="118"/>
      <c r="N302" s="118"/>
      <c r="O302" s="118"/>
      <c r="P302" s="118"/>
      <c r="Q302" s="118"/>
      <c r="R302" s="118"/>
      <c r="S302" s="118"/>
      <c r="T302" s="118"/>
    </row>
    <row r="303" spans="2:20" ht="13.5">
      <c r="B303" s="118"/>
      <c r="C303" s="118"/>
      <c r="D303" s="118"/>
      <c r="E303" s="118"/>
      <c r="F303" s="118"/>
      <c r="G303" s="118"/>
      <c r="H303" s="118"/>
      <c r="I303" s="118"/>
      <c r="J303" s="25"/>
      <c r="K303" s="118"/>
      <c r="L303" s="118"/>
      <c r="M303" s="118"/>
      <c r="N303" s="118"/>
      <c r="O303" s="118"/>
      <c r="P303" s="118"/>
      <c r="Q303" s="118"/>
      <c r="R303" s="118"/>
      <c r="S303" s="118"/>
      <c r="T303" s="118"/>
    </row>
    <row r="304" spans="2:20" ht="13.5">
      <c r="B304" s="118"/>
      <c r="C304" s="118"/>
      <c r="D304" s="118"/>
      <c r="E304" s="118"/>
      <c r="F304" s="118"/>
      <c r="G304" s="118"/>
      <c r="H304" s="118"/>
      <c r="I304" s="118"/>
      <c r="J304" s="25"/>
      <c r="K304" s="118"/>
      <c r="L304" s="118"/>
      <c r="M304" s="118"/>
      <c r="N304" s="118"/>
      <c r="O304" s="118"/>
      <c r="P304" s="118"/>
      <c r="Q304" s="118"/>
      <c r="R304" s="118"/>
      <c r="S304" s="118"/>
      <c r="T304" s="118"/>
    </row>
    <row r="305" spans="2:20" ht="13.5">
      <c r="B305" s="118"/>
      <c r="C305" s="118"/>
      <c r="D305" s="118"/>
      <c r="E305" s="118"/>
      <c r="F305" s="118"/>
      <c r="G305" s="118"/>
      <c r="H305" s="118"/>
      <c r="I305" s="118"/>
      <c r="J305" s="25"/>
      <c r="K305" s="118"/>
      <c r="L305" s="118"/>
      <c r="M305" s="118"/>
      <c r="N305" s="118"/>
      <c r="O305" s="118"/>
      <c r="P305" s="118"/>
      <c r="Q305" s="118"/>
      <c r="R305" s="118"/>
      <c r="S305" s="118"/>
      <c r="T305" s="118"/>
    </row>
    <row r="306" spans="2:20" ht="13.5">
      <c r="B306" s="118"/>
      <c r="C306" s="118"/>
      <c r="D306" s="118"/>
      <c r="E306" s="118"/>
      <c r="F306" s="118"/>
      <c r="G306" s="118"/>
      <c r="H306" s="118"/>
      <c r="I306" s="118"/>
      <c r="J306" s="25"/>
      <c r="K306" s="118"/>
      <c r="L306" s="118"/>
      <c r="M306" s="118"/>
      <c r="N306" s="118"/>
      <c r="O306" s="118"/>
      <c r="P306" s="118"/>
      <c r="Q306" s="118"/>
      <c r="R306" s="118"/>
      <c r="S306" s="118"/>
      <c r="T306" s="118"/>
    </row>
    <row r="307" spans="2:20" ht="13.5">
      <c r="B307" s="118"/>
      <c r="C307" s="118"/>
      <c r="D307" s="118"/>
      <c r="E307" s="118"/>
      <c r="F307" s="118"/>
      <c r="G307" s="118"/>
      <c r="H307" s="118"/>
      <c r="I307" s="118"/>
      <c r="J307" s="25"/>
      <c r="K307" s="118"/>
      <c r="L307" s="118"/>
      <c r="M307" s="118"/>
      <c r="N307" s="118"/>
      <c r="O307" s="118"/>
      <c r="P307" s="118"/>
      <c r="Q307" s="118"/>
      <c r="R307" s="118"/>
      <c r="S307" s="118"/>
      <c r="T307" s="118"/>
    </row>
    <row r="308" spans="2:20" ht="13.5">
      <c r="B308" s="118"/>
      <c r="C308" s="118"/>
      <c r="D308" s="118"/>
      <c r="E308" s="118"/>
      <c r="F308" s="118"/>
      <c r="G308" s="118"/>
      <c r="H308" s="118"/>
      <c r="I308" s="118"/>
      <c r="J308" s="25"/>
      <c r="K308" s="118"/>
      <c r="L308" s="118"/>
      <c r="M308" s="118"/>
      <c r="N308" s="118"/>
      <c r="O308" s="118"/>
      <c r="P308" s="118"/>
      <c r="Q308" s="118"/>
      <c r="R308" s="118"/>
      <c r="S308" s="118"/>
      <c r="T308" s="118"/>
    </row>
    <row r="309" spans="2:20" ht="13.5">
      <c r="B309" s="118"/>
      <c r="C309" s="118"/>
      <c r="D309" s="118"/>
      <c r="E309" s="118"/>
      <c r="F309" s="118"/>
      <c r="G309" s="118"/>
      <c r="H309" s="118"/>
      <c r="I309" s="118"/>
      <c r="J309" s="25"/>
      <c r="K309" s="118"/>
      <c r="L309" s="118"/>
      <c r="M309" s="118"/>
      <c r="N309" s="118"/>
      <c r="O309" s="118"/>
      <c r="P309" s="118"/>
      <c r="Q309" s="118"/>
      <c r="R309" s="118"/>
      <c r="S309" s="118"/>
      <c r="T309" s="118"/>
    </row>
    <row r="310" spans="2:20" ht="13.5">
      <c r="B310" s="118"/>
      <c r="C310" s="118"/>
      <c r="D310" s="118"/>
      <c r="E310" s="118"/>
      <c r="F310" s="118"/>
      <c r="G310" s="118"/>
      <c r="H310" s="118"/>
      <c r="I310" s="118"/>
      <c r="J310" s="25"/>
      <c r="K310" s="118"/>
      <c r="L310" s="118"/>
      <c r="M310" s="118"/>
      <c r="N310" s="118"/>
      <c r="O310" s="118"/>
      <c r="P310" s="118"/>
      <c r="Q310" s="118"/>
      <c r="R310" s="118"/>
      <c r="S310" s="118"/>
      <c r="T310" s="118"/>
    </row>
    <row r="311" spans="2:20" ht="13.5">
      <c r="B311" s="118"/>
      <c r="C311" s="118"/>
      <c r="D311" s="118"/>
      <c r="E311" s="118"/>
      <c r="F311" s="118"/>
      <c r="G311" s="118"/>
      <c r="H311" s="118"/>
      <c r="I311" s="118"/>
      <c r="J311" s="25"/>
      <c r="K311" s="118"/>
      <c r="L311" s="118"/>
      <c r="M311" s="118"/>
      <c r="N311" s="118"/>
      <c r="O311" s="118"/>
      <c r="P311" s="118"/>
      <c r="Q311" s="118"/>
      <c r="R311" s="118"/>
      <c r="S311" s="118"/>
      <c r="T311" s="118"/>
    </row>
    <row r="312" spans="2:20" ht="13.5">
      <c r="B312" s="118"/>
      <c r="C312" s="118"/>
      <c r="D312" s="118"/>
      <c r="E312" s="118"/>
      <c r="F312" s="118"/>
      <c r="G312" s="118"/>
      <c r="H312" s="118"/>
      <c r="I312" s="118"/>
      <c r="J312" s="25"/>
      <c r="K312" s="118"/>
      <c r="L312" s="118"/>
      <c r="M312" s="118"/>
      <c r="N312" s="118"/>
      <c r="O312" s="118"/>
      <c r="P312" s="118"/>
      <c r="Q312" s="118"/>
      <c r="R312" s="118"/>
      <c r="S312" s="118"/>
      <c r="T312" s="118"/>
    </row>
    <row r="313" spans="2:20" ht="13.5">
      <c r="B313" s="118"/>
      <c r="C313" s="118"/>
      <c r="D313" s="118"/>
      <c r="E313" s="118"/>
      <c r="F313" s="118"/>
      <c r="G313" s="118"/>
      <c r="H313" s="118"/>
      <c r="I313" s="118"/>
      <c r="J313" s="25"/>
      <c r="K313" s="118"/>
      <c r="L313" s="118"/>
      <c r="M313" s="118"/>
      <c r="N313" s="118"/>
      <c r="O313" s="118"/>
      <c r="P313" s="118"/>
      <c r="Q313" s="118"/>
      <c r="R313" s="118"/>
      <c r="S313" s="118"/>
      <c r="T313" s="118"/>
    </row>
    <row r="314" spans="2:20" ht="13.5">
      <c r="B314" s="118"/>
      <c r="C314" s="118"/>
      <c r="D314" s="118"/>
      <c r="E314" s="118"/>
      <c r="F314" s="118"/>
      <c r="G314" s="118"/>
      <c r="H314" s="118"/>
      <c r="I314" s="118"/>
      <c r="J314" s="25"/>
      <c r="K314" s="118"/>
      <c r="L314" s="118"/>
      <c r="M314" s="118"/>
      <c r="N314" s="118"/>
      <c r="O314" s="118"/>
      <c r="P314" s="118"/>
      <c r="Q314" s="118"/>
      <c r="R314" s="118"/>
      <c r="S314" s="118"/>
      <c r="T314" s="118"/>
    </row>
    <row r="315" spans="2:20" ht="13.5">
      <c r="B315" s="118"/>
      <c r="C315" s="118"/>
      <c r="D315" s="118"/>
      <c r="E315" s="118"/>
      <c r="F315" s="118"/>
      <c r="G315" s="118"/>
      <c r="H315" s="118"/>
      <c r="I315" s="118"/>
      <c r="J315" s="25"/>
      <c r="K315" s="118"/>
      <c r="L315" s="118"/>
      <c r="M315" s="118"/>
      <c r="N315" s="118"/>
      <c r="O315" s="118"/>
      <c r="P315" s="118"/>
      <c r="Q315" s="118"/>
      <c r="R315" s="118"/>
      <c r="S315" s="118"/>
      <c r="T315" s="118"/>
    </row>
    <row r="316" spans="2:20" ht="13.5">
      <c r="B316" s="118"/>
      <c r="C316" s="118"/>
      <c r="D316" s="118"/>
      <c r="E316" s="118"/>
      <c r="F316" s="118"/>
      <c r="G316" s="118"/>
      <c r="H316" s="118"/>
      <c r="I316" s="118"/>
      <c r="J316" s="25"/>
      <c r="K316" s="118"/>
      <c r="L316" s="118"/>
      <c r="M316" s="118"/>
      <c r="N316" s="118"/>
      <c r="O316" s="118"/>
      <c r="P316" s="118"/>
      <c r="Q316" s="118"/>
      <c r="R316" s="118"/>
      <c r="S316" s="118"/>
      <c r="T316" s="118"/>
    </row>
    <row r="317" spans="2:20" ht="13.5">
      <c r="B317" s="118"/>
      <c r="C317" s="118"/>
      <c r="D317" s="118"/>
      <c r="E317" s="118"/>
      <c r="F317" s="118"/>
      <c r="G317" s="118"/>
      <c r="H317" s="118"/>
      <c r="I317" s="118"/>
      <c r="J317" s="25"/>
      <c r="K317" s="118"/>
      <c r="L317" s="118"/>
      <c r="M317" s="118"/>
      <c r="N317" s="118"/>
      <c r="O317" s="118"/>
      <c r="P317" s="118"/>
      <c r="Q317" s="118"/>
      <c r="R317" s="118"/>
      <c r="S317" s="118"/>
      <c r="T317" s="118"/>
    </row>
    <row r="318" spans="2:20" ht="13.5">
      <c r="B318" s="118"/>
      <c r="C318" s="118"/>
      <c r="D318" s="118"/>
      <c r="E318" s="118"/>
      <c r="F318" s="118"/>
      <c r="G318" s="118"/>
      <c r="H318" s="118"/>
      <c r="I318" s="118"/>
      <c r="J318" s="25"/>
      <c r="K318" s="118"/>
      <c r="L318" s="118"/>
      <c r="M318" s="118"/>
      <c r="N318" s="118"/>
      <c r="O318" s="118"/>
      <c r="P318" s="118"/>
      <c r="Q318" s="118"/>
      <c r="R318" s="118"/>
      <c r="S318" s="118"/>
      <c r="T318" s="118"/>
    </row>
    <row r="319" spans="2:20" ht="13.5">
      <c r="B319" s="118"/>
      <c r="C319" s="118"/>
      <c r="D319" s="118"/>
      <c r="E319" s="118"/>
      <c r="F319" s="118"/>
      <c r="G319" s="118"/>
      <c r="H319" s="118"/>
      <c r="I319" s="118"/>
      <c r="J319" s="25"/>
      <c r="K319" s="118"/>
      <c r="L319" s="118"/>
      <c r="M319" s="118"/>
      <c r="N319" s="118"/>
      <c r="O319" s="118"/>
      <c r="P319" s="118"/>
      <c r="Q319" s="118"/>
      <c r="R319" s="118"/>
      <c r="S319" s="118"/>
      <c r="T319" s="118"/>
    </row>
    <row r="320" spans="2:20" ht="13.5">
      <c r="B320" s="118"/>
      <c r="C320" s="118"/>
      <c r="D320" s="118"/>
      <c r="E320" s="118"/>
      <c r="F320" s="118"/>
      <c r="G320" s="118"/>
      <c r="H320" s="118"/>
      <c r="I320" s="118"/>
      <c r="J320" s="25"/>
      <c r="K320" s="118"/>
      <c r="L320" s="118"/>
      <c r="M320" s="118"/>
      <c r="N320" s="118"/>
      <c r="O320" s="118"/>
      <c r="P320" s="118"/>
      <c r="Q320" s="118"/>
      <c r="R320" s="118"/>
      <c r="S320" s="118"/>
      <c r="T320" s="118"/>
    </row>
    <row r="321" spans="2:20" ht="13.5">
      <c r="B321" s="118"/>
      <c r="C321" s="118"/>
      <c r="D321" s="118"/>
      <c r="E321" s="118"/>
      <c r="F321" s="118"/>
      <c r="G321" s="118"/>
      <c r="H321" s="118"/>
      <c r="I321" s="118"/>
      <c r="J321" s="25"/>
      <c r="K321" s="118"/>
      <c r="L321" s="118"/>
      <c r="M321" s="118"/>
      <c r="N321" s="118"/>
      <c r="O321" s="118"/>
      <c r="P321" s="118"/>
      <c r="Q321" s="118"/>
      <c r="R321" s="118"/>
      <c r="S321" s="118"/>
      <c r="T321" s="118"/>
    </row>
    <row r="322" spans="2:20" ht="13.5">
      <c r="B322" s="118"/>
      <c r="C322" s="118"/>
      <c r="D322" s="118"/>
      <c r="E322" s="118"/>
      <c r="F322" s="118"/>
      <c r="G322" s="118"/>
      <c r="H322" s="118"/>
      <c r="I322" s="118"/>
      <c r="J322" s="25"/>
      <c r="K322" s="118"/>
      <c r="L322" s="118"/>
      <c r="M322" s="118"/>
      <c r="N322" s="118"/>
      <c r="O322" s="118"/>
      <c r="P322" s="118"/>
      <c r="Q322" s="118"/>
      <c r="R322" s="118"/>
      <c r="S322" s="118"/>
      <c r="T322" s="118"/>
    </row>
    <row r="323" spans="2:20" ht="13.5">
      <c r="B323" s="118"/>
      <c r="C323" s="118"/>
      <c r="D323" s="118"/>
      <c r="E323" s="118"/>
      <c r="F323" s="118"/>
      <c r="G323" s="118"/>
      <c r="H323" s="118"/>
      <c r="I323" s="118"/>
      <c r="J323" s="25"/>
      <c r="K323" s="118"/>
      <c r="L323" s="118"/>
      <c r="M323" s="118"/>
      <c r="N323" s="118"/>
      <c r="O323" s="118"/>
      <c r="P323" s="118"/>
      <c r="Q323" s="118"/>
      <c r="R323" s="118"/>
      <c r="S323" s="118"/>
      <c r="T323" s="118"/>
    </row>
    <row r="324" spans="2:20" ht="13.5">
      <c r="B324" s="118"/>
      <c r="C324" s="118"/>
      <c r="D324" s="118"/>
      <c r="E324" s="118"/>
      <c r="F324" s="118"/>
      <c r="G324" s="118"/>
      <c r="H324" s="118"/>
      <c r="I324" s="118"/>
      <c r="J324" s="25"/>
      <c r="K324" s="118"/>
      <c r="L324" s="118"/>
      <c r="M324" s="118"/>
      <c r="N324" s="118"/>
      <c r="O324" s="118"/>
      <c r="P324" s="118"/>
      <c r="Q324" s="118"/>
      <c r="R324" s="118"/>
      <c r="S324" s="118"/>
      <c r="T324" s="118"/>
    </row>
    <row r="325" spans="2:20" ht="13.5">
      <c r="B325" s="118"/>
      <c r="C325" s="118"/>
      <c r="D325" s="118"/>
      <c r="E325" s="118"/>
      <c r="F325" s="118"/>
      <c r="G325" s="118"/>
      <c r="H325" s="118"/>
      <c r="I325" s="118"/>
      <c r="J325" s="25"/>
      <c r="K325" s="118"/>
      <c r="L325" s="118"/>
      <c r="M325" s="118"/>
      <c r="N325" s="118"/>
      <c r="O325" s="118"/>
      <c r="P325" s="118"/>
      <c r="Q325" s="118"/>
      <c r="R325" s="118"/>
      <c r="S325" s="118"/>
      <c r="T325" s="118"/>
    </row>
    <row r="326" spans="2:20" ht="13.5">
      <c r="B326" s="118"/>
      <c r="C326" s="118"/>
      <c r="D326" s="118"/>
      <c r="E326" s="118"/>
      <c r="F326" s="118"/>
      <c r="G326" s="118"/>
      <c r="H326" s="118"/>
      <c r="I326" s="118"/>
      <c r="J326" s="25"/>
      <c r="K326" s="118"/>
      <c r="L326" s="118"/>
      <c r="M326" s="118"/>
      <c r="N326" s="118"/>
      <c r="O326" s="118"/>
      <c r="P326" s="118"/>
      <c r="Q326" s="118"/>
      <c r="R326" s="118"/>
      <c r="S326" s="118"/>
      <c r="T326" s="118"/>
    </row>
    <row r="327" spans="2:20" ht="13.5">
      <c r="B327" s="118"/>
      <c r="C327" s="118"/>
      <c r="D327" s="118"/>
      <c r="E327" s="118"/>
      <c r="F327" s="118"/>
      <c r="G327" s="118"/>
      <c r="H327" s="118"/>
      <c r="I327" s="118"/>
      <c r="J327" s="25"/>
      <c r="K327" s="118"/>
      <c r="L327" s="118"/>
      <c r="M327" s="118"/>
      <c r="N327" s="118"/>
      <c r="O327" s="118"/>
      <c r="P327" s="118"/>
      <c r="Q327" s="118"/>
      <c r="R327" s="118"/>
      <c r="S327" s="118"/>
      <c r="T327" s="118"/>
    </row>
    <row r="328" spans="2:20" ht="13.5">
      <c r="B328" s="118"/>
      <c r="C328" s="118"/>
      <c r="D328" s="118"/>
      <c r="E328" s="118"/>
      <c r="F328" s="118"/>
      <c r="G328" s="118"/>
      <c r="H328" s="118"/>
      <c r="I328" s="118"/>
      <c r="J328" s="25"/>
      <c r="K328" s="118"/>
      <c r="L328" s="118"/>
      <c r="M328" s="118"/>
      <c r="N328" s="118"/>
      <c r="O328" s="118"/>
      <c r="P328" s="118"/>
      <c r="Q328" s="118"/>
      <c r="R328" s="118"/>
      <c r="S328" s="118"/>
      <c r="T328" s="118"/>
    </row>
    <row r="329" spans="2:20" ht="13.5">
      <c r="B329" s="118"/>
      <c r="C329" s="118"/>
      <c r="D329" s="118"/>
      <c r="E329" s="118"/>
      <c r="F329" s="118"/>
      <c r="G329" s="118"/>
      <c r="H329" s="118"/>
      <c r="I329" s="118"/>
      <c r="J329" s="25"/>
      <c r="K329" s="118"/>
      <c r="L329" s="118"/>
      <c r="M329" s="118"/>
      <c r="N329" s="118"/>
      <c r="O329" s="118"/>
      <c r="P329" s="118"/>
      <c r="Q329" s="118"/>
      <c r="R329" s="118"/>
      <c r="S329" s="118"/>
      <c r="T329" s="118"/>
    </row>
    <row r="330" spans="2:20" ht="13.5">
      <c r="B330" s="118"/>
      <c r="C330" s="118"/>
      <c r="D330" s="118"/>
      <c r="E330" s="118"/>
      <c r="F330" s="118"/>
      <c r="G330" s="118"/>
      <c r="H330" s="118"/>
      <c r="I330" s="118"/>
      <c r="J330" s="25"/>
      <c r="K330" s="118"/>
      <c r="L330" s="118"/>
      <c r="M330" s="118"/>
      <c r="N330" s="118"/>
      <c r="O330" s="118"/>
      <c r="P330" s="118"/>
      <c r="Q330" s="118"/>
      <c r="R330" s="118"/>
      <c r="S330" s="118"/>
      <c r="T330" s="118"/>
    </row>
    <row r="331" spans="2:20" ht="13.5">
      <c r="B331" s="118"/>
      <c r="C331" s="118"/>
      <c r="D331" s="118"/>
      <c r="E331" s="118"/>
      <c r="F331" s="118"/>
      <c r="G331" s="118"/>
      <c r="H331" s="118"/>
      <c r="I331" s="118"/>
      <c r="J331" s="25"/>
      <c r="K331" s="118"/>
      <c r="L331" s="118"/>
      <c r="M331" s="118"/>
      <c r="N331" s="118"/>
      <c r="O331" s="118"/>
      <c r="P331" s="118"/>
      <c r="Q331" s="118"/>
      <c r="R331" s="118"/>
      <c r="S331" s="118"/>
      <c r="T331" s="118"/>
    </row>
    <row r="332" spans="2:20" ht="13.5">
      <c r="B332" s="118"/>
      <c r="C332" s="118"/>
      <c r="D332" s="118"/>
      <c r="E332" s="118"/>
      <c r="F332" s="118"/>
      <c r="G332" s="118"/>
      <c r="H332" s="118"/>
      <c r="I332" s="118"/>
      <c r="J332" s="25"/>
      <c r="K332" s="118"/>
      <c r="L332" s="118"/>
      <c r="M332" s="118"/>
      <c r="N332" s="118"/>
      <c r="O332" s="118"/>
      <c r="P332" s="118"/>
      <c r="Q332" s="118"/>
      <c r="R332" s="118"/>
      <c r="S332" s="118"/>
      <c r="T332" s="118"/>
    </row>
    <row r="333" spans="2:20" ht="13.5">
      <c r="B333" s="118"/>
      <c r="C333" s="118"/>
      <c r="D333" s="118"/>
      <c r="E333" s="118"/>
      <c r="F333" s="118"/>
      <c r="G333" s="118"/>
      <c r="H333" s="118"/>
      <c r="I333" s="118"/>
      <c r="J333" s="25"/>
      <c r="K333" s="118"/>
      <c r="L333" s="118"/>
      <c r="M333" s="118"/>
      <c r="N333" s="118"/>
      <c r="O333" s="118"/>
      <c r="P333" s="118"/>
      <c r="Q333" s="118"/>
      <c r="R333" s="118"/>
      <c r="S333" s="118"/>
      <c r="T333" s="118"/>
    </row>
    <row r="334" spans="2:20" ht="13.5">
      <c r="B334" s="118"/>
      <c r="C334" s="118"/>
      <c r="D334" s="118"/>
      <c r="E334" s="118"/>
      <c r="F334" s="118"/>
      <c r="G334" s="118"/>
      <c r="H334" s="118"/>
      <c r="I334" s="118"/>
      <c r="J334" s="25"/>
      <c r="K334" s="118"/>
      <c r="L334" s="118"/>
      <c r="M334" s="118"/>
      <c r="N334" s="118"/>
      <c r="O334" s="118"/>
      <c r="P334" s="118"/>
      <c r="Q334" s="118"/>
      <c r="R334" s="118"/>
      <c r="S334" s="118"/>
      <c r="T334" s="118"/>
    </row>
    <row r="335" spans="2:20" ht="13.5">
      <c r="B335" s="118"/>
      <c r="C335" s="118"/>
      <c r="D335" s="118"/>
      <c r="E335" s="118"/>
      <c r="F335" s="118"/>
      <c r="G335" s="118"/>
      <c r="H335" s="118"/>
      <c r="I335" s="118"/>
      <c r="J335" s="25"/>
      <c r="K335" s="118"/>
      <c r="L335" s="118"/>
      <c r="M335" s="118"/>
      <c r="N335" s="118"/>
      <c r="O335" s="118"/>
      <c r="P335" s="118"/>
      <c r="Q335" s="118"/>
      <c r="R335" s="118"/>
      <c r="S335" s="118"/>
      <c r="T335" s="118"/>
    </row>
    <row r="336" spans="2:20" ht="13.5">
      <c r="B336" s="118"/>
      <c r="C336" s="118"/>
      <c r="D336" s="118"/>
      <c r="E336" s="118"/>
      <c r="F336" s="118"/>
      <c r="G336" s="118"/>
      <c r="H336" s="118"/>
      <c r="I336" s="118"/>
      <c r="J336" s="25"/>
      <c r="K336" s="118"/>
      <c r="L336" s="118"/>
      <c r="M336" s="118"/>
      <c r="N336" s="118"/>
      <c r="O336" s="118"/>
      <c r="P336" s="118"/>
      <c r="Q336" s="118"/>
      <c r="R336" s="118"/>
      <c r="S336" s="118"/>
      <c r="T336" s="118"/>
    </row>
    <row r="337" spans="2:20" ht="13.5">
      <c r="B337" s="118"/>
      <c r="C337" s="118"/>
      <c r="D337" s="118"/>
      <c r="E337" s="118"/>
      <c r="F337" s="118"/>
      <c r="G337" s="118"/>
      <c r="H337" s="118"/>
      <c r="I337" s="118"/>
      <c r="J337" s="25"/>
      <c r="K337" s="118"/>
      <c r="L337" s="118"/>
      <c r="M337" s="118"/>
      <c r="N337" s="118"/>
      <c r="O337" s="118"/>
      <c r="P337" s="118"/>
      <c r="Q337" s="118"/>
      <c r="R337" s="118"/>
      <c r="S337" s="118"/>
      <c r="T337" s="118"/>
    </row>
    <row r="338" spans="2:20" ht="13.5">
      <c r="B338" s="118"/>
      <c r="C338" s="118"/>
      <c r="D338" s="118"/>
      <c r="E338" s="118"/>
      <c r="F338" s="118"/>
      <c r="G338" s="118"/>
      <c r="H338" s="118"/>
      <c r="I338" s="118"/>
      <c r="J338" s="25"/>
      <c r="K338" s="118"/>
      <c r="L338" s="118"/>
      <c r="M338" s="118"/>
      <c r="N338" s="118"/>
      <c r="O338" s="118"/>
      <c r="P338" s="118"/>
      <c r="Q338" s="118"/>
      <c r="R338" s="118"/>
      <c r="S338" s="118"/>
      <c r="T338" s="118"/>
    </row>
    <row r="339" spans="2:20" ht="13.5">
      <c r="B339" s="118"/>
      <c r="C339" s="118"/>
      <c r="D339" s="118"/>
      <c r="E339" s="118"/>
      <c r="F339" s="118"/>
      <c r="G339" s="118"/>
      <c r="H339" s="118"/>
      <c r="I339" s="118"/>
      <c r="J339" s="25"/>
      <c r="K339" s="118"/>
      <c r="L339" s="118"/>
      <c r="M339" s="118"/>
      <c r="N339" s="118"/>
      <c r="O339" s="118"/>
      <c r="P339" s="118"/>
      <c r="Q339" s="118"/>
      <c r="R339" s="118"/>
      <c r="S339" s="118"/>
      <c r="T339" s="118"/>
    </row>
    <row r="340" spans="2:20" ht="13.5">
      <c r="B340" s="118"/>
      <c r="C340" s="118"/>
      <c r="D340" s="118"/>
      <c r="E340" s="118"/>
      <c r="F340" s="118"/>
      <c r="G340" s="118"/>
      <c r="H340" s="118"/>
      <c r="I340" s="118"/>
      <c r="J340" s="25"/>
      <c r="K340" s="118"/>
      <c r="L340" s="118"/>
      <c r="M340" s="118"/>
      <c r="N340" s="118"/>
      <c r="O340" s="118"/>
      <c r="P340" s="118"/>
      <c r="Q340" s="118"/>
      <c r="R340" s="118"/>
      <c r="S340" s="118"/>
      <c r="T340" s="118"/>
    </row>
    <row r="341" spans="2:20" ht="13.5">
      <c r="B341" s="118"/>
      <c r="C341" s="118"/>
      <c r="D341" s="118"/>
      <c r="E341" s="118"/>
      <c r="F341" s="118"/>
      <c r="G341" s="118"/>
      <c r="H341" s="118"/>
      <c r="I341" s="118"/>
      <c r="J341" s="25"/>
      <c r="K341" s="118"/>
      <c r="L341" s="118"/>
      <c r="M341" s="118"/>
      <c r="N341" s="118"/>
      <c r="O341" s="118"/>
      <c r="P341" s="118"/>
      <c r="Q341" s="118"/>
      <c r="R341" s="118"/>
      <c r="S341" s="118"/>
      <c r="T341" s="118"/>
    </row>
    <row r="342" spans="2:20" ht="13.5">
      <c r="B342" s="118"/>
      <c r="C342" s="118"/>
      <c r="D342" s="118"/>
      <c r="E342" s="118"/>
      <c r="F342" s="118"/>
      <c r="G342" s="118"/>
      <c r="H342" s="118"/>
      <c r="I342" s="118"/>
      <c r="J342" s="25"/>
      <c r="K342" s="118"/>
      <c r="L342" s="118"/>
      <c r="M342" s="118"/>
      <c r="N342" s="118"/>
      <c r="O342" s="118"/>
      <c r="P342" s="118"/>
      <c r="Q342" s="118"/>
      <c r="R342" s="118"/>
      <c r="S342" s="118"/>
      <c r="T342" s="118"/>
    </row>
    <row r="343" spans="2:20" ht="13.5">
      <c r="B343" s="118"/>
      <c r="C343" s="118"/>
      <c r="D343" s="118"/>
      <c r="E343" s="118"/>
      <c r="F343" s="118"/>
      <c r="G343" s="118"/>
      <c r="H343" s="118"/>
      <c r="I343" s="118"/>
      <c r="J343" s="25"/>
      <c r="K343" s="118"/>
      <c r="L343" s="118"/>
      <c r="M343" s="118"/>
      <c r="N343" s="118"/>
      <c r="O343" s="118"/>
      <c r="P343" s="118"/>
      <c r="Q343" s="118"/>
      <c r="R343" s="118"/>
      <c r="S343" s="118"/>
      <c r="T343" s="118"/>
    </row>
    <row r="344" spans="2:20" ht="13.5">
      <c r="B344" s="118"/>
      <c r="C344" s="118"/>
      <c r="D344" s="118"/>
      <c r="E344" s="118"/>
      <c r="F344" s="118"/>
      <c r="G344" s="118"/>
      <c r="H344" s="118"/>
      <c r="I344" s="118"/>
      <c r="J344" s="25"/>
      <c r="K344" s="118"/>
      <c r="L344" s="118"/>
      <c r="M344" s="118"/>
      <c r="N344" s="118"/>
      <c r="O344" s="118"/>
      <c r="P344" s="118"/>
      <c r="Q344" s="118"/>
      <c r="R344" s="118"/>
      <c r="S344" s="118"/>
      <c r="T344" s="118"/>
    </row>
    <row r="345" spans="2:20" ht="13.5">
      <c r="B345" s="118"/>
      <c r="C345" s="118"/>
      <c r="D345" s="118"/>
      <c r="E345" s="118"/>
      <c r="F345" s="118"/>
      <c r="G345" s="118"/>
      <c r="H345" s="118"/>
      <c r="I345" s="118"/>
      <c r="J345" s="25"/>
      <c r="K345" s="118"/>
      <c r="L345" s="118"/>
      <c r="M345" s="118"/>
      <c r="N345" s="118"/>
      <c r="O345" s="118"/>
      <c r="P345" s="118"/>
      <c r="Q345" s="118"/>
      <c r="R345" s="118"/>
      <c r="S345" s="118"/>
      <c r="T345" s="118"/>
    </row>
    <row r="346" spans="2:20" ht="13.5">
      <c r="B346" s="118"/>
      <c r="C346" s="118"/>
      <c r="D346" s="118"/>
      <c r="E346" s="118"/>
      <c r="F346" s="118"/>
      <c r="G346" s="118"/>
      <c r="H346" s="118"/>
      <c r="I346" s="118"/>
      <c r="J346" s="25"/>
      <c r="K346" s="118"/>
      <c r="L346" s="118"/>
      <c r="M346" s="118"/>
      <c r="N346" s="118"/>
      <c r="O346" s="118"/>
      <c r="P346" s="118"/>
      <c r="Q346" s="118"/>
      <c r="R346" s="118"/>
      <c r="S346" s="118"/>
      <c r="T346" s="118"/>
    </row>
    <row r="347" spans="2:20" ht="13.5">
      <c r="B347" s="118"/>
      <c r="C347" s="118"/>
      <c r="D347" s="118"/>
      <c r="E347" s="118"/>
      <c r="F347" s="118"/>
      <c r="G347" s="118"/>
      <c r="H347" s="118"/>
      <c r="I347" s="118"/>
      <c r="J347" s="25"/>
      <c r="K347" s="118"/>
      <c r="L347" s="118"/>
      <c r="M347" s="118"/>
      <c r="N347" s="118"/>
      <c r="O347" s="118"/>
      <c r="P347" s="118"/>
      <c r="Q347" s="118"/>
      <c r="R347" s="118"/>
      <c r="S347" s="118"/>
      <c r="T347" s="118"/>
    </row>
    <row r="348" spans="2:20" ht="13.5">
      <c r="B348" s="118"/>
      <c r="C348" s="118"/>
      <c r="D348" s="118"/>
      <c r="E348" s="118"/>
      <c r="F348" s="118"/>
      <c r="G348" s="118"/>
      <c r="H348" s="118"/>
      <c r="I348" s="118"/>
      <c r="J348" s="25"/>
      <c r="K348" s="118"/>
      <c r="L348" s="118"/>
      <c r="M348" s="118"/>
      <c r="N348" s="118"/>
      <c r="O348" s="118"/>
      <c r="P348" s="118"/>
      <c r="Q348" s="118"/>
      <c r="R348" s="118"/>
      <c r="S348" s="118"/>
      <c r="T348" s="118"/>
    </row>
    <row r="349" spans="2:20" ht="13.5">
      <c r="B349" s="118"/>
      <c r="C349" s="118"/>
      <c r="D349" s="118"/>
      <c r="E349" s="118"/>
      <c r="F349" s="118"/>
      <c r="G349" s="118"/>
      <c r="H349" s="118"/>
      <c r="I349" s="118"/>
      <c r="J349" s="25"/>
      <c r="K349" s="118"/>
      <c r="L349" s="118"/>
      <c r="M349" s="118"/>
      <c r="N349" s="118"/>
      <c r="O349" s="118"/>
      <c r="P349" s="118"/>
      <c r="Q349" s="118"/>
      <c r="R349" s="118"/>
      <c r="S349" s="118"/>
      <c r="T349" s="118"/>
    </row>
    <row r="350" spans="2:20" ht="13.5">
      <c r="B350" s="118"/>
      <c r="C350" s="118"/>
      <c r="D350" s="118"/>
      <c r="E350" s="118"/>
      <c r="F350" s="118"/>
      <c r="G350" s="118"/>
      <c r="H350" s="118"/>
      <c r="I350" s="118"/>
      <c r="J350" s="25"/>
      <c r="K350" s="118"/>
      <c r="L350" s="118"/>
      <c r="M350" s="118"/>
      <c r="N350" s="118"/>
      <c r="O350" s="118"/>
      <c r="P350" s="118"/>
      <c r="Q350" s="118"/>
      <c r="R350" s="118"/>
      <c r="S350" s="118"/>
      <c r="T350" s="118"/>
    </row>
    <row r="351" spans="2:20" ht="13.5">
      <c r="B351" s="118"/>
      <c r="C351" s="118"/>
      <c r="D351" s="118"/>
      <c r="E351" s="118"/>
      <c r="F351" s="118"/>
      <c r="G351" s="118"/>
      <c r="H351" s="118"/>
      <c r="I351" s="118"/>
      <c r="J351" s="25"/>
      <c r="K351" s="118"/>
      <c r="L351" s="118"/>
      <c r="M351" s="118"/>
      <c r="N351" s="118"/>
      <c r="O351" s="118"/>
      <c r="P351" s="118"/>
      <c r="Q351" s="118"/>
      <c r="R351" s="118"/>
      <c r="S351" s="118"/>
      <c r="T351" s="118"/>
    </row>
    <row r="352" spans="2:20" ht="13.5">
      <c r="B352" s="118"/>
      <c r="C352" s="118"/>
      <c r="D352" s="118"/>
      <c r="E352" s="118"/>
      <c r="F352" s="118"/>
      <c r="G352" s="118"/>
      <c r="H352" s="118"/>
      <c r="I352" s="118"/>
      <c r="J352" s="25"/>
      <c r="K352" s="118"/>
      <c r="L352" s="118"/>
      <c r="M352" s="118"/>
      <c r="N352" s="118"/>
      <c r="O352" s="118"/>
      <c r="P352" s="118"/>
      <c r="Q352" s="118"/>
      <c r="R352" s="118"/>
      <c r="S352" s="118"/>
      <c r="T352" s="118"/>
    </row>
    <row r="353" spans="2:20" ht="13.5">
      <c r="B353" s="118"/>
      <c r="C353" s="118"/>
      <c r="D353" s="118"/>
      <c r="E353" s="118"/>
      <c r="F353" s="118"/>
      <c r="G353" s="118"/>
      <c r="H353" s="118"/>
      <c r="I353" s="118"/>
      <c r="J353" s="25"/>
      <c r="K353" s="118"/>
      <c r="L353" s="118"/>
      <c r="M353" s="118"/>
      <c r="N353" s="118"/>
      <c r="O353" s="118"/>
      <c r="P353" s="118"/>
      <c r="Q353" s="118"/>
      <c r="R353" s="118"/>
      <c r="S353" s="118"/>
      <c r="T353" s="118"/>
    </row>
    <row r="354" spans="2:20" ht="13.5">
      <c r="B354" s="118"/>
      <c r="C354" s="118"/>
      <c r="D354" s="118"/>
      <c r="E354" s="118"/>
      <c r="F354" s="118"/>
      <c r="G354" s="118"/>
      <c r="H354" s="118"/>
      <c r="I354" s="118"/>
      <c r="J354" s="25"/>
      <c r="K354" s="118"/>
      <c r="L354" s="118"/>
      <c r="M354" s="118"/>
      <c r="N354" s="118"/>
      <c r="O354" s="118"/>
      <c r="P354" s="118"/>
      <c r="Q354" s="118"/>
      <c r="R354" s="118"/>
      <c r="S354" s="118"/>
      <c r="T354" s="118"/>
    </row>
    <row r="355" spans="2:20" ht="13.5">
      <c r="B355" s="118"/>
      <c r="C355" s="118"/>
      <c r="D355" s="118"/>
      <c r="E355" s="118"/>
      <c r="F355" s="118"/>
      <c r="G355" s="118"/>
      <c r="H355" s="118"/>
      <c r="I355" s="118"/>
      <c r="J355" s="25"/>
      <c r="K355" s="118"/>
      <c r="L355" s="118"/>
      <c r="M355" s="118"/>
      <c r="N355" s="118"/>
      <c r="O355" s="118"/>
      <c r="P355" s="118"/>
      <c r="Q355" s="118"/>
      <c r="R355" s="118"/>
      <c r="S355" s="118"/>
      <c r="T355" s="118"/>
    </row>
    <row r="356" spans="2:20" ht="13.5">
      <c r="B356" s="118"/>
      <c r="C356" s="118"/>
      <c r="D356" s="118"/>
      <c r="E356" s="118"/>
      <c r="F356" s="118"/>
      <c r="G356" s="118"/>
      <c r="H356" s="118"/>
      <c r="I356" s="118"/>
      <c r="J356" s="25"/>
      <c r="K356" s="118"/>
      <c r="L356" s="118"/>
      <c r="M356" s="118"/>
      <c r="N356" s="118"/>
      <c r="O356" s="118"/>
      <c r="P356" s="118"/>
      <c r="Q356" s="118"/>
      <c r="R356" s="118"/>
      <c r="S356" s="118"/>
      <c r="T356" s="118"/>
    </row>
    <row r="357" spans="2:20" ht="13.5">
      <c r="B357" s="118"/>
      <c r="C357" s="118"/>
      <c r="D357" s="118"/>
      <c r="E357" s="118"/>
      <c r="F357" s="118"/>
      <c r="G357" s="118"/>
      <c r="H357" s="118"/>
      <c r="I357" s="118"/>
      <c r="J357" s="25"/>
      <c r="K357" s="118"/>
      <c r="L357" s="118"/>
      <c r="M357" s="118"/>
      <c r="N357" s="118"/>
      <c r="O357" s="118"/>
      <c r="P357" s="118"/>
      <c r="Q357" s="118"/>
      <c r="R357" s="118"/>
      <c r="S357" s="118"/>
      <c r="T357" s="118"/>
    </row>
    <row r="358" spans="2:20" ht="13.5">
      <c r="B358" s="118"/>
      <c r="C358" s="118"/>
      <c r="D358" s="118"/>
      <c r="E358" s="118"/>
      <c r="F358" s="118"/>
      <c r="G358" s="118"/>
      <c r="H358" s="118"/>
      <c r="I358" s="118"/>
      <c r="J358" s="25"/>
      <c r="K358" s="118"/>
      <c r="L358" s="118"/>
      <c r="M358" s="118"/>
      <c r="N358" s="118"/>
      <c r="O358" s="118"/>
      <c r="P358" s="118"/>
      <c r="Q358" s="118"/>
      <c r="R358" s="118"/>
      <c r="S358" s="118"/>
      <c r="T358" s="118"/>
    </row>
    <row r="359" spans="2:20" ht="13.5">
      <c r="B359" s="118"/>
      <c r="C359" s="118"/>
      <c r="D359" s="118"/>
      <c r="E359" s="118"/>
      <c r="F359" s="118"/>
      <c r="G359" s="118"/>
      <c r="H359" s="118"/>
      <c r="I359" s="118"/>
      <c r="J359" s="25"/>
      <c r="K359" s="118"/>
      <c r="L359" s="118"/>
      <c r="M359" s="118"/>
      <c r="N359" s="118"/>
      <c r="O359" s="118"/>
      <c r="P359" s="118"/>
      <c r="Q359" s="118"/>
      <c r="R359" s="118"/>
      <c r="S359" s="118"/>
      <c r="T359" s="118"/>
    </row>
    <row r="360" spans="2:20" ht="13.5">
      <c r="B360" s="118"/>
      <c r="C360" s="118"/>
      <c r="D360" s="118"/>
      <c r="E360" s="118"/>
      <c r="F360" s="118"/>
      <c r="G360" s="118"/>
      <c r="H360" s="118"/>
      <c r="I360" s="118"/>
      <c r="J360" s="25"/>
      <c r="K360" s="118"/>
      <c r="L360" s="118"/>
      <c r="M360" s="118"/>
      <c r="N360" s="118"/>
      <c r="O360" s="118"/>
      <c r="P360" s="118"/>
      <c r="Q360" s="118"/>
      <c r="R360" s="118"/>
      <c r="S360" s="118"/>
      <c r="T360" s="118"/>
    </row>
    <row r="361" spans="2:20" ht="13.5">
      <c r="B361" s="118"/>
      <c r="C361" s="118"/>
      <c r="D361" s="118"/>
      <c r="E361" s="118"/>
      <c r="F361" s="118"/>
      <c r="G361" s="118"/>
      <c r="H361" s="118"/>
      <c r="I361" s="118"/>
      <c r="J361" s="25"/>
      <c r="K361" s="118"/>
      <c r="L361" s="118"/>
      <c r="M361" s="118"/>
      <c r="N361" s="118"/>
      <c r="O361" s="118"/>
      <c r="P361" s="118"/>
      <c r="Q361" s="118"/>
      <c r="R361" s="118"/>
      <c r="S361" s="118"/>
      <c r="T361" s="118"/>
    </row>
    <row r="362" spans="2:20" ht="13.5">
      <c r="B362" s="118"/>
      <c r="C362" s="118"/>
      <c r="D362" s="118"/>
      <c r="E362" s="118"/>
      <c r="F362" s="118"/>
      <c r="G362" s="118"/>
      <c r="H362" s="118"/>
      <c r="I362" s="118"/>
      <c r="J362" s="25"/>
      <c r="K362" s="118"/>
      <c r="L362" s="118"/>
      <c r="M362" s="118"/>
      <c r="N362" s="118"/>
      <c r="O362" s="118"/>
      <c r="P362" s="118"/>
      <c r="Q362" s="118"/>
      <c r="R362" s="118"/>
      <c r="S362" s="118"/>
      <c r="T362" s="118"/>
    </row>
    <row r="363" spans="2:20" ht="13.5">
      <c r="B363" s="118"/>
      <c r="C363" s="118"/>
      <c r="D363" s="118"/>
      <c r="E363" s="118"/>
      <c r="F363" s="118"/>
      <c r="G363" s="118"/>
      <c r="H363" s="118"/>
      <c r="I363" s="118"/>
      <c r="J363" s="25"/>
      <c r="K363" s="118"/>
      <c r="L363" s="118"/>
      <c r="M363" s="118"/>
      <c r="N363" s="118"/>
      <c r="O363" s="118"/>
      <c r="P363" s="118"/>
      <c r="Q363" s="118"/>
      <c r="R363" s="118"/>
      <c r="S363" s="118"/>
      <c r="T363" s="118"/>
    </row>
    <row r="364" spans="2:20" ht="13.5">
      <c r="B364" s="118"/>
      <c r="C364" s="118"/>
      <c r="D364" s="118"/>
      <c r="E364" s="118"/>
      <c r="F364" s="118"/>
      <c r="G364" s="118"/>
      <c r="H364" s="118"/>
      <c r="I364" s="118"/>
      <c r="J364" s="25"/>
      <c r="K364" s="118"/>
      <c r="L364" s="118"/>
      <c r="M364" s="118"/>
      <c r="N364" s="118"/>
      <c r="O364" s="118"/>
      <c r="P364" s="118"/>
      <c r="Q364" s="118"/>
      <c r="R364" s="118"/>
      <c r="S364" s="118"/>
      <c r="T364" s="118"/>
    </row>
    <row r="365" spans="2:20" ht="13.5">
      <c r="B365" s="118"/>
      <c r="C365" s="118"/>
      <c r="D365" s="118"/>
      <c r="E365" s="118"/>
      <c r="F365" s="118"/>
      <c r="G365" s="118"/>
      <c r="H365" s="118"/>
      <c r="I365" s="118"/>
      <c r="J365" s="25"/>
      <c r="K365" s="118"/>
      <c r="L365" s="118"/>
      <c r="M365" s="118"/>
      <c r="N365" s="118"/>
      <c r="O365" s="118"/>
      <c r="P365" s="118"/>
      <c r="Q365" s="118"/>
      <c r="R365" s="118"/>
      <c r="S365" s="118"/>
      <c r="T365" s="118"/>
    </row>
    <row r="366" spans="2:20" ht="13.5">
      <c r="B366" s="118"/>
      <c r="C366" s="118"/>
      <c r="D366" s="118"/>
      <c r="E366" s="118"/>
      <c r="F366" s="118"/>
      <c r="G366" s="118"/>
      <c r="H366" s="118"/>
      <c r="I366" s="118"/>
      <c r="J366" s="25"/>
      <c r="K366" s="118"/>
      <c r="L366" s="118"/>
      <c r="M366" s="118"/>
      <c r="N366" s="118"/>
      <c r="O366" s="118"/>
      <c r="P366" s="118"/>
      <c r="Q366" s="118"/>
      <c r="R366" s="118"/>
      <c r="S366" s="118"/>
      <c r="T366" s="118"/>
    </row>
    <row r="367" spans="2:20" ht="13.5">
      <c r="B367" s="118"/>
      <c r="C367" s="118"/>
      <c r="D367" s="118"/>
      <c r="E367" s="118"/>
      <c r="F367" s="118"/>
      <c r="G367" s="118"/>
      <c r="H367" s="118"/>
      <c r="I367" s="118"/>
      <c r="J367" s="25"/>
      <c r="K367" s="118"/>
      <c r="L367" s="118"/>
      <c r="M367" s="118"/>
      <c r="N367" s="118"/>
      <c r="O367" s="118"/>
      <c r="P367" s="118"/>
      <c r="Q367" s="118"/>
      <c r="R367" s="118"/>
      <c r="S367" s="118"/>
      <c r="T367" s="118"/>
    </row>
    <row r="368" spans="2:20" ht="13.5">
      <c r="B368" s="118"/>
      <c r="C368" s="118"/>
      <c r="D368" s="118"/>
      <c r="E368" s="118"/>
      <c r="F368" s="118"/>
      <c r="G368" s="118"/>
      <c r="H368" s="118"/>
      <c r="I368" s="118"/>
      <c r="J368" s="25"/>
      <c r="K368" s="118"/>
      <c r="L368" s="118"/>
      <c r="M368" s="118"/>
      <c r="N368" s="118"/>
      <c r="O368" s="118"/>
      <c r="P368" s="118"/>
      <c r="Q368" s="118"/>
      <c r="R368" s="118"/>
      <c r="S368" s="118"/>
      <c r="T368" s="118"/>
    </row>
    <row r="369" spans="2:20" ht="13.5">
      <c r="B369" s="118"/>
      <c r="C369" s="118"/>
      <c r="D369" s="118"/>
      <c r="E369" s="118"/>
      <c r="F369" s="118"/>
      <c r="G369" s="118"/>
      <c r="H369" s="118"/>
      <c r="I369" s="118"/>
      <c r="J369" s="25"/>
      <c r="K369" s="118"/>
      <c r="L369" s="118"/>
      <c r="M369" s="118"/>
      <c r="N369" s="118"/>
      <c r="O369" s="118"/>
      <c r="P369" s="118"/>
      <c r="Q369" s="118"/>
      <c r="R369" s="118"/>
      <c r="S369" s="118"/>
      <c r="T369" s="118"/>
    </row>
    <row r="370" spans="2:20" ht="13.5">
      <c r="B370" s="118"/>
      <c r="C370" s="118"/>
      <c r="D370" s="118"/>
      <c r="E370" s="118"/>
      <c r="F370" s="118"/>
      <c r="G370" s="118"/>
      <c r="H370" s="118"/>
      <c r="I370" s="118"/>
      <c r="J370" s="25"/>
      <c r="K370" s="118"/>
      <c r="L370" s="118"/>
      <c r="M370" s="118"/>
      <c r="N370" s="118"/>
      <c r="O370" s="118"/>
      <c r="P370" s="118"/>
      <c r="Q370" s="118"/>
      <c r="R370" s="118"/>
      <c r="S370" s="118"/>
      <c r="T370" s="118"/>
    </row>
    <row r="371" spans="2:20" ht="13.5">
      <c r="B371" s="118"/>
      <c r="C371" s="118"/>
      <c r="D371" s="118"/>
      <c r="E371" s="118"/>
      <c r="F371" s="118"/>
      <c r="G371" s="118"/>
      <c r="H371" s="118"/>
      <c r="I371" s="118"/>
      <c r="J371" s="25"/>
      <c r="K371" s="118"/>
      <c r="L371" s="118"/>
      <c r="M371" s="118"/>
      <c r="N371" s="118"/>
      <c r="O371" s="118"/>
      <c r="P371" s="118"/>
      <c r="Q371" s="118"/>
      <c r="R371" s="118"/>
      <c r="S371" s="118"/>
      <c r="T371" s="118"/>
    </row>
    <row r="372" spans="2:20" ht="13.5">
      <c r="B372" s="118"/>
      <c r="C372" s="118"/>
      <c r="D372" s="118"/>
      <c r="E372" s="118"/>
      <c r="F372" s="118"/>
      <c r="G372" s="118"/>
      <c r="H372" s="118"/>
      <c r="I372" s="118"/>
      <c r="J372" s="25"/>
      <c r="K372" s="118"/>
      <c r="L372" s="118"/>
      <c r="M372" s="118"/>
      <c r="N372" s="118"/>
      <c r="O372" s="118"/>
      <c r="P372" s="118"/>
      <c r="Q372" s="118"/>
      <c r="R372" s="118"/>
      <c r="S372" s="118"/>
      <c r="T372" s="118"/>
    </row>
    <row r="373" spans="2:20" ht="13.5">
      <c r="B373" s="118"/>
      <c r="C373" s="118"/>
      <c r="D373" s="118"/>
      <c r="E373" s="118"/>
      <c r="F373" s="118"/>
      <c r="G373" s="118"/>
      <c r="H373" s="118"/>
      <c r="I373" s="118"/>
      <c r="J373" s="25"/>
      <c r="K373" s="118"/>
      <c r="L373" s="118"/>
      <c r="M373" s="118"/>
      <c r="N373" s="118"/>
      <c r="O373" s="118"/>
      <c r="P373" s="118"/>
      <c r="Q373" s="118"/>
      <c r="R373" s="118"/>
      <c r="S373" s="118"/>
      <c r="T373" s="118"/>
    </row>
    <row r="374" spans="2:20" ht="13.5">
      <c r="B374" s="118"/>
      <c r="C374" s="118"/>
      <c r="D374" s="118"/>
      <c r="E374" s="118"/>
      <c r="F374" s="118"/>
      <c r="G374" s="118"/>
      <c r="H374" s="118"/>
      <c r="I374" s="118"/>
      <c r="J374" s="25"/>
      <c r="K374" s="118"/>
      <c r="L374" s="118"/>
      <c r="M374" s="118"/>
      <c r="N374" s="118"/>
      <c r="O374" s="118"/>
      <c r="P374" s="118"/>
      <c r="Q374" s="118"/>
      <c r="R374" s="118"/>
      <c r="S374" s="118"/>
      <c r="T374" s="118"/>
    </row>
    <row r="375" spans="2:20" ht="13.5">
      <c r="B375" s="118"/>
      <c r="C375" s="118"/>
      <c r="D375" s="118"/>
      <c r="E375" s="118"/>
      <c r="F375" s="118"/>
      <c r="G375" s="118"/>
      <c r="H375" s="118"/>
      <c r="I375" s="118"/>
      <c r="J375" s="25"/>
      <c r="K375" s="118"/>
      <c r="L375" s="118"/>
      <c r="M375" s="118"/>
      <c r="N375" s="118"/>
      <c r="O375" s="118"/>
      <c r="P375" s="118"/>
      <c r="Q375" s="118"/>
      <c r="R375" s="118"/>
      <c r="S375" s="118"/>
      <c r="T375" s="118"/>
    </row>
    <row r="376" spans="2:20" ht="13.5">
      <c r="B376" s="118"/>
      <c r="C376" s="118"/>
      <c r="D376" s="118"/>
      <c r="E376" s="118"/>
      <c r="F376" s="118"/>
      <c r="G376" s="118"/>
      <c r="H376" s="118"/>
      <c r="I376" s="118"/>
      <c r="J376" s="25"/>
      <c r="K376" s="118"/>
      <c r="L376" s="118"/>
      <c r="M376" s="118"/>
      <c r="N376" s="118"/>
      <c r="O376" s="118"/>
      <c r="P376" s="118"/>
      <c r="Q376" s="118"/>
      <c r="R376" s="118"/>
      <c r="S376" s="118"/>
      <c r="T376" s="118"/>
    </row>
    <row r="377" spans="2:20" ht="13.5">
      <c r="B377" s="118"/>
      <c r="C377" s="118"/>
      <c r="D377" s="118"/>
      <c r="E377" s="118"/>
      <c r="F377" s="118"/>
      <c r="G377" s="118"/>
      <c r="H377" s="118"/>
      <c r="I377" s="118"/>
      <c r="J377" s="25"/>
      <c r="K377" s="118"/>
      <c r="L377" s="118"/>
      <c r="M377" s="118"/>
      <c r="N377" s="118"/>
      <c r="O377" s="118"/>
      <c r="P377" s="118"/>
      <c r="Q377" s="118"/>
      <c r="R377" s="118"/>
      <c r="S377" s="118"/>
      <c r="T377" s="118"/>
    </row>
    <row r="378" spans="2:20" ht="13.5">
      <c r="B378" s="118"/>
      <c r="C378" s="118"/>
      <c r="D378" s="118"/>
      <c r="E378" s="118"/>
      <c r="F378" s="118"/>
      <c r="G378" s="118"/>
      <c r="H378" s="118"/>
      <c r="I378" s="118"/>
      <c r="J378" s="25"/>
      <c r="K378" s="118"/>
      <c r="L378" s="118"/>
      <c r="M378" s="118"/>
      <c r="N378" s="118"/>
      <c r="O378" s="118"/>
      <c r="P378" s="118"/>
      <c r="Q378" s="118"/>
      <c r="R378" s="118"/>
      <c r="S378" s="118"/>
      <c r="T378" s="118"/>
    </row>
    <row r="379" spans="2:20" ht="13.5">
      <c r="B379" s="118"/>
      <c r="C379" s="118"/>
      <c r="D379" s="118"/>
      <c r="E379" s="118"/>
      <c r="F379" s="118"/>
      <c r="G379" s="118"/>
      <c r="H379" s="118"/>
      <c r="I379" s="118"/>
      <c r="J379" s="25"/>
      <c r="K379" s="118"/>
      <c r="L379" s="118"/>
      <c r="M379" s="118"/>
      <c r="N379" s="118"/>
      <c r="O379" s="118"/>
      <c r="P379" s="118"/>
      <c r="Q379" s="118"/>
      <c r="R379" s="118"/>
      <c r="S379" s="118"/>
      <c r="T379" s="118"/>
    </row>
    <row r="380" spans="2:20" ht="13.5">
      <c r="B380" s="118"/>
      <c r="C380" s="118"/>
      <c r="D380" s="118"/>
      <c r="E380" s="118"/>
      <c r="F380" s="118"/>
      <c r="G380" s="118"/>
      <c r="H380" s="118"/>
      <c r="I380" s="118"/>
      <c r="J380" s="25"/>
      <c r="K380" s="118"/>
      <c r="L380" s="118"/>
      <c r="M380" s="118"/>
      <c r="N380" s="118"/>
      <c r="O380" s="118"/>
      <c r="P380" s="118"/>
      <c r="Q380" s="118"/>
      <c r="R380" s="118"/>
      <c r="S380" s="118"/>
      <c r="T380" s="118"/>
    </row>
    <row r="381" spans="2:20" ht="13.5">
      <c r="B381" s="118"/>
      <c r="C381" s="118"/>
      <c r="D381" s="118"/>
      <c r="E381" s="118"/>
      <c r="F381" s="118"/>
      <c r="G381" s="118"/>
      <c r="H381" s="118"/>
      <c r="I381" s="118"/>
      <c r="J381" s="25"/>
      <c r="K381" s="118"/>
      <c r="L381" s="118"/>
      <c r="M381" s="118"/>
      <c r="N381" s="118"/>
      <c r="O381" s="118"/>
      <c r="P381" s="118"/>
      <c r="Q381" s="118"/>
      <c r="R381" s="118"/>
      <c r="S381" s="118"/>
      <c r="T381" s="118"/>
    </row>
    <row r="382" spans="2:20" ht="13.5">
      <c r="B382" s="118"/>
      <c r="C382" s="118"/>
      <c r="D382" s="118"/>
      <c r="E382" s="118"/>
      <c r="F382" s="118"/>
      <c r="G382" s="118"/>
      <c r="H382" s="118"/>
      <c r="I382" s="118"/>
      <c r="J382" s="25"/>
      <c r="K382" s="118"/>
      <c r="L382" s="118"/>
      <c r="M382" s="118"/>
      <c r="N382" s="118"/>
      <c r="O382" s="118"/>
      <c r="P382" s="118"/>
      <c r="Q382" s="118"/>
      <c r="R382" s="118"/>
      <c r="S382" s="118"/>
      <c r="T382" s="118"/>
    </row>
    <row r="383" spans="2:20" ht="13.5">
      <c r="B383" s="118"/>
      <c r="C383" s="118"/>
      <c r="D383" s="118"/>
      <c r="E383" s="118"/>
      <c r="F383" s="118"/>
      <c r="G383" s="118"/>
      <c r="H383" s="118"/>
      <c r="I383" s="118"/>
      <c r="J383" s="25"/>
      <c r="K383" s="118"/>
      <c r="L383" s="118"/>
      <c r="M383" s="118"/>
      <c r="N383" s="118"/>
      <c r="O383" s="118"/>
      <c r="P383" s="118"/>
      <c r="Q383" s="118"/>
      <c r="R383" s="118"/>
      <c r="S383" s="118"/>
      <c r="T383" s="118"/>
    </row>
    <row r="384" spans="2:20" ht="13.5">
      <c r="B384" s="118"/>
      <c r="C384" s="118"/>
      <c r="D384" s="118"/>
      <c r="E384" s="118"/>
      <c r="F384" s="118"/>
      <c r="G384" s="118"/>
      <c r="H384" s="118"/>
      <c r="I384" s="118"/>
      <c r="J384" s="25"/>
      <c r="K384" s="118"/>
      <c r="L384" s="118"/>
      <c r="M384" s="118"/>
      <c r="N384" s="118"/>
      <c r="O384" s="118"/>
      <c r="P384" s="118"/>
      <c r="Q384" s="118"/>
      <c r="R384" s="118"/>
      <c r="S384" s="118"/>
      <c r="T384" s="118"/>
    </row>
    <row r="385" spans="2:20" ht="13.5">
      <c r="B385" s="118"/>
      <c r="C385" s="118"/>
      <c r="D385" s="118"/>
      <c r="E385" s="118"/>
      <c r="F385" s="118"/>
      <c r="G385" s="118"/>
      <c r="H385" s="118"/>
      <c r="I385" s="118"/>
      <c r="J385" s="25"/>
      <c r="K385" s="118"/>
      <c r="L385" s="118"/>
      <c r="M385" s="118"/>
      <c r="N385" s="118"/>
      <c r="O385" s="118"/>
      <c r="P385" s="118"/>
      <c r="Q385" s="118"/>
      <c r="R385" s="118"/>
      <c r="S385" s="118"/>
      <c r="T385" s="118"/>
    </row>
    <row r="386" spans="2:20" ht="13.5">
      <c r="B386" s="118"/>
      <c r="C386" s="118"/>
      <c r="D386" s="118"/>
      <c r="E386" s="118"/>
      <c r="F386" s="118"/>
      <c r="G386" s="118"/>
      <c r="H386" s="118"/>
      <c r="I386" s="118"/>
      <c r="J386" s="25"/>
      <c r="K386" s="118"/>
      <c r="L386" s="118"/>
      <c r="M386" s="118"/>
      <c r="N386" s="118"/>
      <c r="O386" s="118"/>
      <c r="P386" s="118"/>
      <c r="Q386" s="118"/>
      <c r="R386" s="118"/>
      <c r="S386" s="118"/>
      <c r="T386" s="118"/>
    </row>
    <row r="387" spans="2:20" ht="13.5">
      <c r="B387" s="118"/>
      <c r="C387" s="118"/>
      <c r="D387" s="118"/>
      <c r="E387" s="118"/>
      <c r="F387" s="118"/>
      <c r="G387" s="118"/>
      <c r="H387" s="118"/>
      <c r="I387" s="118"/>
      <c r="J387" s="25"/>
      <c r="K387" s="118"/>
      <c r="L387" s="118"/>
      <c r="M387" s="118"/>
      <c r="N387" s="118"/>
      <c r="O387" s="118"/>
      <c r="P387" s="118"/>
      <c r="Q387" s="118"/>
      <c r="R387" s="118"/>
      <c r="S387" s="118"/>
      <c r="T387" s="118"/>
    </row>
    <row r="388" spans="2:20" ht="13.5">
      <c r="B388" s="118"/>
      <c r="C388" s="118"/>
      <c r="D388" s="118"/>
      <c r="E388" s="118"/>
      <c r="F388" s="118"/>
      <c r="G388" s="118"/>
      <c r="H388" s="118"/>
      <c r="I388" s="118"/>
      <c r="J388" s="25"/>
      <c r="K388" s="118"/>
      <c r="L388" s="118"/>
      <c r="M388" s="118"/>
      <c r="N388" s="118"/>
      <c r="O388" s="118"/>
      <c r="P388" s="118"/>
      <c r="Q388" s="118"/>
      <c r="R388" s="118"/>
      <c r="S388" s="118"/>
      <c r="T388" s="118"/>
    </row>
    <row r="389" spans="2:20" ht="13.5">
      <c r="B389" s="118"/>
      <c r="C389" s="118"/>
      <c r="D389" s="118"/>
      <c r="E389" s="118"/>
      <c r="F389" s="118"/>
      <c r="G389" s="118"/>
      <c r="H389" s="118"/>
      <c r="I389" s="118"/>
      <c r="J389" s="25"/>
      <c r="K389" s="118"/>
      <c r="L389" s="118"/>
      <c r="M389" s="118"/>
      <c r="N389" s="118"/>
      <c r="O389" s="118"/>
      <c r="P389" s="118"/>
      <c r="Q389" s="118"/>
      <c r="R389" s="118"/>
      <c r="S389" s="118"/>
      <c r="T389" s="118"/>
    </row>
    <row r="390" spans="2:20" ht="13.5">
      <c r="B390" s="118"/>
      <c r="C390" s="118"/>
      <c r="D390" s="118"/>
      <c r="E390" s="118"/>
      <c r="F390" s="118"/>
      <c r="G390" s="118"/>
      <c r="H390" s="118"/>
      <c r="I390" s="118"/>
      <c r="J390" s="25"/>
      <c r="K390" s="118"/>
      <c r="L390" s="118"/>
      <c r="M390" s="118"/>
      <c r="N390" s="118"/>
      <c r="O390" s="118"/>
      <c r="P390" s="118"/>
      <c r="Q390" s="118"/>
      <c r="R390" s="118"/>
      <c r="S390" s="118"/>
      <c r="T390" s="118"/>
    </row>
    <row r="391" spans="2:20" ht="13.5">
      <c r="B391" s="118"/>
      <c r="C391" s="118"/>
      <c r="D391" s="118"/>
      <c r="E391" s="118"/>
      <c r="F391" s="118"/>
      <c r="G391" s="118"/>
      <c r="H391" s="118"/>
      <c r="I391" s="118"/>
      <c r="J391" s="25"/>
      <c r="K391" s="118"/>
      <c r="L391" s="118"/>
      <c r="M391" s="118"/>
      <c r="N391" s="118"/>
      <c r="O391" s="118"/>
      <c r="P391" s="118"/>
      <c r="Q391" s="118"/>
      <c r="R391" s="118"/>
      <c r="S391" s="118"/>
      <c r="T391" s="118"/>
    </row>
    <row r="392" spans="2:20" ht="13.5">
      <c r="B392" s="118"/>
      <c r="C392" s="118"/>
      <c r="D392" s="118"/>
      <c r="E392" s="118"/>
      <c r="F392" s="118"/>
      <c r="G392" s="118"/>
      <c r="H392" s="118"/>
      <c r="I392" s="118"/>
      <c r="J392" s="25"/>
      <c r="K392" s="118"/>
      <c r="L392" s="118"/>
      <c r="M392" s="118"/>
      <c r="N392" s="118"/>
      <c r="O392" s="118"/>
      <c r="P392" s="118"/>
      <c r="Q392" s="118"/>
      <c r="R392" s="118"/>
      <c r="S392" s="118"/>
      <c r="T392" s="118"/>
    </row>
    <row r="393" spans="2:20" ht="13.5">
      <c r="B393" s="118"/>
      <c r="C393" s="118"/>
      <c r="D393" s="118"/>
      <c r="E393" s="118"/>
      <c r="F393" s="118"/>
      <c r="G393" s="118"/>
      <c r="H393" s="118"/>
      <c r="I393" s="118"/>
      <c r="J393" s="25"/>
      <c r="K393" s="118"/>
      <c r="L393" s="118"/>
      <c r="M393" s="118"/>
      <c r="N393" s="118"/>
      <c r="O393" s="118"/>
      <c r="P393" s="118"/>
      <c r="Q393" s="118"/>
      <c r="R393" s="118"/>
      <c r="S393" s="118"/>
      <c r="T393" s="118"/>
    </row>
    <row r="394" spans="2:20" ht="13.5">
      <c r="B394" s="118"/>
      <c r="C394" s="118"/>
      <c r="D394" s="118"/>
      <c r="E394" s="118"/>
      <c r="F394" s="118"/>
      <c r="G394" s="118"/>
      <c r="H394" s="118"/>
      <c r="I394" s="118"/>
      <c r="J394" s="25"/>
      <c r="K394" s="118"/>
      <c r="L394" s="118"/>
      <c r="M394" s="118"/>
      <c r="N394" s="118"/>
      <c r="O394" s="118"/>
      <c r="P394" s="118"/>
      <c r="Q394" s="118"/>
      <c r="R394" s="118"/>
      <c r="S394" s="118"/>
      <c r="T394" s="118"/>
    </row>
    <row r="395" spans="2:20" ht="13.5">
      <c r="B395" s="118"/>
      <c r="C395" s="118"/>
      <c r="D395" s="118"/>
      <c r="E395" s="118"/>
      <c r="F395" s="118"/>
      <c r="G395" s="118"/>
      <c r="H395" s="118"/>
      <c r="I395" s="118"/>
      <c r="J395" s="25"/>
      <c r="K395" s="118"/>
      <c r="L395" s="118"/>
      <c r="M395" s="118"/>
      <c r="N395" s="118"/>
      <c r="O395" s="118"/>
      <c r="P395" s="118"/>
      <c r="Q395" s="118"/>
      <c r="R395" s="118"/>
      <c r="S395" s="118"/>
      <c r="T395" s="118"/>
    </row>
    <row r="396" spans="2:20" ht="13.5">
      <c r="B396" s="118"/>
      <c r="C396" s="118"/>
      <c r="D396" s="118"/>
      <c r="E396" s="118"/>
      <c r="F396" s="118"/>
      <c r="G396" s="118"/>
      <c r="H396" s="118"/>
      <c r="I396" s="118"/>
      <c r="J396" s="25"/>
      <c r="K396" s="118"/>
      <c r="L396" s="118"/>
      <c r="M396" s="118"/>
      <c r="N396" s="118"/>
      <c r="O396" s="118"/>
      <c r="P396" s="118"/>
      <c r="Q396" s="118"/>
      <c r="R396" s="118"/>
      <c r="S396" s="118"/>
      <c r="T396" s="118"/>
    </row>
    <row r="397" spans="2:20" ht="13.5">
      <c r="B397" s="118"/>
      <c r="C397" s="118"/>
      <c r="D397" s="118"/>
      <c r="E397" s="118"/>
      <c r="F397" s="118"/>
      <c r="G397" s="118"/>
      <c r="H397" s="118"/>
      <c r="I397" s="118"/>
      <c r="J397" s="25"/>
      <c r="K397" s="118"/>
      <c r="L397" s="118"/>
      <c r="M397" s="118"/>
      <c r="N397" s="118"/>
      <c r="O397" s="118"/>
      <c r="P397" s="118"/>
      <c r="Q397" s="118"/>
      <c r="R397" s="118"/>
      <c r="S397" s="118"/>
      <c r="T397" s="118"/>
    </row>
    <row r="398" spans="2:20" ht="13.5">
      <c r="B398" s="118"/>
      <c r="C398" s="118"/>
      <c r="D398" s="118"/>
      <c r="E398" s="118"/>
      <c r="F398" s="118"/>
      <c r="G398" s="118"/>
      <c r="H398" s="118"/>
      <c r="I398" s="118"/>
      <c r="J398" s="25"/>
      <c r="K398" s="118"/>
      <c r="L398" s="118"/>
      <c r="M398" s="118"/>
      <c r="N398" s="118"/>
      <c r="O398" s="118"/>
      <c r="P398" s="118"/>
      <c r="Q398" s="118"/>
      <c r="R398" s="118"/>
      <c r="S398" s="118"/>
      <c r="T398" s="118"/>
    </row>
    <row r="399" spans="2:20" ht="13.5">
      <c r="B399" s="118"/>
      <c r="C399" s="118"/>
      <c r="D399" s="118"/>
      <c r="E399" s="118"/>
      <c r="F399" s="118"/>
      <c r="G399" s="118"/>
      <c r="H399" s="118"/>
      <c r="I399" s="118"/>
      <c r="J399" s="25"/>
      <c r="K399" s="118"/>
      <c r="L399" s="118"/>
      <c r="M399" s="118"/>
      <c r="N399" s="118"/>
      <c r="O399" s="118"/>
      <c r="P399" s="118"/>
      <c r="Q399" s="118"/>
      <c r="R399" s="118"/>
      <c r="S399" s="118"/>
      <c r="T399" s="118"/>
    </row>
    <row r="400" spans="2:20" ht="13.5">
      <c r="B400" s="118"/>
      <c r="C400" s="118"/>
      <c r="D400" s="118"/>
      <c r="E400" s="118"/>
      <c r="F400" s="118"/>
      <c r="G400" s="118"/>
      <c r="H400" s="118"/>
      <c r="I400" s="118"/>
      <c r="J400" s="25"/>
      <c r="K400" s="118"/>
      <c r="L400" s="118"/>
      <c r="M400" s="118"/>
      <c r="N400" s="118"/>
      <c r="O400" s="118"/>
      <c r="P400" s="118"/>
      <c r="Q400" s="118"/>
      <c r="R400" s="118"/>
      <c r="S400" s="118"/>
      <c r="T400" s="118"/>
    </row>
    <row r="401" spans="2:20" ht="13.5">
      <c r="B401" s="118"/>
      <c r="C401" s="118"/>
      <c r="D401" s="118"/>
      <c r="E401" s="118"/>
      <c r="F401" s="118"/>
      <c r="G401" s="118"/>
      <c r="H401" s="118"/>
      <c r="I401" s="118"/>
      <c r="J401" s="25"/>
      <c r="K401" s="118"/>
      <c r="L401" s="118"/>
      <c r="M401" s="118"/>
      <c r="N401" s="118"/>
      <c r="O401" s="118"/>
      <c r="P401" s="118"/>
      <c r="Q401" s="118"/>
      <c r="R401" s="118"/>
      <c r="S401" s="118"/>
      <c r="T401" s="118"/>
    </row>
    <row r="402" spans="2:20" ht="13.5">
      <c r="B402" s="118"/>
      <c r="C402" s="118"/>
      <c r="D402" s="118"/>
      <c r="E402" s="118"/>
      <c r="F402" s="118"/>
      <c r="G402" s="118"/>
      <c r="H402" s="118"/>
      <c r="I402" s="118"/>
      <c r="J402" s="25"/>
      <c r="K402" s="118"/>
      <c r="L402" s="118"/>
      <c r="M402" s="118"/>
      <c r="N402" s="118"/>
      <c r="O402" s="118"/>
      <c r="P402" s="118"/>
      <c r="Q402" s="118"/>
      <c r="R402" s="118"/>
      <c r="S402" s="118"/>
      <c r="T402" s="118"/>
    </row>
    <row r="403" spans="2:20" ht="13.5">
      <c r="B403" s="118"/>
      <c r="C403" s="118"/>
      <c r="D403" s="118"/>
      <c r="E403" s="118"/>
      <c r="F403" s="118"/>
      <c r="G403" s="118"/>
      <c r="H403" s="118"/>
      <c r="I403" s="118"/>
      <c r="J403" s="25"/>
      <c r="K403" s="118"/>
      <c r="L403" s="118"/>
      <c r="M403" s="118"/>
      <c r="N403" s="118"/>
      <c r="O403" s="118"/>
      <c r="P403" s="118"/>
      <c r="Q403" s="118"/>
      <c r="R403" s="118"/>
      <c r="S403" s="118"/>
      <c r="T403" s="118"/>
    </row>
    <row r="404" spans="2:20" ht="13.5">
      <c r="B404" s="118"/>
      <c r="C404" s="118"/>
      <c r="D404" s="118"/>
      <c r="E404" s="118"/>
      <c r="F404" s="118"/>
      <c r="G404" s="118"/>
      <c r="H404" s="118"/>
      <c r="I404" s="118"/>
      <c r="J404" s="25"/>
      <c r="K404" s="118"/>
      <c r="L404" s="118"/>
      <c r="M404" s="118"/>
      <c r="N404" s="118"/>
      <c r="O404" s="118"/>
      <c r="P404" s="118"/>
      <c r="Q404" s="118"/>
      <c r="R404" s="118"/>
      <c r="S404" s="118"/>
      <c r="T404" s="118"/>
    </row>
    <row r="405" spans="2:20" ht="13.5">
      <c r="B405" s="118"/>
      <c r="C405" s="118"/>
      <c r="D405" s="118"/>
      <c r="E405" s="118"/>
      <c r="F405" s="118"/>
      <c r="G405" s="118"/>
      <c r="H405" s="118"/>
      <c r="I405" s="118"/>
      <c r="J405" s="25"/>
      <c r="K405" s="118"/>
      <c r="L405" s="118"/>
      <c r="M405" s="118"/>
      <c r="N405" s="118"/>
      <c r="O405" s="118"/>
      <c r="P405" s="118"/>
      <c r="Q405" s="118"/>
      <c r="R405" s="118"/>
      <c r="S405" s="118"/>
      <c r="T405" s="118"/>
    </row>
    <row r="406" spans="2:20" ht="13.5">
      <c r="B406" s="118"/>
      <c r="C406" s="118"/>
      <c r="D406" s="118"/>
      <c r="E406" s="118"/>
      <c r="F406" s="118"/>
      <c r="G406" s="118"/>
      <c r="H406" s="118"/>
      <c r="I406" s="118"/>
      <c r="J406" s="25"/>
      <c r="K406" s="118"/>
      <c r="L406" s="118"/>
      <c r="M406" s="118"/>
      <c r="N406" s="118"/>
      <c r="O406" s="118"/>
      <c r="P406" s="118"/>
      <c r="Q406" s="118"/>
      <c r="R406" s="118"/>
      <c r="S406" s="118"/>
      <c r="T406" s="118"/>
    </row>
    <row r="407" spans="2:20" ht="13.5">
      <c r="B407" s="118"/>
      <c r="C407" s="118"/>
      <c r="D407" s="118"/>
      <c r="E407" s="118"/>
      <c r="F407" s="118"/>
      <c r="G407" s="118"/>
      <c r="H407" s="118"/>
      <c r="I407" s="118"/>
      <c r="J407" s="25"/>
      <c r="K407" s="118"/>
      <c r="L407" s="118"/>
      <c r="M407" s="118"/>
      <c r="N407" s="118"/>
      <c r="O407" s="118"/>
      <c r="P407" s="118"/>
      <c r="Q407" s="118"/>
      <c r="R407" s="118"/>
      <c r="S407" s="118"/>
      <c r="T407" s="118"/>
    </row>
    <row r="408" spans="2:20" ht="13.5">
      <c r="B408" s="118"/>
      <c r="C408" s="118"/>
      <c r="D408" s="118"/>
      <c r="E408" s="118"/>
      <c r="F408" s="118"/>
      <c r="G408" s="118"/>
      <c r="H408" s="118"/>
      <c r="I408" s="118"/>
      <c r="J408" s="25"/>
      <c r="K408" s="118"/>
      <c r="L408" s="118"/>
      <c r="M408" s="118"/>
      <c r="N408" s="118"/>
      <c r="O408" s="118"/>
      <c r="P408" s="118"/>
      <c r="Q408" s="118"/>
      <c r="R408" s="118"/>
      <c r="S408" s="118"/>
      <c r="T408" s="118"/>
    </row>
    <row r="409" spans="2:20" ht="13.5">
      <c r="B409" s="118"/>
      <c r="C409" s="118"/>
      <c r="D409" s="118"/>
      <c r="E409" s="118"/>
      <c r="F409" s="118"/>
      <c r="G409" s="118"/>
      <c r="H409" s="118"/>
      <c r="I409" s="118"/>
      <c r="J409" s="25"/>
      <c r="K409" s="118"/>
      <c r="L409" s="118"/>
      <c r="M409" s="118"/>
      <c r="N409" s="118"/>
      <c r="O409" s="118"/>
      <c r="P409" s="118"/>
      <c r="Q409" s="118"/>
      <c r="R409" s="118"/>
      <c r="S409" s="118"/>
      <c r="T409" s="118"/>
    </row>
    <row r="410" spans="2:20" ht="13.5">
      <c r="B410" s="118"/>
      <c r="C410" s="118"/>
      <c r="D410" s="118"/>
      <c r="E410" s="118"/>
      <c r="F410" s="118"/>
      <c r="G410" s="118"/>
      <c r="H410" s="118"/>
      <c r="I410" s="118"/>
      <c r="J410" s="25"/>
      <c r="K410" s="118"/>
      <c r="L410" s="118"/>
      <c r="M410" s="118"/>
      <c r="N410" s="118"/>
      <c r="O410" s="118"/>
      <c r="P410" s="118"/>
      <c r="Q410" s="118"/>
      <c r="R410" s="118"/>
      <c r="S410" s="118"/>
      <c r="T410" s="118"/>
    </row>
    <row r="411" spans="2:20" ht="13.5">
      <c r="B411" s="118"/>
      <c r="C411" s="118"/>
      <c r="D411" s="118"/>
      <c r="E411" s="118"/>
      <c r="F411" s="118"/>
      <c r="G411" s="118"/>
      <c r="H411" s="118"/>
      <c r="I411" s="118"/>
      <c r="J411" s="25"/>
      <c r="K411" s="118"/>
      <c r="L411" s="118"/>
      <c r="M411" s="118"/>
      <c r="N411" s="118"/>
      <c r="O411" s="118"/>
      <c r="P411" s="118"/>
      <c r="Q411" s="118"/>
      <c r="R411" s="118"/>
      <c r="S411" s="118"/>
      <c r="T411" s="118"/>
    </row>
    <row r="412" spans="2:20" ht="13.5">
      <c r="B412" s="118"/>
      <c r="C412" s="118"/>
      <c r="D412" s="118"/>
      <c r="E412" s="118"/>
      <c r="F412" s="118"/>
      <c r="G412" s="118"/>
      <c r="H412" s="118"/>
      <c r="I412" s="118"/>
      <c r="J412" s="25"/>
      <c r="K412" s="118"/>
      <c r="L412" s="118"/>
      <c r="M412" s="118"/>
      <c r="N412" s="118"/>
      <c r="O412" s="118"/>
      <c r="P412" s="118"/>
      <c r="Q412" s="118"/>
      <c r="R412" s="118"/>
      <c r="S412" s="118"/>
      <c r="T412" s="118"/>
    </row>
    <row r="413" spans="2:20" ht="13.5">
      <c r="B413" s="118"/>
      <c r="C413" s="118"/>
      <c r="D413" s="118"/>
      <c r="E413" s="118"/>
      <c r="F413" s="118"/>
      <c r="G413" s="118"/>
      <c r="H413" s="118"/>
      <c r="I413" s="118"/>
      <c r="J413" s="25"/>
      <c r="K413" s="118"/>
      <c r="L413" s="118"/>
      <c r="M413" s="118"/>
      <c r="N413" s="118"/>
      <c r="O413" s="118"/>
      <c r="P413" s="118"/>
      <c r="Q413" s="118"/>
      <c r="R413" s="118"/>
      <c r="S413" s="118"/>
      <c r="T413" s="118"/>
    </row>
    <row r="414" spans="2:20" ht="13.5">
      <c r="B414" s="118"/>
      <c r="C414" s="118"/>
      <c r="D414" s="118"/>
      <c r="E414" s="118"/>
      <c r="F414" s="118"/>
      <c r="G414" s="118"/>
      <c r="H414" s="118"/>
      <c r="I414" s="118"/>
      <c r="J414" s="25"/>
      <c r="K414" s="118"/>
      <c r="L414" s="118"/>
      <c r="M414" s="118"/>
      <c r="N414" s="118"/>
      <c r="O414" s="118"/>
      <c r="P414" s="118"/>
      <c r="Q414" s="118"/>
      <c r="R414" s="118"/>
      <c r="S414" s="118"/>
      <c r="T414" s="118"/>
    </row>
    <row r="415" spans="2:20" ht="13.5">
      <c r="B415" s="118"/>
      <c r="C415" s="118"/>
      <c r="D415" s="118"/>
      <c r="E415" s="118"/>
      <c r="F415" s="118"/>
      <c r="G415" s="118"/>
      <c r="H415" s="118"/>
      <c r="I415" s="118"/>
      <c r="J415" s="25"/>
      <c r="K415" s="118"/>
      <c r="L415" s="118"/>
      <c r="M415" s="118"/>
      <c r="N415" s="118"/>
      <c r="O415" s="118"/>
      <c r="P415" s="118"/>
      <c r="Q415" s="118"/>
      <c r="R415" s="118"/>
      <c r="S415" s="118"/>
      <c r="T415" s="118"/>
    </row>
    <row r="416" spans="2:20" ht="13.5">
      <c r="B416" s="118"/>
      <c r="C416" s="118"/>
      <c r="D416" s="118"/>
      <c r="E416" s="118"/>
      <c r="F416" s="118"/>
      <c r="G416" s="118"/>
      <c r="H416" s="118"/>
      <c r="I416" s="118"/>
      <c r="J416" s="25"/>
      <c r="K416" s="118"/>
      <c r="L416" s="118"/>
      <c r="M416" s="118"/>
      <c r="N416" s="118"/>
      <c r="O416" s="118"/>
      <c r="P416" s="118"/>
      <c r="Q416" s="118"/>
      <c r="R416" s="118"/>
      <c r="S416" s="118"/>
      <c r="T416" s="118"/>
    </row>
    <row r="417" spans="2:20" ht="13.5">
      <c r="B417" s="118"/>
      <c r="C417" s="118"/>
      <c r="D417" s="118"/>
      <c r="E417" s="118"/>
      <c r="F417" s="118"/>
      <c r="G417" s="118"/>
      <c r="H417" s="118"/>
      <c r="I417" s="118"/>
      <c r="J417" s="25"/>
      <c r="K417" s="118"/>
      <c r="L417" s="118"/>
      <c r="M417" s="118"/>
      <c r="N417" s="118"/>
      <c r="O417" s="118"/>
      <c r="P417" s="118"/>
      <c r="Q417" s="118"/>
      <c r="R417" s="118"/>
      <c r="S417" s="118"/>
      <c r="T417" s="118"/>
    </row>
    <row r="418" spans="2:20" ht="13.5">
      <c r="B418" s="118"/>
      <c r="C418" s="118"/>
      <c r="D418" s="118"/>
      <c r="E418" s="118"/>
      <c r="F418" s="118"/>
      <c r="G418" s="118"/>
      <c r="H418" s="118"/>
      <c r="I418" s="118"/>
      <c r="J418" s="25"/>
      <c r="K418" s="118"/>
      <c r="L418" s="118"/>
      <c r="M418" s="118"/>
      <c r="N418" s="118"/>
      <c r="O418" s="118"/>
      <c r="P418" s="118"/>
      <c r="Q418" s="118"/>
      <c r="R418" s="118"/>
      <c r="S418" s="118"/>
      <c r="T418" s="118"/>
    </row>
    <row r="419" spans="2:20" ht="13.5">
      <c r="B419" s="118"/>
      <c r="C419" s="118"/>
      <c r="D419" s="118"/>
      <c r="E419" s="118"/>
      <c r="F419" s="118"/>
      <c r="G419" s="118"/>
      <c r="H419" s="118"/>
      <c r="I419" s="118"/>
      <c r="J419" s="25"/>
      <c r="K419" s="118"/>
      <c r="L419" s="118"/>
      <c r="M419" s="118"/>
      <c r="N419" s="118"/>
      <c r="O419" s="118"/>
      <c r="P419" s="118"/>
      <c r="Q419" s="118"/>
      <c r="R419" s="118"/>
      <c r="S419" s="118"/>
      <c r="T419" s="118"/>
    </row>
    <row r="420" spans="2:20" ht="13.5">
      <c r="B420" s="118"/>
      <c r="C420" s="118"/>
      <c r="D420" s="118"/>
      <c r="E420" s="118"/>
      <c r="F420" s="118"/>
      <c r="G420" s="118"/>
      <c r="H420" s="118"/>
      <c r="I420" s="118"/>
      <c r="J420" s="25"/>
      <c r="K420" s="118"/>
      <c r="L420" s="118"/>
      <c r="M420" s="118"/>
      <c r="N420" s="118"/>
      <c r="O420" s="118"/>
      <c r="P420" s="118"/>
      <c r="Q420" s="118"/>
      <c r="R420" s="118"/>
      <c r="S420" s="118"/>
      <c r="T420" s="118"/>
    </row>
    <row r="421" spans="2:20" ht="13.5">
      <c r="B421" s="118"/>
      <c r="C421" s="118"/>
      <c r="D421" s="118"/>
      <c r="E421" s="118"/>
      <c r="F421" s="118"/>
      <c r="G421" s="118"/>
      <c r="H421" s="118"/>
      <c r="I421" s="118"/>
      <c r="J421" s="25"/>
      <c r="K421" s="118"/>
      <c r="L421" s="118"/>
      <c r="M421" s="118"/>
      <c r="N421" s="118"/>
      <c r="O421" s="118"/>
      <c r="P421" s="118"/>
      <c r="Q421" s="118"/>
      <c r="R421" s="118"/>
      <c r="S421" s="118"/>
      <c r="T421" s="118"/>
    </row>
    <row r="422" spans="2:20" ht="13.5">
      <c r="B422" s="118"/>
      <c r="C422" s="118"/>
      <c r="D422" s="118"/>
      <c r="E422" s="118"/>
      <c r="F422" s="118"/>
      <c r="G422" s="118"/>
      <c r="H422" s="118"/>
      <c r="I422" s="118"/>
      <c r="J422" s="25"/>
      <c r="K422" s="118"/>
      <c r="L422" s="118"/>
      <c r="M422" s="118"/>
      <c r="N422" s="118"/>
      <c r="O422" s="118"/>
      <c r="P422" s="118"/>
      <c r="Q422" s="118"/>
      <c r="R422" s="118"/>
      <c r="S422" s="118"/>
      <c r="T422" s="118"/>
    </row>
    <row r="423" spans="2:20" ht="13.5">
      <c r="B423" s="118"/>
      <c r="C423" s="118"/>
      <c r="D423" s="118"/>
      <c r="E423" s="118"/>
      <c r="F423" s="118"/>
      <c r="G423" s="118"/>
      <c r="H423" s="118"/>
      <c r="I423" s="118"/>
      <c r="J423" s="25"/>
      <c r="K423" s="118"/>
      <c r="L423" s="118"/>
      <c r="M423" s="118"/>
      <c r="N423" s="118"/>
      <c r="O423" s="118"/>
      <c r="P423" s="118"/>
      <c r="Q423" s="118"/>
      <c r="R423" s="118"/>
      <c r="S423" s="118"/>
      <c r="T423" s="118"/>
    </row>
    <row r="424" spans="2:20" ht="13.5">
      <c r="B424" s="118"/>
      <c r="C424" s="118"/>
      <c r="D424" s="118"/>
      <c r="E424" s="118"/>
      <c r="F424" s="118"/>
      <c r="G424" s="118"/>
      <c r="H424" s="118"/>
      <c r="I424" s="118"/>
      <c r="J424" s="25"/>
      <c r="K424" s="118"/>
      <c r="L424" s="118"/>
      <c r="M424" s="118"/>
      <c r="N424" s="118"/>
      <c r="O424" s="118"/>
      <c r="P424" s="118"/>
      <c r="Q424" s="118"/>
      <c r="R424" s="118"/>
      <c r="S424" s="118"/>
      <c r="T424" s="118"/>
    </row>
    <row r="425" spans="2:20" ht="13.5">
      <c r="B425" s="118"/>
      <c r="C425" s="118"/>
      <c r="D425" s="118"/>
      <c r="E425" s="118"/>
      <c r="F425" s="118"/>
      <c r="G425" s="118"/>
      <c r="H425" s="118"/>
      <c r="I425" s="118"/>
      <c r="J425" s="25"/>
      <c r="K425" s="118"/>
      <c r="L425" s="118"/>
      <c r="M425" s="118"/>
      <c r="N425" s="118"/>
      <c r="O425" s="118"/>
      <c r="P425" s="118"/>
      <c r="Q425" s="118"/>
      <c r="R425" s="118"/>
      <c r="S425" s="118"/>
      <c r="T425" s="118"/>
    </row>
    <row r="426" spans="2:20" ht="13.5">
      <c r="B426" s="118"/>
      <c r="C426" s="118"/>
      <c r="D426" s="118"/>
      <c r="E426" s="118"/>
      <c r="F426" s="118"/>
      <c r="G426" s="118"/>
      <c r="H426" s="118"/>
      <c r="I426" s="118"/>
      <c r="J426" s="25"/>
      <c r="K426" s="118"/>
      <c r="L426" s="118"/>
      <c r="M426" s="118"/>
      <c r="N426" s="118"/>
      <c r="O426" s="118"/>
      <c r="P426" s="118"/>
      <c r="Q426" s="118"/>
      <c r="R426" s="118"/>
      <c r="S426" s="118"/>
      <c r="T426" s="118"/>
    </row>
    <row r="427" spans="2:20" ht="13.5">
      <c r="B427" s="118"/>
      <c r="C427" s="118"/>
      <c r="D427" s="118"/>
      <c r="E427" s="118"/>
      <c r="F427" s="118"/>
      <c r="G427" s="118"/>
      <c r="H427" s="118"/>
      <c r="I427" s="118"/>
      <c r="J427" s="25"/>
      <c r="K427" s="118"/>
      <c r="L427" s="118"/>
      <c r="M427" s="118"/>
      <c r="N427" s="118"/>
      <c r="O427" s="118"/>
      <c r="P427" s="118"/>
      <c r="Q427" s="118"/>
      <c r="R427" s="118"/>
      <c r="S427" s="118"/>
      <c r="T427" s="118"/>
    </row>
    <row r="428" spans="2:20" ht="13.5">
      <c r="B428" s="118"/>
      <c r="C428" s="118"/>
      <c r="D428" s="118"/>
      <c r="E428" s="118"/>
      <c r="F428" s="118"/>
      <c r="G428" s="118"/>
      <c r="H428" s="118"/>
      <c r="I428" s="118"/>
      <c r="J428" s="25"/>
      <c r="K428" s="118"/>
      <c r="L428" s="118"/>
      <c r="M428" s="118"/>
      <c r="N428" s="118"/>
      <c r="O428" s="118"/>
      <c r="P428" s="118"/>
      <c r="Q428" s="118"/>
      <c r="R428" s="118"/>
      <c r="S428" s="118"/>
      <c r="T428" s="118"/>
    </row>
    <row r="429" spans="2:20" ht="13.5">
      <c r="B429" s="118"/>
      <c r="C429" s="118"/>
      <c r="D429" s="118"/>
      <c r="E429" s="118"/>
      <c r="F429" s="118"/>
      <c r="G429" s="118"/>
      <c r="H429" s="118"/>
      <c r="I429" s="118"/>
      <c r="J429" s="25"/>
      <c r="K429" s="118"/>
      <c r="L429" s="118"/>
      <c r="M429" s="118"/>
      <c r="N429" s="118"/>
      <c r="O429" s="118"/>
      <c r="P429" s="118"/>
      <c r="Q429" s="118"/>
      <c r="R429" s="118"/>
      <c r="S429" s="118"/>
      <c r="T429" s="118"/>
    </row>
    <row r="430" spans="2:20" ht="13.5">
      <c r="B430" s="118"/>
      <c r="C430" s="118"/>
      <c r="D430" s="118"/>
      <c r="E430" s="118"/>
      <c r="F430" s="118"/>
      <c r="G430" s="118"/>
      <c r="H430" s="118"/>
      <c r="I430" s="118"/>
      <c r="J430" s="25"/>
      <c r="K430" s="118"/>
      <c r="L430" s="118"/>
      <c r="M430" s="118"/>
      <c r="N430" s="118"/>
      <c r="O430" s="118"/>
      <c r="P430" s="118"/>
      <c r="Q430" s="118"/>
      <c r="R430" s="118"/>
      <c r="S430" s="118"/>
      <c r="T430" s="118"/>
    </row>
    <row r="431" spans="2:20" ht="13.5">
      <c r="B431" s="118"/>
      <c r="C431" s="118"/>
      <c r="D431" s="118"/>
      <c r="E431" s="118"/>
      <c r="F431" s="118"/>
      <c r="G431" s="118"/>
      <c r="H431" s="118"/>
      <c r="I431" s="118"/>
      <c r="J431" s="25"/>
      <c r="K431" s="118"/>
      <c r="L431" s="118"/>
      <c r="M431" s="118"/>
      <c r="N431" s="118"/>
      <c r="O431" s="118"/>
      <c r="P431" s="118"/>
      <c r="Q431" s="118"/>
      <c r="R431" s="118"/>
      <c r="S431" s="118"/>
      <c r="T431" s="118"/>
    </row>
    <row r="432" spans="2:20" ht="13.5">
      <c r="B432" s="118"/>
      <c r="C432" s="118"/>
      <c r="D432" s="118"/>
      <c r="E432" s="118"/>
      <c r="F432" s="118"/>
      <c r="G432" s="118"/>
      <c r="H432" s="118"/>
      <c r="I432" s="118"/>
      <c r="J432" s="25"/>
      <c r="K432" s="118"/>
      <c r="L432" s="118"/>
      <c r="M432" s="118"/>
      <c r="N432" s="118"/>
      <c r="O432" s="118"/>
      <c r="P432" s="118"/>
      <c r="Q432" s="118"/>
      <c r="R432" s="118"/>
      <c r="S432" s="118"/>
      <c r="T432" s="118"/>
    </row>
    <row r="433" spans="2:20" ht="13.5">
      <c r="B433" s="118"/>
      <c r="C433" s="118"/>
      <c r="D433" s="118"/>
      <c r="E433" s="118"/>
      <c r="F433" s="118"/>
      <c r="G433" s="118"/>
      <c r="H433" s="118"/>
      <c r="I433" s="118"/>
      <c r="J433" s="25"/>
      <c r="K433" s="118"/>
      <c r="L433" s="118"/>
      <c r="M433" s="118"/>
      <c r="N433" s="118"/>
      <c r="O433" s="118"/>
      <c r="P433" s="118"/>
      <c r="Q433" s="118"/>
      <c r="R433" s="118"/>
      <c r="S433" s="118"/>
      <c r="T433" s="118"/>
    </row>
    <row r="434" spans="2:20" ht="13.5">
      <c r="B434" s="118"/>
      <c r="C434" s="118"/>
      <c r="D434" s="118"/>
      <c r="E434" s="118"/>
      <c r="F434" s="118"/>
      <c r="G434" s="118"/>
      <c r="H434" s="118"/>
      <c r="I434" s="118"/>
      <c r="J434" s="25"/>
      <c r="K434" s="118"/>
      <c r="L434" s="118"/>
      <c r="M434" s="118"/>
      <c r="N434" s="118"/>
      <c r="O434" s="118"/>
      <c r="P434" s="118"/>
      <c r="Q434" s="118"/>
      <c r="R434" s="118"/>
      <c r="S434" s="118"/>
      <c r="T434" s="118"/>
    </row>
    <row r="435" spans="2:20" ht="13.5">
      <c r="B435" s="118"/>
      <c r="C435" s="118"/>
      <c r="D435" s="118"/>
      <c r="E435" s="118"/>
      <c r="F435" s="118"/>
      <c r="G435" s="118"/>
      <c r="H435" s="118"/>
      <c r="I435" s="118"/>
      <c r="J435" s="25"/>
      <c r="K435" s="118"/>
      <c r="L435" s="118"/>
      <c r="M435" s="118"/>
      <c r="N435" s="118"/>
      <c r="O435" s="118"/>
      <c r="P435" s="118"/>
      <c r="Q435" s="118"/>
      <c r="R435" s="118"/>
      <c r="S435" s="118"/>
      <c r="T435" s="118"/>
    </row>
    <row r="436" spans="2:20" ht="13.5">
      <c r="B436" s="118"/>
      <c r="C436" s="118"/>
      <c r="D436" s="118"/>
      <c r="E436" s="118"/>
      <c r="F436" s="118"/>
      <c r="G436" s="118"/>
      <c r="H436" s="118"/>
      <c r="I436" s="118"/>
      <c r="J436" s="25"/>
      <c r="K436" s="118"/>
      <c r="L436" s="118"/>
      <c r="M436" s="118"/>
      <c r="N436" s="118"/>
      <c r="O436" s="118"/>
      <c r="P436" s="118"/>
      <c r="Q436" s="118"/>
      <c r="R436" s="118"/>
      <c r="S436" s="118"/>
      <c r="T436" s="118"/>
    </row>
    <row r="437" spans="2:20" ht="13.5">
      <c r="B437" s="118"/>
      <c r="C437" s="118"/>
      <c r="D437" s="118"/>
      <c r="E437" s="118"/>
      <c r="F437" s="118"/>
      <c r="G437" s="118"/>
      <c r="H437" s="118"/>
      <c r="I437" s="118"/>
      <c r="J437" s="25"/>
      <c r="K437" s="118"/>
      <c r="L437" s="118"/>
      <c r="M437" s="118"/>
      <c r="N437" s="118"/>
      <c r="O437" s="118"/>
      <c r="P437" s="118"/>
      <c r="Q437" s="118"/>
      <c r="R437" s="118"/>
      <c r="S437" s="118"/>
      <c r="T437" s="118"/>
    </row>
    <row r="438" spans="2:20" ht="13.5">
      <c r="B438" s="118"/>
      <c r="C438" s="118"/>
      <c r="D438" s="118"/>
      <c r="E438" s="118"/>
      <c r="F438" s="118"/>
      <c r="G438" s="118"/>
      <c r="H438" s="118"/>
      <c r="I438" s="118"/>
      <c r="J438" s="25"/>
      <c r="K438" s="118"/>
      <c r="L438" s="118"/>
      <c r="M438" s="118"/>
      <c r="N438" s="118"/>
      <c r="O438" s="118"/>
      <c r="P438" s="118"/>
      <c r="Q438" s="118"/>
      <c r="R438" s="118"/>
      <c r="S438" s="118"/>
      <c r="T438" s="118"/>
    </row>
    <row r="439" spans="2:20" ht="13.5">
      <c r="B439" s="118"/>
      <c r="C439" s="118"/>
      <c r="D439" s="118"/>
      <c r="E439" s="118"/>
      <c r="F439" s="118"/>
      <c r="G439" s="118"/>
      <c r="H439" s="118"/>
      <c r="I439" s="118"/>
      <c r="J439" s="25"/>
      <c r="K439" s="118"/>
      <c r="L439" s="118"/>
      <c r="M439" s="118"/>
      <c r="N439" s="118"/>
      <c r="O439" s="118"/>
      <c r="P439" s="118"/>
      <c r="Q439" s="118"/>
      <c r="R439" s="118"/>
      <c r="S439" s="118"/>
      <c r="T439" s="118"/>
    </row>
    <row r="440" spans="2:20" ht="13.5">
      <c r="B440" s="118"/>
      <c r="C440" s="118"/>
      <c r="D440" s="118"/>
      <c r="E440" s="118"/>
      <c r="F440" s="118"/>
      <c r="G440" s="118"/>
      <c r="H440" s="118"/>
      <c r="I440" s="118"/>
      <c r="J440" s="25"/>
      <c r="K440" s="118"/>
      <c r="L440" s="118"/>
      <c r="M440" s="118"/>
      <c r="N440" s="118"/>
      <c r="O440" s="118"/>
      <c r="P440" s="118"/>
      <c r="Q440" s="118"/>
      <c r="R440" s="118"/>
      <c r="S440" s="118"/>
      <c r="T440" s="118"/>
    </row>
    <row r="441" spans="2:20" ht="13.5">
      <c r="B441" s="118"/>
      <c r="C441" s="118"/>
      <c r="D441" s="118"/>
      <c r="E441" s="118"/>
      <c r="F441" s="118"/>
      <c r="G441" s="118"/>
      <c r="H441" s="118"/>
      <c r="I441" s="118"/>
      <c r="J441" s="25"/>
      <c r="K441" s="118"/>
      <c r="L441" s="118"/>
      <c r="M441" s="118"/>
      <c r="N441" s="118"/>
      <c r="O441" s="118"/>
      <c r="P441" s="118"/>
      <c r="Q441" s="118"/>
      <c r="R441" s="118"/>
      <c r="S441" s="118"/>
      <c r="T441" s="118"/>
    </row>
    <row r="442" spans="2:20" ht="13.5">
      <c r="B442" s="118"/>
      <c r="C442" s="118"/>
      <c r="D442" s="118"/>
      <c r="E442" s="118"/>
      <c r="F442" s="118"/>
      <c r="G442" s="118"/>
      <c r="H442" s="118"/>
      <c r="I442" s="118"/>
      <c r="J442" s="25"/>
      <c r="K442" s="118"/>
      <c r="L442" s="118"/>
      <c r="M442" s="118"/>
      <c r="N442" s="118"/>
      <c r="O442" s="118"/>
      <c r="P442" s="118"/>
      <c r="Q442" s="118"/>
      <c r="R442" s="118"/>
      <c r="S442" s="118"/>
      <c r="T442" s="118"/>
    </row>
    <row r="443" spans="2:20" ht="13.5">
      <c r="B443" s="118"/>
      <c r="C443" s="118"/>
      <c r="D443" s="118"/>
      <c r="E443" s="118"/>
      <c r="F443" s="118"/>
      <c r="G443" s="118"/>
      <c r="H443" s="118"/>
      <c r="I443" s="118"/>
      <c r="J443" s="25"/>
      <c r="K443" s="118"/>
      <c r="L443" s="118"/>
      <c r="M443" s="118"/>
      <c r="N443" s="118"/>
      <c r="O443" s="118"/>
      <c r="P443" s="118"/>
      <c r="Q443" s="118"/>
      <c r="R443" s="118"/>
      <c r="S443" s="118"/>
      <c r="T443" s="118"/>
    </row>
    <row r="444" spans="2:20" ht="13.5">
      <c r="B444" s="118"/>
      <c r="C444" s="118"/>
      <c r="D444" s="118"/>
      <c r="E444" s="118"/>
      <c r="F444" s="118"/>
      <c r="G444" s="118"/>
      <c r="H444" s="118"/>
      <c r="I444" s="118"/>
      <c r="J444" s="25"/>
      <c r="K444" s="118"/>
      <c r="L444" s="118"/>
      <c r="M444" s="118"/>
      <c r="N444" s="118"/>
      <c r="O444" s="118"/>
      <c r="P444" s="118"/>
      <c r="Q444" s="118"/>
      <c r="R444" s="118"/>
      <c r="S444" s="118"/>
      <c r="T444" s="118"/>
    </row>
    <row r="445" spans="2:20" ht="13.5">
      <c r="B445" s="118"/>
      <c r="C445" s="118"/>
      <c r="D445" s="118"/>
      <c r="E445" s="118"/>
      <c r="F445" s="118"/>
      <c r="G445" s="118"/>
      <c r="H445" s="118"/>
      <c r="I445" s="118"/>
      <c r="J445" s="25"/>
      <c r="K445" s="118"/>
      <c r="L445" s="118"/>
      <c r="M445" s="118"/>
      <c r="N445" s="118"/>
      <c r="O445" s="118"/>
      <c r="P445" s="118"/>
      <c r="Q445" s="118"/>
      <c r="R445" s="118"/>
      <c r="S445" s="118"/>
      <c r="T445" s="118"/>
    </row>
    <row r="446" spans="2:20" ht="13.5">
      <c r="B446" s="118"/>
      <c r="C446" s="118"/>
      <c r="D446" s="118"/>
      <c r="E446" s="118"/>
      <c r="F446" s="118"/>
      <c r="G446" s="118"/>
      <c r="H446" s="118"/>
      <c r="I446" s="118"/>
      <c r="J446" s="25"/>
      <c r="K446" s="118"/>
      <c r="L446" s="118"/>
      <c r="M446" s="118"/>
      <c r="N446" s="118"/>
      <c r="O446" s="118"/>
      <c r="P446" s="118"/>
      <c r="Q446" s="118"/>
      <c r="R446" s="118"/>
      <c r="S446" s="118"/>
      <c r="T446" s="118"/>
    </row>
    <row r="447" spans="2:20" ht="13.5">
      <c r="B447" s="118"/>
      <c r="C447" s="118"/>
      <c r="D447" s="118"/>
      <c r="E447" s="118"/>
      <c r="F447" s="118"/>
      <c r="G447" s="118"/>
      <c r="H447" s="118"/>
      <c r="I447" s="118"/>
      <c r="J447" s="25"/>
      <c r="K447" s="118"/>
      <c r="L447" s="118"/>
      <c r="M447" s="118"/>
      <c r="N447" s="118"/>
      <c r="O447" s="118"/>
      <c r="P447" s="118"/>
      <c r="Q447" s="118"/>
      <c r="R447" s="118"/>
      <c r="S447" s="118"/>
      <c r="T447" s="118"/>
    </row>
    <row r="448" spans="2:20" ht="13.5">
      <c r="B448" s="118"/>
      <c r="C448" s="118"/>
      <c r="D448" s="118"/>
      <c r="E448" s="118"/>
      <c r="F448" s="118"/>
      <c r="G448" s="118"/>
      <c r="H448" s="118"/>
      <c r="I448" s="118"/>
      <c r="J448" s="25"/>
      <c r="K448" s="118"/>
      <c r="L448" s="118"/>
      <c r="M448" s="118"/>
      <c r="N448" s="118"/>
      <c r="O448" s="118"/>
      <c r="P448" s="118"/>
      <c r="Q448" s="118"/>
      <c r="R448" s="118"/>
      <c r="S448" s="118"/>
      <c r="T448" s="118"/>
    </row>
    <row r="449" spans="2:20" ht="13.5">
      <c r="B449" s="118"/>
      <c r="C449" s="118"/>
      <c r="D449" s="118"/>
      <c r="E449" s="118"/>
      <c r="F449" s="118"/>
      <c r="G449" s="118"/>
      <c r="H449" s="118"/>
      <c r="I449" s="118"/>
      <c r="J449" s="25"/>
      <c r="K449" s="118"/>
      <c r="L449" s="118"/>
      <c r="M449" s="118"/>
      <c r="N449" s="118"/>
      <c r="O449" s="118"/>
      <c r="P449" s="118"/>
      <c r="Q449" s="118"/>
      <c r="R449" s="118"/>
      <c r="S449" s="118"/>
      <c r="T449" s="118"/>
    </row>
    <row r="450" spans="2:20" ht="13.5">
      <c r="B450" s="118"/>
      <c r="C450" s="118"/>
      <c r="D450" s="118"/>
      <c r="E450" s="118"/>
      <c r="F450" s="118"/>
      <c r="G450" s="118"/>
      <c r="H450" s="118"/>
      <c r="I450" s="118"/>
      <c r="J450" s="25"/>
      <c r="K450" s="118"/>
      <c r="L450" s="118"/>
      <c r="M450" s="118"/>
      <c r="N450" s="118"/>
      <c r="O450" s="118"/>
      <c r="P450" s="118"/>
      <c r="Q450" s="118"/>
      <c r="R450" s="118"/>
      <c r="S450" s="118"/>
      <c r="T450" s="118"/>
    </row>
    <row r="451" spans="2:20" ht="13.5">
      <c r="B451" s="118"/>
      <c r="C451" s="118"/>
      <c r="D451" s="118"/>
      <c r="E451" s="118"/>
      <c r="F451" s="118"/>
      <c r="G451" s="118"/>
      <c r="H451" s="118"/>
      <c r="I451" s="118"/>
      <c r="J451" s="25"/>
      <c r="K451" s="118"/>
      <c r="L451" s="118"/>
      <c r="M451" s="118"/>
      <c r="N451" s="118"/>
      <c r="O451" s="118"/>
      <c r="P451" s="118"/>
      <c r="Q451" s="118"/>
      <c r="R451" s="118"/>
      <c r="S451" s="118"/>
      <c r="T451" s="118"/>
    </row>
    <row r="452" spans="2:20" ht="13.5">
      <c r="B452" s="118"/>
      <c r="C452" s="118"/>
      <c r="D452" s="118"/>
      <c r="E452" s="118"/>
      <c r="F452" s="118"/>
      <c r="G452" s="118"/>
      <c r="H452" s="118"/>
      <c r="I452" s="118"/>
      <c r="J452" s="25"/>
      <c r="K452" s="118"/>
      <c r="L452" s="118"/>
      <c r="M452" s="118"/>
      <c r="N452" s="118"/>
      <c r="O452" s="118"/>
      <c r="P452" s="118"/>
      <c r="Q452" s="118"/>
      <c r="R452" s="118"/>
      <c r="S452" s="118"/>
      <c r="T452" s="118"/>
    </row>
    <row r="453" spans="2:20" ht="13.5">
      <c r="B453" s="118"/>
      <c r="C453" s="118"/>
      <c r="D453" s="118"/>
      <c r="E453" s="118"/>
      <c r="F453" s="118"/>
      <c r="G453" s="118"/>
      <c r="H453" s="118"/>
      <c r="I453" s="118"/>
      <c r="J453" s="25"/>
      <c r="K453" s="118"/>
      <c r="L453" s="118"/>
      <c r="M453" s="118"/>
      <c r="N453" s="118"/>
      <c r="O453" s="118"/>
      <c r="P453" s="118"/>
      <c r="Q453" s="118"/>
      <c r="R453" s="118"/>
      <c r="S453" s="118"/>
      <c r="T453" s="118"/>
    </row>
    <row r="454" spans="2:20" ht="13.5">
      <c r="B454" s="118"/>
      <c r="C454" s="118"/>
      <c r="D454" s="118"/>
      <c r="E454" s="118"/>
      <c r="F454" s="118"/>
      <c r="G454" s="118"/>
      <c r="H454" s="118"/>
      <c r="I454" s="118"/>
      <c r="J454" s="25"/>
      <c r="K454" s="118"/>
      <c r="L454" s="118"/>
      <c r="M454" s="118"/>
      <c r="N454" s="118"/>
      <c r="O454" s="118"/>
      <c r="P454" s="118"/>
      <c r="Q454" s="118"/>
      <c r="R454" s="118"/>
      <c r="S454" s="118"/>
      <c r="T454" s="118"/>
    </row>
    <row r="455" spans="2:20" ht="13.5">
      <c r="B455" s="118"/>
      <c r="C455" s="118"/>
      <c r="D455" s="118"/>
      <c r="E455" s="118"/>
      <c r="F455" s="118"/>
      <c r="G455" s="118"/>
      <c r="H455" s="118"/>
      <c r="I455" s="118"/>
      <c r="J455" s="25"/>
      <c r="K455" s="118"/>
      <c r="L455" s="118"/>
      <c r="M455" s="118"/>
      <c r="N455" s="118"/>
      <c r="O455" s="118"/>
      <c r="P455" s="118"/>
      <c r="Q455" s="118"/>
      <c r="R455" s="118"/>
      <c r="S455" s="118"/>
      <c r="T455" s="118"/>
    </row>
    <row r="456" spans="2:20" ht="13.5">
      <c r="B456" s="118"/>
      <c r="C456" s="118"/>
      <c r="D456" s="118"/>
      <c r="E456" s="118"/>
      <c r="F456" s="118"/>
      <c r="G456" s="118"/>
      <c r="H456" s="118"/>
      <c r="I456" s="118"/>
      <c r="J456" s="25"/>
      <c r="K456" s="118"/>
      <c r="L456" s="118"/>
      <c r="M456" s="118"/>
      <c r="N456" s="118"/>
      <c r="O456" s="118"/>
      <c r="P456" s="118"/>
      <c r="Q456" s="118"/>
      <c r="R456" s="118"/>
      <c r="S456" s="118"/>
      <c r="T456" s="118"/>
    </row>
    <row r="457" spans="2:20" ht="13.5">
      <c r="B457" s="118"/>
      <c r="C457" s="118"/>
      <c r="D457" s="118"/>
      <c r="E457" s="118"/>
      <c r="F457" s="118"/>
      <c r="G457" s="118"/>
      <c r="H457" s="118"/>
      <c r="I457" s="118"/>
      <c r="J457" s="25"/>
      <c r="K457" s="118"/>
      <c r="L457" s="118"/>
      <c r="M457" s="118"/>
      <c r="N457" s="118"/>
      <c r="O457" s="118"/>
      <c r="P457" s="118"/>
      <c r="Q457" s="118"/>
      <c r="R457" s="118"/>
      <c r="S457" s="118"/>
      <c r="T457" s="118"/>
    </row>
    <row r="458" spans="2:20" ht="13.5">
      <c r="B458" s="118"/>
      <c r="C458" s="118"/>
      <c r="D458" s="118"/>
      <c r="E458" s="118"/>
      <c r="F458" s="118"/>
      <c r="G458" s="118"/>
      <c r="H458" s="118"/>
      <c r="I458" s="118"/>
      <c r="J458" s="25"/>
      <c r="K458" s="118"/>
      <c r="L458" s="118"/>
      <c r="M458" s="118"/>
      <c r="N458" s="118"/>
      <c r="O458" s="118"/>
      <c r="P458" s="118"/>
      <c r="Q458" s="118"/>
      <c r="R458" s="118"/>
      <c r="S458" s="118"/>
      <c r="T458" s="118"/>
    </row>
    <row r="459" spans="2:20" ht="13.5">
      <c r="B459" s="118"/>
      <c r="C459" s="118"/>
      <c r="D459" s="118"/>
      <c r="E459" s="118"/>
      <c r="F459" s="118"/>
      <c r="G459" s="118"/>
      <c r="H459" s="118"/>
      <c r="I459" s="118"/>
      <c r="J459" s="25"/>
      <c r="K459" s="118"/>
      <c r="L459" s="118"/>
      <c r="M459" s="118"/>
      <c r="N459" s="118"/>
      <c r="O459" s="118"/>
      <c r="P459" s="118"/>
      <c r="Q459" s="118"/>
      <c r="R459" s="118"/>
      <c r="S459" s="118"/>
      <c r="T459" s="118"/>
    </row>
    <row r="460" spans="2:20" ht="13.5">
      <c r="B460" s="118"/>
      <c r="C460" s="118"/>
      <c r="D460" s="118"/>
      <c r="E460" s="118"/>
      <c r="F460" s="118"/>
      <c r="G460" s="118"/>
      <c r="H460" s="118"/>
      <c r="I460" s="118"/>
      <c r="J460" s="25"/>
      <c r="K460" s="118"/>
      <c r="L460" s="118"/>
      <c r="M460" s="118"/>
      <c r="N460" s="118"/>
      <c r="O460" s="118"/>
      <c r="P460" s="118"/>
      <c r="Q460" s="118"/>
      <c r="R460" s="118"/>
      <c r="S460" s="118"/>
      <c r="T460" s="118"/>
    </row>
    <row r="461" spans="2:20" ht="13.5">
      <c r="B461" s="118"/>
      <c r="C461" s="118"/>
      <c r="D461" s="118"/>
      <c r="E461" s="118"/>
      <c r="F461" s="118"/>
      <c r="G461" s="118"/>
      <c r="H461" s="118"/>
      <c r="I461" s="118"/>
      <c r="J461" s="25"/>
      <c r="K461" s="118"/>
      <c r="L461" s="118"/>
      <c r="M461" s="118"/>
      <c r="N461" s="118"/>
      <c r="O461" s="118"/>
      <c r="P461" s="118"/>
      <c r="Q461" s="118"/>
      <c r="R461" s="118"/>
      <c r="S461" s="118"/>
      <c r="T461" s="118"/>
    </row>
    <row r="462" spans="2:20" ht="13.5">
      <c r="B462" s="118"/>
      <c r="C462" s="118"/>
      <c r="D462" s="118"/>
      <c r="E462" s="118"/>
      <c r="F462" s="118"/>
      <c r="G462" s="118"/>
      <c r="H462" s="118"/>
      <c r="I462" s="118"/>
      <c r="J462" s="25"/>
      <c r="K462" s="118"/>
      <c r="L462" s="118"/>
      <c r="M462" s="118"/>
      <c r="N462" s="118"/>
      <c r="O462" s="118"/>
      <c r="P462" s="118"/>
      <c r="Q462" s="118"/>
      <c r="R462" s="118"/>
      <c r="S462" s="118"/>
      <c r="T462" s="118"/>
    </row>
    <row r="463" spans="2:20" ht="13.5">
      <c r="B463" s="118"/>
      <c r="C463" s="118"/>
      <c r="D463" s="118"/>
      <c r="E463" s="118"/>
      <c r="F463" s="118"/>
      <c r="G463" s="118"/>
      <c r="H463" s="118"/>
      <c r="I463" s="118"/>
      <c r="J463" s="25"/>
      <c r="K463" s="118"/>
      <c r="L463" s="118"/>
      <c r="M463" s="118"/>
      <c r="N463" s="118"/>
      <c r="O463" s="118"/>
      <c r="P463" s="118"/>
      <c r="Q463" s="118"/>
      <c r="R463" s="118"/>
      <c r="S463" s="118"/>
      <c r="T463" s="118"/>
    </row>
    <row r="464" spans="2:20" ht="13.5">
      <c r="B464" s="118"/>
      <c r="C464" s="118"/>
      <c r="D464" s="118"/>
      <c r="E464" s="118"/>
      <c r="F464" s="118"/>
      <c r="G464" s="118"/>
      <c r="H464" s="118"/>
      <c r="I464" s="118"/>
      <c r="J464" s="25"/>
      <c r="K464" s="118"/>
      <c r="L464" s="118"/>
      <c r="M464" s="118"/>
      <c r="N464" s="118"/>
      <c r="O464" s="118"/>
      <c r="P464" s="118"/>
      <c r="Q464" s="118"/>
      <c r="R464" s="118"/>
      <c r="S464" s="118"/>
      <c r="T464" s="118"/>
    </row>
    <row r="465" spans="2:20" ht="13.5">
      <c r="B465" s="118"/>
      <c r="C465" s="118"/>
      <c r="D465" s="118"/>
      <c r="E465" s="118"/>
      <c r="F465" s="118"/>
      <c r="G465" s="118"/>
      <c r="H465" s="118"/>
      <c r="I465" s="118"/>
      <c r="J465" s="25"/>
      <c r="K465" s="118"/>
      <c r="L465" s="118"/>
      <c r="M465" s="118"/>
      <c r="N465" s="118"/>
      <c r="O465" s="118"/>
      <c r="P465" s="118"/>
      <c r="Q465" s="118"/>
      <c r="R465" s="118"/>
      <c r="S465" s="118"/>
      <c r="T465" s="118"/>
    </row>
    <row r="466" spans="2:20" ht="13.5">
      <c r="B466" s="118"/>
      <c r="C466" s="118"/>
      <c r="D466" s="118"/>
      <c r="E466" s="118"/>
      <c r="F466" s="118"/>
      <c r="G466" s="118"/>
      <c r="H466" s="118"/>
      <c r="I466" s="118"/>
      <c r="J466" s="25"/>
      <c r="K466" s="118"/>
      <c r="L466" s="118"/>
      <c r="M466" s="118"/>
      <c r="N466" s="118"/>
      <c r="O466" s="118"/>
      <c r="P466" s="118"/>
      <c r="Q466" s="118"/>
      <c r="R466" s="118"/>
      <c r="S466" s="118"/>
      <c r="T466" s="118"/>
    </row>
    <row r="467" spans="2:20" ht="13.5">
      <c r="B467" s="118"/>
      <c r="C467" s="118"/>
      <c r="D467" s="118"/>
      <c r="E467" s="118"/>
      <c r="F467" s="118"/>
      <c r="G467" s="118"/>
      <c r="H467" s="118"/>
      <c r="I467" s="118"/>
      <c r="J467" s="25"/>
      <c r="K467" s="118"/>
      <c r="L467" s="118"/>
      <c r="M467" s="118"/>
      <c r="N467" s="118"/>
      <c r="O467" s="118"/>
      <c r="P467" s="118"/>
      <c r="Q467" s="118"/>
      <c r="R467" s="118"/>
      <c r="S467" s="118"/>
      <c r="T467" s="118"/>
    </row>
    <row r="468" spans="2:20" ht="13.5">
      <c r="B468" s="118"/>
      <c r="C468" s="118"/>
      <c r="D468" s="118"/>
      <c r="E468" s="118"/>
      <c r="F468" s="118"/>
      <c r="G468" s="118"/>
      <c r="H468" s="118"/>
      <c r="I468" s="118"/>
      <c r="J468" s="25"/>
      <c r="K468" s="118"/>
      <c r="L468" s="118"/>
      <c r="M468" s="118"/>
      <c r="N468" s="118"/>
      <c r="O468" s="118"/>
      <c r="P468" s="118"/>
      <c r="Q468" s="118"/>
      <c r="R468" s="118"/>
      <c r="S468" s="118"/>
      <c r="T468" s="118"/>
    </row>
    <row r="469" spans="2:20" ht="13.5">
      <c r="B469" s="118"/>
      <c r="C469" s="118"/>
      <c r="D469" s="118"/>
      <c r="E469" s="118"/>
      <c r="F469" s="118"/>
      <c r="G469" s="118"/>
      <c r="H469" s="118"/>
      <c r="I469" s="118"/>
      <c r="J469" s="25"/>
      <c r="K469" s="118"/>
      <c r="L469" s="118"/>
      <c r="M469" s="118"/>
      <c r="N469" s="118"/>
      <c r="O469" s="118"/>
      <c r="P469" s="118"/>
      <c r="Q469" s="118"/>
      <c r="R469" s="118"/>
      <c r="S469" s="118"/>
      <c r="T469" s="118"/>
    </row>
    <row r="470" spans="2:20" ht="13.5">
      <c r="B470" s="118"/>
      <c r="C470" s="118"/>
      <c r="D470" s="118"/>
      <c r="E470" s="118"/>
      <c r="F470" s="118"/>
      <c r="G470" s="118"/>
      <c r="H470" s="118"/>
      <c r="I470" s="118"/>
      <c r="J470" s="25"/>
      <c r="K470" s="118"/>
      <c r="L470" s="118"/>
      <c r="M470" s="118"/>
      <c r="N470" s="118"/>
      <c r="O470" s="118"/>
      <c r="P470" s="118"/>
      <c r="Q470" s="118"/>
      <c r="R470" s="118"/>
      <c r="S470" s="118"/>
      <c r="T470" s="118"/>
    </row>
    <row r="471" spans="2:20" ht="13.5">
      <c r="B471" s="118"/>
      <c r="C471" s="118"/>
      <c r="D471" s="118"/>
      <c r="E471" s="118"/>
      <c r="F471" s="118"/>
      <c r="G471" s="118"/>
      <c r="H471" s="118"/>
      <c r="I471" s="118"/>
      <c r="J471" s="25"/>
      <c r="K471" s="118"/>
      <c r="L471" s="118"/>
      <c r="M471" s="118"/>
      <c r="N471" s="118"/>
      <c r="O471" s="118"/>
      <c r="P471" s="118"/>
      <c r="Q471" s="118"/>
      <c r="R471" s="118"/>
      <c r="S471" s="118"/>
      <c r="T471" s="118"/>
    </row>
    <row r="472" spans="2:20" ht="13.5">
      <c r="B472" s="118"/>
      <c r="C472" s="118"/>
      <c r="D472" s="118"/>
      <c r="E472" s="118"/>
      <c r="F472" s="118"/>
      <c r="G472" s="118"/>
      <c r="H472" s="118"/>
      <c r="I472" s="118"/>
      <c r="J472" s="25"/>
      <c r="K472" s="118"/>
      <c r="L472" s="118"/>
      <c r="M472" s="118"/>
      <c r="N472" s="118"/>
      <c r="O472" s="118"/>
      <c r="P472" s="118"/>
      <c r="Q472" s="118"/>
      <c r="R472" s="118"/>
      <c r="S472" s="118"/>
      <c r="T472" s="118"/>
    </row>
    <row r="473" spans="2:20" ht="13.5">
      <c r="B473" s="118"/>
      <c r="C473" s="118"/>
      <c r="D473" s="118"/>
      <c r="E473" s="118"/>
      <c r="F473" s="118"/>
      <c r="G473" s="118"/>
      <c r="H473" s="118"/>
      <c r="I473" s="118"/>
      <c r="J473" s="25"/>
      <c r="K473" s="118"/>
      <c r="L473" s="118"/>
      <c r="M473" s="118"/>
      <c r="N473" s="118"/>
      <c r="O473" s="118"/>
      <c r="P473" s="118"/>
      <c r="Q473" s="118"/>
      <c r="R473" s="118"/>
      <c r="S473" s="118"/>
      <c r="T473" s="118"/>
    </row>
    <row r="474" spans="2:20" ht="13.5">
      <c r="B474" s="118"/>
      <c r="C474" s="118"/>
      <c r="D474" s="118"/>
      <c r="E474" s="118"/>
      <c r="F474" s="118"/>
      <c r="G474" s="118"/>
      <c r="H474" s="118"/>
      <c r="I474" s="118"/>
      <c r="J474" s="25"/>
      <c r="K474" s="118"/>
      <c r="L474" s="118"/>
      <c r="M474" s="118"/>
      <c r="N474" s="118"/>
      <c r="O474" s="118"/>
      <c r="P474" s="118"/>
      <c r="Q474" s="118"/>
      <c r="R474" s="118"/>
      <c r="S474" s="118"/>
      <c r="T474" s="118"/>
    </row>
    <row r="475" spans="2:20" ht="13.5">
      <c r="B475" s="118"/>
      <c r="C475" s="118"/>
      <c r="D475" s="118"/>
      <c r="E475" s="118"/>
      <c r="F475" s="118"/>
      <c r="G475" s="118"/>
      <c r="H475" s="118"/>
      <c r="I475" s="118"/>
      <c r="J475" s="25"/>
      <c r="K475" s="118"/>
      <c r="L475" s="118"/>
      <c r="M475" s="118"/>
      <c r="N475" s="118"/>
      <c r="O475" s="118"/>
      <c r="P475" s="118"/>
      <c r="Q475" s="118"/>
      <c r="R475" s="118"/>
      <c r="S475" s="118"/>
      <c r="T475" s="118"/>
    </row>
    <row r="476" spans="2:20" ht="13.5">
      <c r="B476" s="118"/>
      <c r="C476" s="118"/>
      <c r="D476" s="118"/>
      <c r="E476" s="118"/>
      <c r="F476" s="118"/>
      <c r="G476" s="118"/>
      <c r="H476" s="118"/>
      <c r="I476" s="118"/>
      <c r="J476" s="25"/>
      <c r="K476" s="118"/>
      <c r="L476" s="118"/>
      <c r="M476" s="118"/>
      <c r="N476" s="118"/>
      <c r="O476" s="118"/>
      <c r="P476" s="118"/>
      <c r="Q476" s="118"/>
      <c r="R476" s="118"/>
      <c r="S476" s="118"/>
      <c r="T476" s="118"/>
    </row>
    <row r="477" spans="2:20" ht="13.5">
      <c r="B477" s="118"/>
      <c r="C477" s="118"/>
      <c r="D477" s="118"/>
      <c r="E477" s="118"/>
      <c r="F477" s="118"/>
      <c r="G477" s="118"/>
      <c r="H477" s="118"/>
      <c r="I477" s="118"/>
      <c r="J477" s="25"/>
      <c r="K477" s="118"/>
      <c r="L477" s="118"/>
      <c r="M477" s="118"/>
      <c r="N477" s="118"/>
      <c r="O477" s="118"/>
      <c r="P477" s="118"/>
      <c r="Q477" s="118"/>
      <c r="R477" s="118"/>
      <c r="S477" s="118"/>
      <c r="T477" s="118"/>
    </row>
    <row r="478" spans="2:20" ht="13.5">
      <c r="B478" s="118"/>
      <c r="C478" s="118"/>
      <c r="D478" s="118"/>
      <c r="E478" s="118"/>
      <c r="F478" s="118"/>
      <c r="G478" s="118"/>
      <c r="H478" s="118"/>
      <c r="I478" s="118"/>
      <c r="J478" s="25"/>
      <c r="K478" s="118"/>
      <c r="L478" s="118"/>
      <c r="M478" s="118"/>
      <c r="N478" s="118"/>
      <c r="O478" s="118"/>
      <c r="P478" s="118"/>
      <c r="Q478" s="118"/>
      <c r="R478" s="118"/>
      <c r="S478" s="118"/>
      <c r="T478" s="118"/>
    </row>
    <row r="479" spans="2:20" ht="13.5">
      <c r="B479" s="118"/>
      <c r="C479" s="118"/>
      <c r="D479" s="118"/>
      <c r="E479" s="118"/>
      <c r="F479" s="118"/>
      <c r="G479" s="118"/>
      <c r="H479" s="118"/>
      <c r="I479" s="118"/>
      <c r="J479" s="25"/>
      <c r="K479" s="118"/>
      <c r="L479" s="118"/>
      <c r="M479" s="118"/>
      <c r="N479" s="118"/>
      <c r="O479" s="118"/>
      <c r="P479" s="118"/>
      <c r="Q479" s="118"/>
      <c r="R479" s="118"/>
      <c r="S479" s="118"/>
      <c r="T479" s="118"/>
    </row>
    <row r="480" spans="2:20" ht="13.5">
      <c r="B480" s="118"/>
      <c r="C480" s="118"/>
      <c r="D480" s="118"/>
      <c r="E480" s="118"/>
      <c r="F480" s="118"/>
      <c r="G480" s="118"/>
      <c r="H480" s="118"/>
      <c r="I480" s="118"/>
      <c r="J480" s="25"/>
      <c r="K480" s="118"/>
      <c r="L480" s="118"/>
      <c r="M480" s="118"/>
      <c r="N480" s="118"/>
      <c r="O480" s="118"/>
      <c r="P480" s="118"/>
      <c r="Q480" s="118"/>
      <c r="R480" s="118"/>
      <c r="S480" s="118"/>
      <c r="T480" s="118"/>
    </row>
    <row r="481" spans="2:20" ht="13.5">
      <c r="B481" s="118"/>
      <c r="C481" s="118"/>
      <c r="D481" s="118"/>
      <c r="E481" s="118"/>
      <c r="F481" s="118"/>
      <c r="G481" s="118"/>
      <c r="H481" s="118"/>
      <c r="I481" s="118"/>
      <c r="J481" s="25"/>
      <c r="K481" s="118"/>
      <c r="L481" s="118"/>
      <c r="M481" s="118"/>
      <c r="N481" s="118"/>
      <c r="O481" s="118"/>
      <c r="P481" s="118"/>
      <c r="Q481" s="118"/>
      <c r="R481" s="118"/>
      <c r="S481" s="118"/>
      <c r="T481" s="118"/>
    </row>
    <row r="482" spans="2:20" ht="13.5">
      <c r="B482" s="118"/>
      <c r="C482" s="118"/>
      <c r="D482" s="118"/>
      <c r="E482" s="118"/>
      <c r="F482" s="118"/>
      <c r="G482" s="118"/>
      <c r="H482" s="118"/>
      <c r="I482" s="118"/>
      <c r="J482" s="25"/>
      <c r="K482" s="118"/>
      <c r="L482" s="118"/>
      <c r="M482" s="118"/>
      <c r="N482" s="118"/>
      <c r="O482" s="118"/>
      <c r="P482" s="118"/>
      <c r="Q482" s="118"/>
      <c r="R482" s="118"/>
      <c r="S482" s="118"/>
      <c r="T482" s="118"/>
    </row>
    <row r="483" spans="2:20" ht="13.5">
      <c r="B483" s="118"/>
      <c r="C483" s="118"/>
      <c r="D483" s="118"/>
      <c r="E483" s="118"/>
      <c r="F483" s="118"/>
      <c r="G483" s="118"/>
      <c r="H483" s="118"/>
      <c r="I483" s="118"/>
      <c r="J483" s="25"/>
      <c r="K483" s="118"/>
      <c r="L483" s="118"/>
      <c r="M483" s="118"/>
      <c r="N483" s="118"/>
      <c r="O483" s="118"/>
      <c r="P483" s="118"/>
      <c r="Q483" s="118"/>
      <c r="R483" s="118"/>
      <c r="S483" s="118"/>
      <c r="T483" s="118"/>
    </row>
    <row r="484" spans="2:20" ht="13.5">
      <c r="B484" s="118"/>
      <c r="C484" s="118"/>
      <c r="D484" s="118"/>
      <c r="E484" s="118"/>
      <c r="F484" s="118"/>
      <c r="G484" s="118"/>
      <c r="H484" s="118"/>
      <c r="I484" s="118"/>
      <c r="J484" s="25"/>
      <c r="K484" s="118"/>
      <c r="L484" s="118"/>
      <c r="M484" s="118"/>
      <c r="N484" s="118"/>
      <c r="O484" s="118"/>
      <c r="P484" s="118"/>
      <c r="Q484" s="118"/>
      <c r="R484" s="118"/>
      <c r="S484" s="118"/>
      <c r="T484" s="118"/>
    </row>
    <row r="485" spans="2:20" ht="13.5">
      <c r="B485" s="118"/>
      <c r="C485" s="118"/>
      <c r="D485" s="118"/>
      <c r="E485" s="118"/>
      <c r="F485" s="118"/>
      <c r="G485" s="118"/>
      <c r="H485" s="118"/>
      <c r="I485" s="118"/>
      <c r="J485" s="25"/>
      <c r="K485" s="118"/>
      <c r="L485" s="118"/>
      <c r="M485" s="118"/>
      <c r="N485" s="118"/>
      <c r="O485" s="118"/>
      <c r="P485" s="118"/>
      <c r="Q485" s="118"/>
      <c r="R485" s="118"/>
      <c r="S485" s="118"/>
      <c r="T485" s="118"/>
    </row>
    <row r="486" spans="2:20" ht="13.5">
      <c r="B486" s="118"/>
      <c r="C486" s="118"/>
      <c r="D486" s="118"/>
      <c r="E486" s="118"/>
      <c r="F486" s="118"/>
      <c r="G486" s="118"/>
      <c r="H486" s="118"/>
      <c r="I486" s="118"/>
      <c r="J486" s="25"/>
      <c r="K486" s="118"/>
      <c r="L486" s="118"/>
      <c r="M486" s="118"/>
      <c r="N486" s="118"/>
      <c r="O486" s="118"/>
      <c r="P486" s="118"/>
      <c r="Q486" s="118"/>
      <c r="R486" s="118"/>
      <c r="S486" s="118"/>
      <c r="T486" s="118"/>
    </row>
    <row r="487" spans="2:20" ht="13.5">
      <c r="B487" s="118"/>
      <c r="C487" s="118"/>
      <c r="D487" s="118"/>
      <c r="E487" s="118"/>
      <c r="F487" s="118"/>
      <c r="G487" s="118"/>
      <c r="H487" s="118"/>
      <c r="I487" s="118"/>
      <c r="J487" s="25"/>
      <c r="K487" s="118"/>
      <c r="L487" s="118"/>
      <c r="M487" s="118"/>
      <c r="N487" s="118"/>
      <c r="O487" s="118"/>
      <c r="P487" s="118"/>
      <c r="Q487" s="118"/>
      <c r="R487" s="118"/>
      <c r="S487" s="118"/>
      <c r="T487" s="118"/>
    </row>
    <row r="488" spans="2:20" ht="13.5">
      <c r="B488" s="118"/>
      <c r="C488" s="118"/>
      <c r="D488" s="118"/>
      <c r="E488" s="118"/>
      <c r="F488" s="118"/>
      <c r="G488" s="118"/>
      <c r="H488" s="118"/>
      <c r="I488" s="118"/>
      <c r="J488" s="25"/>
      <c r="K488" s="118"/>
      <c r="L488" s="118"/>
      <c r="M488" s="118"/>
      <c r="N488" s="118"/>
      <c r="O488" s="118"/>
      <c r="P488" s="118"/>
      <c r="Q488" s="118"/>
      <c r="R488" s="118"/>
      <c r="S488" s="118"/>
      <c r="T488" s="118"/>
    </row>
    <row r="489" spans="2:20" ht="13.5">
      <c r="B489" s="118"/>
      <c r="C489" s="118"/>
      <c r="D489" s="118"/>
      <c r="E489" s="118"/>
      <c r="F489" s="118"/>
      <c r="G489" s="118"/>
      <c r="H489" s="118"/>
      <c r="I489" s="118"/>
      <c r="J489" s="25"/>
      <c r="K489" s="118"/>
      <c r="L489" s="118"/>
      <c r="M489" s="118"/>
      <c r="N489" s="118"/>
      <c r="O489" s="118"/>
      <c r="P489" s="118"/>
      <c r="Q489" s="118"/>
      <c r="R489" s="118"/>
      <c r="S489" s="118"/>
      <c r="T489" s="118"/>
    </row>
    <row r="490" spans="2:20" ht="13.5">
      <c r="B490" s="118"/>
      <c r="C490" s="118"/>
      <c r="D490" s="118"/>
      <c r="E490" s="118"/>
      <c r="F490" s="118"/>
      <c r="G490" s="118"/>
      <c r="H490" s="118"/>
      <c r="I490" s="118"/>
      <c r="J490" s="25"/>
      <c r="K490" s="118"/>
      <c r="L490" s="118"/>
      <c r="M490" s="118"/>
      <c r="N490" s="118"/>
      <c r="O490" s="118"/>
      <c r="P490" s="118"/>
      <c r="Q490" s="118"/>
      <c r="R490" s="118"/>
      <c r="S490" s="118"/>
      <c r="T490" s="118"/>
    </row>
    <row r="491" spans="2:20" ht="13.5">
      <c r="B491" s="118"/>
      <c r="C491" s="118"/>
      <c r="D491" s="118"/>
      <c r="E491" s="118"/>
      <c r="F491" s="118"/>
      <c r="G491" s="118"/>
      <c r="H491" s="118"/>
      <c r="I491" s="118"/>
      <c r="J491" s="25"/>
      <c r="K491" s="118"/>
      <c r="L491" s="118"/>
      <c r="M491" s="118"/>
      <c r="N491" s="118"/>
      <c r="O491" s="118"/>
      <c r="P491" s="118"/>
      <c r="Q491" s="118"/>
      <c r="R491" s="118"/>
      <c r="S491" s="118"/>
      <c r="T491" s="118"/>
    </row>
    <row r="492" spans="2:20" ht="13.5">
      <c r="B492" s="118"/>
      <c r="C492" s="118"/>
      <c r="D492" s="118"/>
      <c r="E492" s="118"/>
      <c r="F492" s="118"/>
      <c r="G492" s="118"/>
      <c r="H492" s="118"/>
      <c r="I492" s="118"/>
      <c r="J492" s="25"/>
      <c r="K492" s="118"/>
      <c r="L492" s="118"/>
      <c r="M492" s="118"/>
      <c r="N492" s="118"/>
      <c r="O492" s="118"/>
      <c r="P492" s="118"/>
      <c r="Q492" s="118"/>
      <c r="R492" s="118"/>
      <c r="S492" s="118"/>
      <c r="T492" s="118"/>
    </row>
    <row r="493" spans="2:20" ht="13.5">
      <c r="B493" s="118"/>
      <c r="C493" s="118"/>
      <c r="D493" s="118"/>
      <c r="E493" s="118"/>
      <c r="F493" s="118"/>
      <c r="G493" s="118"/>
      <c r="H493" s="118"/>
      <c r="I493" s="118"/>
      <c r="J493" s="25"/>
      <c r="K493" s="118"/>
      <c r="L493" s="118"/>
      <c r="M493" s="118"/>
      <c r="N493" s="118"/>
      <c r="O493" s="118"/>
      <c r="P493" s="118"/>
      <c r="Q493" s="118"/>
      <c r="R493" s="118"/>
      <c r="S493" s="118"/>
      <c r="T493" s="118"/>
    </row>
    <row r="494" spans="2:20" ht="13.5">
      <c r="B494" s="118"/>
      <c r="C494" s="118"/>
      <c r="D494" s="118"/>
      <c r="E494" s="118"/>
      <c r="F494" s="118"/>
      <c r="G494" s="118"/>
      <c r="H494" s="118"/>
      <c r="I494" s="118"/>
      <c r="J494" s="25"/>
      <c r="K494" s="118"/>
      <c r="L494" s="118"/>
      <c r="M494" s="118"/>
      <c r="N494" s="118"/>
      <c r="O494" s="118"/>
      <c r="P494" s="118"/>
      <c r="Q494" s="118"/>
      <c r="R494" s="118"/>
      <c r="S494" s="118"/>
      <c r="T494" s="118"/>
    </row>
    <row r="495" spans="2:20" ht="13.5">
      <c r="B495" s="118"/>
      <c r="C495" s="118"/>
      <c r="D495" s="118"/>
      <c r="E495" s="118"/>
      <c r="F495" s="118"/>
      <c r="G495" s="118"/>
      <c r="H495" s="118"/>
      <c r="I495" s="118"/>
      <c r="J495" s="25"/>
      <c r="K495" s="118"/>
      <c r="L495" s="118"/>
      <c r="M495" s="118"/>
      <c r="N495" s="118"/>
      <c r="O495" s="118"/>
      <c r="P495" s="118"/>
      <c r="Q495" s="118"/>
      <c r="R495" s="118"/>
      <c r="S495" s="118"/>
      <c r="T495" s="118"/>
    </row>
    <row r="496" spans="2:20" ht="13.5">
      <c r="B496" s="118"/>
      <c r="C496" s="118"/>
      <c r="D496" s="118"/>
      <c r="E496" s="118"/>
      <c r="F496" s="118"/>
      <c r="G496" s="118"/>
      <c r="H496" s="118"/>
      <c r="I496" s="118"/>
      <c r="J496" s="25"/>
      <c r="K496" s="118"/>
      <c r="L496" s="118"/>
      <c r="M496" s="118"/>
      <c r="N496" s="118"/>
      <c r="O496" s="118"/>
      <c r="P496" s="118"/>
      <c r="Q496" s="118"/>
      <c r="R496" s="118"/>
      <c r="S496" s="118"/>
      <c r="T496" s="118"/>
    </row>
    <row r="497" spans="2:20" ht="13.5">
      <c r="B497" s="118"/>
      <c r="C497" s="118"/>
      <c r="D497" s="118"/>
      <c r="E497" s="118"/>
      <c r="F497" s="118"/>
      <c r="G497" s="118"/>
      <c r="H497" s="118"/>
      <c r="I497" s="118"/>
      <c r="J497" s="25"/>
      <c r="K497" s="118"/>
      <c r="L497" s="118"/>
      <c r="M497" s="118"/>
      <c r="N497" s="118"/>
      <c r="O497" s="118"/>
      <c r="P497" s="118"/>
      <c r="Q497" s="118"/>
      <c r="R497" s="118"/>
      <c r="S497" s="118"/>
      <c r="T497" s="118"/>
    </row>
    <row r="498" spans="2:20" ht="13.5">
      <c r="B498" s="118"/>
      <c r="C498" s="118"/>
      <c r="D498" s="118"/>
      <c r="E498" s="118"/>
      <c r="F498" s="118"/>
      <c r="G498" s="118"/>
      <c r="H498" s="118"/>
      <c r="I498" s="118"/>
      <c r="J498" s="25"/>
      <c r="K498" s="118"/>
      <c r="L498" s="118"/>
      <c r="M498" s="118"/>
      <c r="N498" s="118"/>
      <c r="O498" s="118"/>
      <c r="P498" s="118"/>
      <c r="Q498" s="118"/>
      <c r="R498" s="118"/>
      <c r="S498" s="118"/>
      <c r="T498" s="118"/>
    </row>
    <row r="499" spans="2:20" ht="13.5">
      <c r="B499" s="118"/>
      <c r="C499" s="118"/>
      <c r="D499" s="118"/>
      <c r="E499" s="118"/>
      <c r="F499" s="118"/>
      <c r="G499" s="118"/>
      <c r="H499" s="118"/>
      <c r="I499" s="118"/>
      <c r="J499" s="25"/>
      <c r="K499" s="118"/>
      <c r="L499" s="118"/>
      <c r="M499" s="118"/>
      <c r="N499" s="118"/>
      <c r="O499" s="118"/>
      <c r="P499" s="118"/>
      <c r="Q499" s="118"/>
      <c r="R499" s="118"/>
      <c r="S499" s="118"/>
      <c r="T499" s="118"/>
    </row>
    <row r="500" spans="2:20" ht="13.5">
      <c r="B500" s="118"/>
      <c r="C500" s="118"/>
      <c r="D500" s="118"/>
      <c r="E500" s="118"/>
      <c r="F500" s="118"/>
      <c r="G500" s="118"/>
      <c r="H500" s="118"/>
      <c r="I500" s="118"/>
      <c r="J500" s="25"/>
      <c r="K500" s="118"/>
      <c r="L500" s="118"/>
      <c r="M500" s="118"/>
      <c r="N500" s="118"/>
      <c r="O500" s="118"/>
      <c r="P500" s="118"/>
      <c r="Q500" s="118"/>
      <c r="R500" s="118"/>
      <c r="S500" s="118"/>
      <c r="T500" s="118"/>
    </row>
    <row r="501" spans="2:20" ht="13.5">
      <c r="B501" s="118"/>
      <c r="C501" s="118"/>
      <c r="D501" s="118"/>
      <c r="E501" s="118"/>
      <c r="F501" s="118"/>
      <c r="G501" s="118"/>
      <c r="H501" s="118"/>
      <c r="I501" s="118"/>
      <c r="J501" s="25"/>
      <c r="K501" s="118"/>
      <c r="L501" s="118"/>
      <c r="M501" s="118"/>
      <c r="N501" s="118"/>
      <c r="O501" s="118"/>
      <c r="P501" s="118"/>
      <c r="Q501" s="118"/>
      <c r="R501" s="118"/>
      <c r="S501" s="118"/>
      <c r="T501" s="118"/>
    </row>
    <row r="502" spans="2:20" ht="13.5">
      <c r="B502" s="118"/>
      <c r="C502" s="118"/>
      <c r="D502" s="118"/>
      <c r="E502" s="118"/>
      <c r="F502" s="118"/>
      <c r="G502" s="118"/>
      <c r="H502" s="118"/>
      <c r="I502" s="118"/>
      <c r="J502" s="25"/>
      <c r="K502" s="118"/>
      <c r="L502" s="118"/>
      <c r="M502" s="118"/>
      <c r="N502" s="118"/>
      <c r="O502" s="118"/>
      <c r="P502" s="118"/>
      <c r="Q502" s="118"/>
      <c r="R502" s="118"/>
      <c r="S502" s="118"/>
      <c r="T502" s="118"/>
    </row>
    <row r="503" spans="2:20" ht="13.5">
      <c r="B503" s="118"/>
      <c r="C503" s="118"/>
      <c r="D503" s="118"/>
      <c r="E503" s="118"/>
      <c r="F503" s="118"/>
      <c r="G503" s="118"/>
      <c r="H503" s="118"/>
      <c r="I503" s="118"/>
      <c r="J503" s="25"/>
      <c r="K503" s="118"/>
      <c r="L503" s="118"/>
      <c r="M503" s="118"/>
      <c r="N503" s="118"/>
      <c r="O503" s="118"/>
      <c r="P503" s="118"/>
      <c r="Q503" s="118"/>
      <c r="R503" s="118"/>
      <c r="S503" s="118"/>
      <c r="T503" s="118"/>
    </row>
    <row r="504" spans="2:20" ht="13.5">
      <c r="B504" s="118"/>
      <c r="C504" s="118"/>
      <c r="D504" s="118"/>
      <c r="E504" s="118"/>
      <c r="F504" s="118"/>
      <c r="G504" s="118"/>
      <c r="H504" s="118"/>
      <c r="I504" s="118"/>
      <c r="J504" s="25"/>
      <c r="K504" s="118"/>
      <c r="L504" s="118"/>
      <c r="M504" s="118"/>
      <c r="N504" s="118"/>
      <c r="O504" s="118"/>
      <c r="P504" s="118"/>
      <c r="Q504" s="118"/>
      <c r="R504" s="118"/>
      <c r="S504" s="118"/>
      <c r="T504" s="118"/>
    </row>
    <row r="505" spans="2:20" ht="13.5">
      <c r="B505" s="118"/>
      <c r="C505" s="118"/>
      <c r="D505" s="118"/>
      <c r="E505" s="118"/>
      <c r="F505" s="118"/>
      <c r="G505" s="118"/>
      <c r="H505" s="118"/>
      <c r="I505" s="118"/>
      <c r="J505" s="25"/>
      <c r="K505" s="118"/>
      <c r="L505" s="118"/>
      <c r="M505" s="118"/>
      <c r="N505" s="118"/>
      <c r="O505" s="118"/>
      <c r="P505" s="118"/>
      <c r="Q505" s="118"/>
      <c r="R505" s="118"/>
      <c r="S505" s="118"/>
      <c r="T505" s="118"/>
    </row>
    <row r="506" spans="2:20" ht="13.5">
      <c r="B506" s="118"/>
      <c r="C506" s="118"/>
      <c r="D506" s="118"/>
      <c r="E506" s="118"/>
      <c r="F506" s="118"/>
      <c r="G506" s="118"/>
      <c r="H506" s="118"/>
      <c r="I506" s="118"/>
      <c r="J506" s="25"/>
      <c r="K506" s="118"/>
      <c r="L506" s="118"/>
      <c r="M506" s="118"/>
      <c r="N506" s="118"/>
      <c r="O506" s="118"/>
      <c r="P506" s="118"/>
      <c r="Q506" s="118"/>
      <c r="R506" s="118"/>
      <c r="S506" s="118"/>
      <c r="T506" s="118"/>
    </row>
    <row r="507" spans="2:20" ht="13.5">
      <c r="B507" s="118"/>
      <c r="C507" s="118"/>
      <c r="D507" s="118"/>
      <c r="E507" s="118"/>
      <c r="F507" s="118"/>
      <c r="G507" s="118"/>
      <c r="H507" s="118"/>
      <c r="I507" s="118"/>
      <c r="J507" s="25"/>
      <c r="K507" s="118"/>
      <c r="L507" s="118"/>
      <c r="M507" s="118"/>
      <c r="N507" s="118"/>
      <c r="O507" s="118"/>
      <c r="P507" s="118"/>
      <c r="Q507" s="118"/>
      <c r="R507" s="118"/>
      <c r="S507" s="118"/>
      <c r="T507" s="118"/>
    </row>
    <row r="508" spans="2:20" ht="13.5">
      <c r="B508" s="118"/>
      <c r="C508" s="118"/>
      <c r="D508" s="118"/>
      <c r="E508" s="118"/>
      <c r="F508" s="118"/>
      <c r="G508" s="118"/>
      <c r="H508" s="118"/>
      <c r="I508" s="118"/>
      <c r="J508" s="25"/>
      <c r="K508" s="118"/>
      <c r="L508" s="118"/>
      <c r="M508" s="118"/>
      <c r="N508" s="118"/>
      <c r="O508" s="118"/>
      <c r="P508" s="118"/>
      <c r="Q508" s="118"/>
      <c r="R508" s="118"/>
      <c r="S508" s="118"/>
      <c r="T508" s="118"/>
    </row>
    <row r="509" spans="2:20" ht="13.5">
      <c r="B509" s="118"/>
      <c r="C509" s="118"/>
      <c r="D509" s="118"/>
      <c r="E509" s="118"/>
      <c r="F509" s="118"/>
      <c r="G509" s="118"/>
      <c r="H509" s="118"/>
      <c r="I509" s="118"/>
      <c r="J509" s="25"/>
      <c r="K509" s="118"/>
      <c r="L509" s="118"/>
      <c r="M509" s="118"/>
      <c r="N509" s="118"/>
      <c r="O509" s="118"/>
      <c r="P509" s="118"/>
      <c r="Q509" s="118"/>
      <c r="R509" s="118"/>
      <c r="S509" s="118"/>
      <c r="T509" s="118"/>
    </row>
    <row r="510" spans="2:20" ht="13.5">
      <c r="B510" s="118"/>
      <c r="C510" s="118"/>
      <c r="D510" s="118"/>
      <c r="E510" s="118"/>
      <c r="F510" s="118"/>
      <c r="G510" s="118"/>
      <c r="H510" s="118"/>
      <c r="I510" s="118"/>
      <c r="J510" s="25"/>
      <c r="K510" s="118"/>
      <c r="L510" s="118"/>
      <c r="M510" s="118"/>
      <c r="N510" s="118"/>
      <c r="O510" s="118"/>
      <c r="P510" s="118"/>
      <c r="Q510" s="118"/>
      <c r="R510" s="118"/>
      <c r="S510" s="118"/>
      <c r="T510" s="118"/>
    </row>
    <row r="511" spans="2:20" ht="13.5">
      <c r="B511" s="118"/>
      <c r="C511" s="118"/>
      <c r="D511" s="118"/>
      <c r="E511" s="118"/>
      <c r="F511" s="118"/>
      <c r="G511" s="118"/>
      <c r="H511" s="118"/>
      <c r="I511" s="118"/>
      <c r="J511" s="25"/>
      <c r="K511" s="118"/>
      <c r="L511" s="118"/>
      <c r="M511" s="118"/>
      <c r="N511" s="118"/>
      <c r="O511" s="118"/>
      <c r="P511" s="118"/>
      <c r="Q511" s="118"/>
      <c r="R511" s="118"/>
      <c r="S511" s="118"/>
      <c r="T511" s="118"/>
    </row>
    <row r="512" spans="2:20" ht="13.5">
      <c r="B512" s="118"/>
      <c r="C512" s="118"/>
      <c r="D512" s="118"/>
      <c r="E512" s="118"/>
      <c r="F512" s="118"/>
      <c r="G512" s="118"/>
      <c r="H512" s="118"/>
      <c r="I512" s="118"/>
      <c r="J512" s="25"/>
      <c r="K512" s="118"/>
      <c r="L512" s="118"/>
      <c r="M512" s="118"/>
      <c r="N512" s="118"/>
      <c r="O512" s="118"/>
      <c r="P512" s="118"/>
      <c r="Q512" s="118"/>
      <c r="R512" s="118"/>
      <c r="S512" s="118"/>
      <c r="T512" s="118"/>
    </row>
    <row r="513" spans="2:20" ht="13.5">
      <c r="B513" s="118"/>
      <c r="C513" s="118"/>
      <c r="D513" s="118"/>
      <c r="E513" s="118"/>
      <c r="F513" s="118"/>
      <c r="G513" s="118"/>
      <c r="H513" s="118"/>
      <c r="I513" s="118"/>
      <c r="J513" s="25"/>
      <c r="K513" s="118"/>
      <c r="L513" s="118"/>
      <c r="M513" s="118"/>
      <c r="N513" s="118"/>
      <c r="O513" s="118"/>
      <c r="P513" s="118"/>
      <c r="Q513" s="118"/>
      <c r="R513" s="118"/>
      <c r="S513" s="118"/>
      <c r="T513" s="118"/>
    </row>
    <row r="514" spans="2:20" ht="13.5">
      <c r="B514" s="118"/>
      <c r="C514" s="118"/>
      <c r="D514" s="118"/>
      <c r="E514" s="118"/>
      <c r="F514" s="118"/>
      <c r="G514" s="118"/>
      <c r="H514" s="118"/>
      <c r="I514" s="118"/>
      <c r="J514" s="25"/>
      <c r="K514" s="118"/>
      <c r="L514" s="118"/>
      <c r="M514" s="118"/>
      <c r="N514" s="118"/>
      <c r="O514" s="118"/>
      <c r="P514" s="118"/>
      <c r="Q514" s="118"/>
      <c r="R514" s="118"/>
      <c r="S514" s="118"/>
      <c r="T514" s="118"/>
    </row>
    <row r="515" spans="2:20" ht="13.5">
      <c r="B515" s="118"/>
      <c r="C515" s="118"/>
      <c r="D515" s="118"/>
      <c r="E515" s="118"/>
      <c r="F515" s="118"/>
      <c r="G515" s="118"/>
      <c r="H515" s="118"/>
      <c r="I515" s="118"/>
      <c r="J515" s="25"/>
      <c r="K515" s="118"/>
      <c r="L515" s="118"/>
      <c r="M515" s="118"/>
      <c r="N515" s="118"/>
      <c r="O515" s="118"/>
      <c r="P515" s="118"/>
      <c r="Q515" s="118"/>
      <c r="R515" s="118"/>
      <c r="S515" s="118"/>
      <c r="T515" s="118"/>
    </row>
    <row r="516" spans="2:20" ht="13.5">
      <c r="B516" s="118"/>
      <c r="C516" s="118"/>
      <c r="D516" s="118"/>
      <c r="E516" s="118"/>
      <c r="F516" s="118"/>
      <c r="G516" s="118"/>
      <c r="H516" s="118"/>
      <c r="I516" s="118"/>
      <c r="J516" s="25"/>
      <c r="K516" s="118"/>
      <c r="L516" s="118"/>
      <c r="M516" s="118"/>
      <c r="N516" s="118"/>
      <c r="O516" s="118"/>
      <c r="P516" s="118"/>
      <c r="Q516" s="118"/>
      <c r="R516" s="118"/>
      <c r="S516" s="118"/>
      <c r="T516" s="118"/>
    </row>
    <row r="517" spans="2:20" ht="13.5">
      <c r="B517" s="118"/>
      <c r="C517" s="118"/>
      <c r="D517" s="118"/>
      <c r="E517" s="118"/>
      <c r="F517" s="118"/>
      <c r="G517" s="118"/>
      <c r="H517" s="118"/>
      <c r="I517" s="118"/>
      <c r="J517" s="25"/>
      <c r="K517" s="118"/>
      <c r="L517" s="118"/>
      <c r="M517" s="118"/>
      <c r="N517" s="118"/>
      <c r="O517" s="118"/>
      <c r="P517" s="118"/>
      <c r="Q517" s="118"/>
      <c r="R517" s="118"/>
      <c r="S517" s="118"/>
      <c r="T517" s="118"/>
    </row>
    <row r="518" spans="2:20" ht="13.5">
      <c r="B518" s="118"/>
      <c r="C518" s="118"/>
      <c r="D518" s="118"/>
      <c r="E518" s="118"/>
      <c r="F518" s="118"/>
      <c r="G518" s="118"/>
      <c r="H518" s="118"/>
      <c r="I518" s="118"/>
      <c r="J518" s="25"/>
      <c r="K518" s="118"/>
      <c r="L518" s="118"/>
      <c r="M518" s="118"/>
      <c r="N518" s="118"/>
      <c r="O518" s="118"/>
      <c r="P518" s="118"/>
      <c r="Q518" s="118"/>
      <c r="R518" s="118"/>
      <c r="S518" s="118"/>
      <c r="T518" s="118"/>
    </row>
    <row r="519" spans="2:20" ht="13.5">
      <c r="B519" s="118"/>
      <c r="C519" s="118"/>
      <c r="D519" s="118"/>
      <c r="E519" s="118"/>
      <c r="F519" s="118"/>
      <c r="G519" s="118"/>
      <c r="H519" s="118"/>
      <c r="I519" s="118"/>
      <c r="J519" s="25"/>
      <c r="K519" s="118"/>
      <c r="L519" s="118"/>
      <c r="M519" s="118"/>
      <c r="N519" s="118"/>
      <c r="O519" s="118"/>
      <c r="P519" s="118"/>
      <c r="Q519" s="118"/>
      <c r="R519" s="118"/>
      <c r="S519" s="118"/>
      <c r="T519" s="118"/>
    </row>
    <row r="520" spans="2:20" ht="13.5">
      <c r="B520" s="118"/>
      <c r="C520" s="118"/>
      <c r="D520" s="118"/>
      <c r="E520" s="118"/>
      <c r="F520" s="118"/>
      <c r="G520" s="118"/>
      <c r="H520" s="118"/>
      <c r="I520" s="118"/>
      <c r="J520" s="25"/>
      <c r="K520" s="118"/>
      <c r="L520" s="118"/>
      <c r="M520" s="118"/>
      <c r="N520" s="118"/>
      <c r="O520" s="118"/>
      <c r="P520" s="118"/>
      <c r="Q520" s="118"/>
      <c r="R520" s="118"/>
      <c r="S520" s="118"/>
      <c r="T520" s="118"/>
    </row>
    <row r="521" spans="2:20" ht="13.5">
      <c r="B521" s="118"/>
      <c r="C521" s="118"/>
      <c r="D521" s="118"/>
      <c r="E521" s="118"/>
      <c r="F521" s="118"/>
      <c r="G521" s="118"/>
      <c r="H521" s="118"/>
      <c r="I521" s="118"/>
      <c r="J521" s="25"/>
      <c r="K521" s="118"/>
      <c r="L521" s="118"/>
      <c r="M521" s="118"/>
      <c r="N521" s="118"/>
      <c r="O521" s="118"/>
      <c r="P521" s="118"/>
      <c r="Q521" s="118"/>
      <c r="R521" s="118"/>
      <c r="S521" s="118"/>
      <c r="T521" s="118"/>
    </row>
    <row r="522" spans="2:20" ht="13.5">
      <c r="B522" s="118"/>
      <c r="C522" s="118"/>
      <c r="D522" s="118"/>
      <c r="E522" s="118"/>
      <c r="F522" s="118"/>
      <c r="G522" s="118"/>
      <c r="H522" s="118"/>
      <c r="I522" s="118"/>
      <c r="J522" s="25"/>
      <c r="K522" s="118"/>
      <c r="L522" s="118"/>
      <c r="M522" s="118"/>
      <c r="N522" s="118"/>
      <c r="O522" s="118"/>
      <c r="P522" s="118"/>
      <c r="Q522" s="118"/>
      <c r="R522" s="118"/>
      <c r="S522" s="118"/>
      <c r="T522" s="118"/>
    </row>
    <row r="523" spans="2:20" ht="13.5">
      <c r="B523" s="118"/>
      <c r="C523" s="118"/>
      <c r="D523" s="118"/>
      <c r="E523" s="118"/>
      <c r="F523" s="118"/>
      <c r="G523" s="118"/>
      <c r="H523" s="118"/>
      <c r="I523" s="118"/>
      <c r="J523" s="25"/>
      <c r="K523" s="118"/>
      <c r="L523" s="118"/>
      <c r="M523" s="118"/>
      <c r="N523" s="118"/>
      <c r="O523" s="118"/>
      <c r="P523" s="118"/>
      <c r="Q523" s="118"/>
      <c r="R523" s="118"/>
      <c r="S523" s="118"/>
      <c r="T523" s="118"/>
    </row>
    <row r="524" spans="2:20" ht="13.5">
      <c r="B524" s="118"/>
      <c r="C524" s="118"/>
      <c r="D524" s="118"/>
      <c r="E524" s="118"/>
      <c r="F524" s="118"/>
      <c r="G524" s="118"/>
      <c r="H524" s="118"/>
      <c r="I524" s="118"/>
      <c r="J524" s="25"/>
      <c r="K524" s="118"/>
      <c r="L524" s="118"/>
      <c r="M524" s="118"/>
      <c r="N524" s="118"/>
      <c r="O524" s="118"/>
      <c r="P524" s="118"/>
      <c r="Q524" s="118"/>
      <c r="R524" s="118"/>
      <c r="S524" s="118"/>
      <c r="T524" s="118"/>
    </row>
    <row r="525" spans="2:20" ht="13.5">
      <c r="B525" s="118"/>
      <c r="C525" s="118"/>
      <c r="D525" s="118"/>
      <c r="E525" s="118"/>
      <c r="F525" s="118"/>
      <c r="G525" s="118"/>
      <c r="H525" s="118"/>
      <c r="I525" s="118"/>
      <c r="J525" s="25"/>
      <c r="K525" s="118"/>
      <c r="L525" s="118"/>
      <c r="M525" s="118"/>
      <c r="N525" s="118"/>
      <c r="O525" s="118"/>
      <c r="P525" s="118"/>
      <c r="Q525" s="118"/>
      <c r="R525" s="118"/>
      <c r="S525" s="118"/>
      <c r="T525" s="118"/>
    </row>
    <row r="526" spans="2:20" ht="13.5">
      <c r="B526" s="118"/>
      <c r="C526" s="118"/>
      <c r="D526" s="118"/>
      <c r="E526" s="118"/>
      <c r="F526" s="118"/>
      <c r="G526" s="118"/>
      <c r="H526" s="118"/>
      <c r="I526" s="118"/>
      <c r="J526" s="25"/>
      <c r="K526" s="118"/>
      <c r="L526" s="118"/>
      <c r="M526" s="118"/>
      <c r="N526" s="118"/>
      <c r="O526" s="118"/>
      <c r="P526" s="118"/>
      <c r="Q526" s="118"/>
      <c r="R526" s="118"/>
      <c r="S526" s="118"/>
      <c r="T526" s="118"/>
    </row>
    <row r="527" spans="2:20" ht="13.5">
      <c r="B527" s="118"/>
      <c r="C527" s="118"/>
      <c r="D527" s="118"/>
      <c r="E527" s="118"/>
      <c r="F527" s="118"/>
      <c r="G527" s="118"/>
      <c r="H527" s="118"/>
      <c r="I527" s="118"/>
      <c r="J527" s="25"/>
      <c r="K527" s="118"/>
      <c r="L527" s="118"/>
      <c r="M527" s="118"/>
      <c r="N527" s="118"/>
      <c r="O527" s="118"/>
      <c r="P527" s="118"/>
      <c r="Q527" s="118"/>
      <c r="R527" s="118"/>
      <c r="S527" s="118"/>
      <c r="T527" s="118"/>
    </row>
    <row r="528" spans="2:20" ht="13.5">
      <c r="B528" s="118"/>
      <c r="C528" s="118"/>
      <c r="D528" s="118"/>
      <c r="E528" s="118"/>
      <c r="F528" s="118"/>
      <c r="G528" s="118"/>
      <c r="H528" s="118"/>
      <c r="I528" s="118"/>
      <c r="J528" s="25"/>
      <c r="K528" s="118"/>
      <c r="L528" s="118"/>
      <c r="M528" s="118"/>
      <c r="N528" s="118"/>
      <c r="O528" s="118"/>
      <c r="P528" s="118"/>
      <c r="Q528" s="118"/>
      <c r="R528" s="118"/>
      <c r="S528" s="118"/>
      <c r="T528" s="118"/>
    </row>
    <row r="529" spans="2:20" ht="13.5">
      <c r="B529" s="118"/>
      <c r="C529" s="118"/>
      <c r="D529" s="118"/>
      <c r="E529" s="118"/>
      <c r="F529" s="118"/>
      <c r="G529" s="118"/>
      <c r="H529" s="118"/>
      <c r="I529" s="118"/>
      <c r="J529" s="25"/>
      <c r="K529" s="118"/>
      <c r="L529" s="118"/>
      <c r="M529" s="118"/>
      <c r="N529" s="118"/>
      <c r="O529" s="118"/>
      <c r="P529" s="118"/>
      <c r="Q529" s="118"/>
      <c r="R529" s="118"/>
      <c r="S529" s="118"/>
      <c r="T529" s="118"/>
    </row>
    <row r="530" spans="2:20" ht="13.5">
      <c r="B530" s="118"/>
      <c r="C530" s="118"/>
      <c r="D530" s="118"/>
      <c r="E530" s="118"/>
      <c r="F530" s="118"/>
      <c r="G530" s="118"/>
      <c r="H530" s="118"/>
      <c r="I530" s="118"/>
      <c r="J530" s="25"/>
      <c r="K530" s="118"/>
      <c r="L530" s="118"/>
      <c r="M530" s="118"/>
      <c r="N530" s="118"/>
      <c r="O530" s="118"/>
      <c r="P530" s="118"/>
      <c r="Q530" s="118"/>
      <c r="R530" s="118"/>
      <c r="S530" s="118"/>
      <c r="T530" s="118"/>
    </row>
    <row r="531" spans="2:20" ht="13.5">
      <c r="B531" s="118"/>
      <c r="C531" s="118"/>
      <c r="D531" s="118"/>
      <c r="E531" s="118"/>
      <c r="F531" s="118"/>
      <c r="G531" s="118"/>
      <c r="H531" s="118"/>
      <c r="I531" s="118"/>
      <c r="J531" s="25"/>
      <c r="K531" s="118"/>
      <c r="L531" s="118"/>
      <c r="M531" s="118"/>
      <c r="N531" s="118"/>
      <c r="O531" s="118"/>
      <c r="P531" s="118"/>
      <c r="Q531" s="118"/>
      <c r="R531" s="118"/>
      <c r="S531" s="118"/>
      <c r="T531" s="118"/>
    </row>
    <row r="532" spans="2:20" ht="13.5">
      <c r="B532" s="118"/>
      <c r="C532" s="118"/>
      <c r="D532" s="118"/>
      <c r="E532" s="118"/>
      <c r="F532" s="118"/>
      <c r="G532" s="118"/>
      <c r="H532" s="118"/>
      <c r="I532" s="118"/>
      <c r="J532" s="25"/>
      <c r="K532" s="118"/>
      <c r="L532" s="118"/>
      <c r="M532" s="118"/>
      <c r="N532" s="118"/>
      <c r="O532" s="118"/>
      <c r="P532" s="118"/>
      <c r="Q532" s="118"/>
      <c r="R532" s="118"/>
      <c r="S532" s="118"/>
      <c r="T532" s="118"/>
    </row>
    <row r="533" spans="2:20" ht="13.5">
      <c r="B533" s="118"/>
      <c r="C533" s="118"/>
      <c r="D533" s="118"/>
      <c r="E533" s="118"/>
      <c r="F533" s="118"/>
      <c r="G533" s="118"/>
      <c r="H533" s="118"/>
      <c r="I533" s="118"/>
      <c r="J533" s="25"/>
      <c r="K533" s="118"/>
      <c r="L533" s="118"/>
      <c r="M533" s="118"/>
      <c r="N533" s="118"/>
      <c r="O533" s="118"/>
      <c r="P533" s="118"/>
      <c r="Q533" s="118"/>
      <c r="R533" s="118"/>
      <c r="S533" s="118"/>
      <c r="T533" s="118"/>
    </row>
    <row r="534" spans="2:20" ht="13.5">
      <c r="B534" s="118"/>
      <c r="C534" s="118"/>
      <c r="D534" s="118"/>
      <c r="E534" s="118"/>
      <c r="F534" s="118"/>
      <c r="G534" s="118"/>
      <c r="H534" s="118"/>
      <c r="I534" s="118"/>
      <c r="J534" s="25"/>
      <c r="K534" s="118"/>
      <c r="L534" s="118"/>
      <c r="M534" s="118"/>
      <c r="N534" s="118"/>
      <c r="O534" s="118"/>
      <c r="P534" s="118"/>
      <c r="Q534" s="118"/>
      <c r="R534" s="118"/>
      <c r="S534" s="118"/>
      <c r="T534" s="118"/>
    </row>
    <row r="535" spans="2:20" ht="13.5">
      <c r="B535" s="118"/>
      <c r="C535" s="118"/>
      <c r="D535" s="118"/>
      <c r="E535" s="118"/>
      <c r="F535" s="118"/>
      <c r="G535" s="118"/>
      <c r="H535" s="118"/>
      <c r="I535" s="118"/>
      <c r="J535" s="25"/>
      <c r="K535" s="118"/>
      <c r="L535" s="118"/>
      <c r="M535" s="118"/>
      <c r="N535" s="118"/>
      <c r="O535" s="118"/>
      <c r="P535" s="118"/>
      <c r="Q535" s="118"/>
      <c r="R535" s="118"/>
      <c r="S535" s="118"/>
      <c r="T535" s="118"/>
    </row>
    <row r="536" spans="2:20" ht="13.5">
      <c r="B536" s="118"/>
      <c r="C536" s="118"/>
      <c r="D536" s="118"/>
      <c r="E536" s="118"/>
      <c r="F536" s="118"/>
      <c r="G536" s="118"/>
      <c r="H536" s="118"/>
      <c r="I536" s="118"/>
      <c r="J536" s="25"/>
      <c r="K536" s="118"/>
      <c r="L536" s="118"/>
      <c r="M536" s="118"/>
      <c r="N536" s="118"/>
      <c r="O536" s="118"/>
      <c r="P536" s="118"/>
      <c r="Q536" s="118"/>
      <c r="R536" s="118"/>
      <c r="S536" s="118"/>
      <c r="T536" s="118"/>
    </row>
    <row r="537" spans="2:20" ht="13.5">
      <c r="B537" s="118"/>
      <c r="C537" s="118"/>
      <c r="D537" s="118"/>
      <c r="E537" s="118"/>
      <c r="F537" s="118"/>
      <c r="G537" s="118"/>
      <c r="H537" s="118"/>
      <c r="I537" s="118"/>
      <c r="J537" s="25"/>
      <c r="K537" s="118"/>
      <c r="L537" s="118"/>
      <c r="M537" s="118"/>
      <c r="N537" s="118"/>
      <c r="O537" s="118"/>
      <c r="P537" s="118"/>
      <c r="Q537" s="118"/>
      <c r="R537" s="118"/>
      <c r="S537" s="118"/>
      <c r="T537" s="118"/>
    </row>
    <row r="538" spans="2:20" ht="13.5">
      <c r="B538" s="118"/>
      <c r="C538" s="118"/>
      <c r="D538" s="118"/>
      <c r="E538" s="118"/>
      <c r="F538" s="118"/>
      <c r="G538" s="118"/>
      <c r="H538" s="118"/>
      <c r="I538" s="118"/>
      <c r="J538" s="25"/>
      <c r="K538" s="118"/>
      <c r="L538" s="118"/>
      <c r="M538" s="118"/>
      <c r="N538" s="118"/>
      <c r="O538" s="118"/>
      <c r="P538" s="118"/>
      <c r="Q538" s="118"/>
      <c r="R538" s="118"/>
      <c r="S538" s="118"/>
      <c r="T538" s="118"/>
    </row>
    <row r="539" spans="2:20" ht="13.5">
      <c r="B539" s="118"/>
      <c r="C539" s="118"/>
      <c r="D539" s="118"/>
      <c r="E539" s="118"/>
      <c r="F539" s="118"/>
      <c r="G539" s="118"/>
      <c r="H539" s="118"/>
      <c r="I539" s="118"/>
      <c r="J539" s="25"/>
      <c r="K539" s="118"/>
      <c r="L539" s="118"/>
      <c r="M539" s="118"/>
      <c r="N539" s="118"/>
      <c r="O539" s="118"/>
      <c r="P539" s="118"/>
      <c r="Q539" s="118"/>
      <c r="R539" s="118"/>
      <c r="S539" s="118"/>
      <c r="T539" s="118"/>
    </row>
    <row r="540" spans="2:20" ht="13.5">
      <c r="B540" s="118"/>
      <c r="C540" s="118"/>
      <c r="D540" s="118"/>
      <c r="E540" s="118"/>
      <c r="F540" s="118"/>
      <c r="G540" s="118"/>
      <c r="H540" s="118"/>
      <c r="I540" s="118"/>
      <c r="J540" s="25"/>
      <c r="K540" s="118"/>
      <c r="L540" s="118"/>
      <c r="M540" s="118"/>
      <c r="N540" s="118"/>
      <c r="O540" s="118"/>
      <c r="P540" s="118"/>
      <c r="Q540" s="118"/>
      <c r="R540" s="118"/>
      <c r="S540" s="118"/>
      <c r="T540" s="118"/>
    </row>
    <row r="541" spans="2:20" ht="13.5">
      <c r="B541" s="118"/>
      <c r="C541" s="118"/>
      <c r="D541" s="118"/>
      <c r="E541" s="118"/>
      <c r="F541" s="118"/>
      <c r="G541" s="118"/>
      <c r="H541" s="118"/>
      <c r="I541" s="118"/>
      <c r="J541" s="25"/>
      <c r="K541" s="118"/>
      <c r="L541" s="118"/>
      <c r="M541" s="118"/>
      <c r="N541" s="118"/>
      <c r="O541" s="118"/>
      <c r="P541" s="118"/>
      <c r="Q541" s="118"/>
      <c r="R541" s="118"/>
      <c r="S541" s="118"/>
      <c r="T541" s="118"/>
    </row>
    <row r="542" spans="2:20" ht="13.5">
      <c r="B542" s="118"/>
      <c r="C542" s="118"/>
      <c r="D542" s="118"/>
      <c r="E542" s="118"/>
      <c r="F542" s="118"/>
      <c r="G542" s="118"/>
      <c r="H542" s="118"/>
      <c r="I542" s="118"/>
      <c r="J542" s="25"/>
      <c r="K542" s="118"/>
      <c r="L542" s="118"/>
      <c r="M542" s="118"/>
      <c r="N542" s="118"/>
      <c r="O542" s="118"/>
      <c r="P542" s="118"/>
      <c r="Q542" s="118"/>
      <c r="R542" s="118"/>
      <c r="S542" s="118"/>
      <c r="T542" s="118"/>
    </row>
    <row r="543" spans="2:20" ht="13.5">
      <c r="B543" s="118"/>
      <c r="C543" s="118"/>
      <c r="D543" s="118"/>
      <c r="E543" s="118"/>
      <c r="F543" s="118"/>
      <c r="G543" s="118"/>
      <c r="H543" s="118"/>
      <c r="I543" s="118"/>
      <c r="J543" s="25"/>
      <c r="K543" s="118"/>
      <c r="L543" s="118"/>
      <c r="M543" s="118"/>
      <c r="N543" s="118"/>
      <c r="O543" s="118"/>
      <c r="P543" s="118"/>
      <c r="Q543" s="118"/>
      <c r="R543" s="118"/>
      <c r="S543" s="118"/>
      <c r="T543" s="118"/>
    </row>
    <row r="544" spans="2:20" ht="13.5">
      <c r="B544" s="118"/>
      <c r="C544" s="118"/>
      <c r="D544" s="118"/>
      <c r="E544" s="118"/>
      <c r="F544" s="118"/>
      <c r="G544" s="118"/>
      <c r="H544" s="118"/>
      <c r="I544" s="118"/>
      <c r="J544" s="25"/>
      <c r="K544" s="118"/>
      <c r="L544" s="118"/>
      <c r="M544" s="118"/>
      <c r="N544" s="118"/>
      <c r="O544" s="118"/>
      <c r="P544" s="118"/>
      <c r="Q544" s="118"/>
      <c r="R544" s="118"/>
      <c r="S544" s="118"/>
      <c r="T544" s="118"/>
    </row>
    <row r="545" spans="2:20" ht="13.5">
      <c r="B545" s="118"/>
      <c r="C545" s="118"/>
      <c r="D545" s="118"/>
      <c r="E545" s="118"/>
      <c r="F545" s="118"/>
      <c r="G545" s="118"/>
      <c r="H545" s="118"/>
      <c r="I545" s="118"/>
      <c r="J545" s="25"/>
      <c r="K545" s="118"/>
      <c r="L545" s="118"/>
      <c r="M545" s="118"/>
      <c r="N545" s="118"/>
      <c r="O545" s="118"/>
      <c r="P545" s="118"/>
      <c r="Q545" s="118"/>
      <c r="R545" s="118"/>
      <c r="S545" s="118"/>
      <c r="T545" s="118"/>
    </row>
    <row r="546" spans="2:20" ht="13.5">
      <c r="B546" s="118"/>
      <c r="C546" s="118"/>
      <c r="D546" s="118"/>
      <c r="E546" s="118"/>
      <c r="F546" s="118"/>
      <c r="G546" s="118"/>
      <c r="H546" s="118"/>
      <c r="I546" s="118"/>
      <c r="J546" s="25"/>
      <c r="K546" s="118"/>
      <c r="L546" s="118"/>
      <c r="M546" s="118"/>
      <c r="N546" s="118"/>
      <c r="O546" s="118"/>
      <c r="P546" s="118"/>
      <c r="Q546" s="118"/>
      <c r="R546" s="118"/>
      <c r="S546" s="118"/>
      <c r="T546" s="118"/>
    </row>
    <row r="547" spans="2:20" ht="13.5">
      <c r="B547" s="118"/>
      <c r="C547" s="118"/>
      <c r="D547" s="118"/>
      <c r="E547" s="118"/>
      <c r="F547" s="118"/>
      <c r="G547" s="118"/>
      <c r="H547" s="118"/>
      <c r="I547" s="118"/>
      <c r="J547" s="25"/>
      <c r="K547" s="118"/>
      <c r="L547" s="118"/>
      <c r="M547" s="118"/>
      <c r="N547" s="118"/>
      <c r="O547" s="118"/>
      <c r="P547" s="118"/>
      <c r="Q547" s="118"/>
      <c r="R547" s="118"/>
      <c r="S547" s="118"/>
      <c r="T547" s="118"/>
    </row>
    <row r="548" spans="2:20" ht="13.5">
      <c r="B548" s="118"/>
      <c r="C548" s="118"/>
      <c r="D548" s="118"/>
      <c r="E548" s="118"/>
      <c r="F548" s="118"/>
      <c r="G548" s="118"/>
      <c r="H548" s="118"/>
      <c r="I548" s="118"/>
      <c r="J548" s="25"/>
      <c r="K548" s="118"/>
      <c r="L548" s="118"/>
      <c r="M548" s="118"/>
      <c r="N548" s="118"/>
      <c r="O548" s="118"/>
      <c r="P548" s="118"/>
      <c r="Q548" s="118"/>
      <c r="R548" s="118"/>
      <c r="S548" s="118"/>
      <c r="T548" s="118"/>
    </row>
    <row r="549" spans="2:20" ht="13.5">
      <c r="B549" s="118"/>
      <c r="C549" s="118"/>
      <c r="D549" s="118"/>
      <c r="E549" s="118"/>
      <c r="F549" s="118"/>
      <c r="G549" s="118"/>
      <c r="H549" s="118"/>
      <c r="I549" s="118"/>
      <c r="J549" s="25"/>
      <c r="K549" s="118"/>
      <c r="L549" s="118"/>
      <c r="M549" s="118"/>
      <c r="N549" s="118"/>
      <c r="O549" s="118"/>
      <c r="P549" s="118"/>
      <c r="Q549" s="118"/>
      <c r="R549" s="118"/>
      <c r="S549" s="118"/>
      <c r="T549" s="118"/>
    </row>
    <row r="550" spans="2:20" ht="13.5">
      <c r="B550" s="118"/>
      <c r="C550" s="118"/>
      <c r="D550" s="118"/>
      <c r="E550" s="118"/>
      <c r="F550" s="118"/>
      <c r="G550" s="118"/>
      <c r="H550" s="118"/>
      <c r="I550" s="118"/>
      <c r="J550" s="25"/>
      <c r="K550" s="118"/>
      <c r="L550" s="118"/>
      <c r="M550" s="118"/>
      <c r="N550" s="118"/>
      <c r="O550" s="118"/>
      <c r="P550" s="118"/>
      <c r="Q550" s="118"/>
      <c r="R550" s="118"/>
      <c r="S550" s="118"/>
      <c r="T550" s="118"/>
    </row>
    <row r="551" spans="2:20" ht="13.5">
      <c r="B551" s="118"/>
      <c r="C551" s="118"/>
      <c r="D551" s="118"/>
      <c r="E551" s="118"/>
      <c r="F551" s="118"/>
      <c r="G551" s="118"/>
      <c r="H551" s="118"/>
      <c r="I551" s="118"/>
      <c r="J551" s="25"/>
      <c r="K551" s="118"/>
      <c r="L551" s="118"/>
      <c r="M551" s="118"/>
      <c r="N551" s="118"/>
      <c r="O551" s="118"/>
      <c r="P551" s="118"/>
      <c r="Q551" s="118"/>
      <c r="R551" s="118"/>
      <c r="S551" s="118"/>
      <c r="T551" s="118"/>
    </row>
    <row r="552" spans="2:20" ht="13.5">
      <c r="B552" s="118"/>
      <c r="C552" s="118"/>
      <c r="D552" s="118"/>
      <c r="E552" s="118"/>
      <c r="F552" s="118"/>
      <c r="G552" s="118"/>
      <c r="H552" s="118"/>
      <c r="I552" s="118"/>
      <c r="J552" s="25"/>
      <c r="K552" s="118"/>
      <c r="L552" s="118"/>
      <c r="M552" s="118"/>
      <c r="N552" s="118"/>
      <c r="O552" s="118"/>
      <c r="P552" s="118"/>
      <c r="Q552" s="118"/>
      <c r="R552" s="118"/>
      <c r="S552" s="118"/>
      <c r="T552" s="118"/>
    </row>
    <row r="553" spans="2:20" ht="13.5">
      <c r="B553" s="118"/>
      <c r="C553" s="118"/>
      <c r="D553" s="118"/>
      <c r="E553" s="118"/>
      <c r="F553" s="118"/>
      <c r="G553" s="118"/>
      <c r="H553" s="118"/>
      <c r="I553" s="118"/>
      <c r="J553" s="25"/>
      <c r="K553" s="118"/>
      <c r="L553" s="118"/>
      <c r="M553" s="118"/>
      <c r="N553" s="118"/>
      <c r="O553" s="118"/>
      <c r="P553" s="118"/>
      <c r="Q553" s="118"/>
      <c r="R553" s="118"/>
      <c r="S553" s="118"/>
      <c r="T553" s="118"/>
    </row>
    <row r="554" spans="2:20" ht="13.5">
      <c r="B554" s="118"/>
      <c r="C554" s="118"/>
      <c r="D554" s="118"/>
      <c r="E554" s="118"/>
      <c r="F554" s="118"/>
      <c r="G554" s="118"/>
      <c r="H554" s="118"/>
      <c r="I554" s="118"/>
      <c r="J554" s="25"/>
      <c r="K554" s="118"/>
      <c r="L554" s="118"/>
      <c r="M554" s="118"/>
      <c r="N554" s="118"/>
      <c r="O554" s="118"/>
      <c r="P554" s="118"/>
      <c r="Q554" s="118"/>
      <c r="R554" s="118"/>
      <c r="S554" s="118"/>
      <c r="T554" s="118"/>
    </row>
    <row r="555" spans="2:20" ht="13.5">
      <c r="B555" s="118"/>
      <c r="C555" s="118"/>
      <c r="D555" s="118"/>
      <c r="E555" s="118"/>
      <c r="F555" s="118"/>
      <c r="G555" s="118"/>
      <c r="H555" s="118"/>
      <c r="I555" s="118"/>
      <c r="J555" s="25"/>
      <c r="K555" s="118"/>
      <c r="L555" s="118"/>
      <c r="M555" s="118"/>
      <c r="N555" s="118"/>
      <c r="O555" s="118"/>
      <c r="P555" s="118"/>
      <c r="Q555" s="118"/>
      <c r="R555" s="118"/>
      <c r="S555" s="118"/>
      <c r="T555" s="118"/>
    </row>
    <row r="556" spans="2:20" ht="13.5">
      <c r="B556" s="118"/>
      <c r="C556" s="118"/>
      <c r="D556" s="118"/>
      <c r="E556" s="118"/>
      <c r="F556" s="118"/>
      <c r="G556" s="118"/>
      <c r="H556" s="118"/>
      <c r="I556" s="118"/>
      <c r="J556" s="25"/>
      <c r="K556" s="118"/>
      <c r="L556" s="118"/>
      <c r="M556" s="118"/>
      <c r="N556" s="118"/>
      <c r="O556" s="118"/>
      <c r="P556" s="118"/>
      <c r="Q556" s="118"/>
      <c r="R556" s="118"/>
      <c r="S556" s="118"/>
      <c r="T556" s="118"/>
    </row>
    <row r="557" spans="2:20" ht="13.5">
      <c r="B557" s="118"/>
      <c r="C557" s="118"/>
      <c r="D557" s="118"/>
      <c r="E557" s="118"/>
      <c r="F557" s="118"/>
      <c r="G557" s="118"/>
      <c r="H557" s="118"/>
      <c r="I557" s="118"/>
      <c r="J557" s="25"/>
      <c r="K557" s="118"/>
      <c r="L557" s="118"/>
      <c r="M557" s="118"/>
      <c r="N557" s="118"/>
      <c r="O557" s="118"/>
      <c r="P557" s="118"/>
      <c r="Q557" s="118"/>
      <c r="R557" s="118"/>
      <c r="S557" s="118"/>
      <c r="T557" s="118"/>
    </row>
    <row r="558" spans="2:20" ht="13.5">
      <c r="B558" s="118"/>
      <c r="C558" s="118"/>
      <c r="D558" s="118"/>
      <c r="E558" s="118"/>
      <c r="F558" s="118"/>
      <c r="G558" s="118"/>
      <c r="H558" s="118"/>
      <c r="I558" s="118"/>
      <c r="J558" s="25"/>
      <c r="K558" s="118"/>
      <c r="L558" s="118"/>
      <c r="M558" s="118"/>
      <c r="N558" s="118"/>
      <c r="O558" s="118"/>
      <c r="P558" s="118"/>
      <c r="Q558" s="118"/>
      <c r="R558" s="118"/>
      <c r="S558" s="118"/>
      <c r="T558" s="118"/>
    </row>
    <row r="559" spans="2:20" ht="13.5">
      <c r="B559" s="118"/>
      <c r="C559" s="118"/>
      <c r="D559" s="118"/>
      <c r="E559" s="118"/>
      <c r="F559" s="118"/>
      <c r="G559" s="118"/>
      <c r="H559" s="118"/>
      <c r="I559" s="118"/>
      <c r="J559" s="25"/>
      <c r="K559" s="118"/>
      <c r="L559" s="118"/>
      <c r="M559" s="118"/>
      <c r="N559" s="118"/>
      <c r="O559" s="118"/>
      <c r="P559" s="118"/>
      <c r="Q559" s="118"/>
      <c r="R559" s="118"/>
      <c r="S559" s="118"/>
      <c r="T559" s="118"/>
    </row>
    <row r="560" spans="2:20" ht="13.5">
      <c r="B560" s="118"/>
      <c r="C560" s="118"/>
      <c r="D560" s="118"/>
      <c r="E560" s="118"/>
      <c r="F560" s="118"/>
      <c r="G560" s="118"/>
      <c r="H560" s="118"/>
      <c r="I560" s="118"/>
      <c r="J560" s="25"/>
      <c r="K560" s="118"/>
      <c r="L560" s="118"/>
      <c r="M560" s="118"/>
      <c r="N560" s="118"/>
      <c r="O560" s="118"/>
      <c r="P560" s="118"/>
      <c r="Q560" s="118"/>
      <c r="R560" s="118"/>
      <c r="S560" s="118"/>
      <c r="T560" s="118"/>
    </row>
    <row r="561" spans="2:20" ht="13.5">
      <c r="B561" s="118"/>
      <c r="C561" s="118"/>
      <c r="D561" s="118"/>
      <c r="E561" s="118"/>
      <c r="F561" s="118"/>
      <c r="G561" s="118"/>
      <c r="H561" s="118"/>
      <c r="I561" s="118"/>
      <c r="J561" s="25"/>
      <c r="K561" s="118"/>
      <c r="L561" s="118"/>
      <c r="M561" s="118"/>
      <c r="N561" s="118"/>
      <c r="O561" s="118"/>
      <c r="P561" s="118"/>
      <c r="Q561" s="118"/>
      <c r="R561" s="118"/>
      <c r="S561" s="118"/>
      <c r="T561" s="118"/>
    </row>
    <row r="562" spans="2:20" ht="13.5">
      <c r="B562" s="118"/>
      <c r="C562" s="118"/>
      <c r="D562" s="118"/>
      <c r="E562" s="118"/>
      <c r="F562" s="118"/>
      <c r="G562" s="118"/>
      <c r="H562" s="118"/>
      <c r="I562" s="118"/>
      <c r="J562" s="25"/>
      <c r="K562" s="118"/>
      <c r="L562" s="118"/>
      <c r="M562" s="118"/>
      <c r="N562" s="118"/>
      <c r="O562" s="118"/>
      <c r="P562" s="118"/>
      <c r="Q562" s="118"/>
      <c r="R562" s="118"/>
      <c r="S562" s="118"/>
      <c r="T562" s="118"/>
    </row>
    <row r="563" spans="2:20" ht="13.5">
      <c r="B563" s="118"/>
      <c r="C563" s="118"/>
      <c r="D563" s="118"/>
      <c r="E563" s="118"/>
      <c r="F563" s="118"/>
      <c r="G563" s="118"/>
      <c r="H563" s="118"/>
      <c r="I563" s="118"/>
      <c r="J563" s="25"/>
      <c r="K563" s="118"/>
      <c r="L563" s="118"/>
      <c r="M563" s="118"/>
      <c r="N563" s="118"/>
      <c r="O563" s="118"/>
      <c r="P563" s="118"/>
      <c r="Q563" s="118"/>
      <c r="R563" s="118"/>
      <c r="S563" s="118"/>
      <c r="T563" s="118"/>
    </row>
    <row r="564" spans="2:20" ht="13.5">
      <c r="B564" s="118"/>
      <c r="C564" s="118"/>
      <c r="D564" s="118"/>
      <c r="E564" s="118"/>
      <c r="F564" s="118"/>
      <c r="G564" s="118"/>
      <c r="H564" s="118"/>
      <c r="I564" s="118"/>
      <c r="J564" s="25"/>
      <c r="K564" s="118"/>
      <c r="L564" s="118"/>
      <c r="M564" s="118"/>
      <c r="N564" s="118"/>
      <c r="O564" s="118"/>
      <c r="P564" s="118"/>
      <c r="Q564" s="118"/>
      <c r="R564" s="118"/>
      <c r="S564" s="118"/>
      <c r="T564" s="118"/>
    </row>
    <row r="565" spans="2:20" ht="13.5">
      <c r="B565" s="118"/>
      <c r="C565" s="118"/>
      <c r="D565" s="118"/>
      <c r="E565" s="118"/>
      <c r="F565" s="118"/>
      <c r="G565" s="118"/>
      <c r="H565" s="118"/>
      <c r="I565" s="118"/>
      <c r="J565" s="25"/>
      <c r="K565" s="118"/>
      <c r="L565" s="118"/>
      <c r="M565" s="118"/>
      <c r="N565" s="118"/>
      <c r="O565" s="118"/>
      <c r="P565" s="118"/>
      <c r="Q565" s="118"/>
      <c r="R565" s="118"/>
      <c r="S565" s="118"/>
      <c r="T565" s="118"/>
    </row>
    <row r="566" spans="2:20" ht="13.5">
      <c r="B566" s="118"/>
      <c r="C566" s="118"/>
      <c r="D566" s="118"/>
      <c r="E566" s="118"/>
      <c r="F566" s="118"/>
      <c r="G566" s="118"/>
      <c r="H566" s="118"/>
      <c r="I566" s="118"/>
      <c r="J566" s="25"/>
      <c r="K566" s="118"/>
      <c r="L566" s="118"/>
      <c r="M566" s="118"/>
      <c r="N566" s="118"/>
      <c r="O566" s="118"/>
      <c r="P566" s="118"/>
      <c r="Q566" s="118"/>
      <c r="R566" s="118"/>
      <c r="S566" s="118"/>
      <c r="T566" s="118"/>
    </row>
    <row r="567" spans="2:20" ht="13.5">
      <c r="B567" s="118"/>
      <c r="C567" s="118"/>
      <c r="D567" s="118"/>
      <c r="E567" s="118"/>
      <c r="F567" s="118"/>
      <c r="G567" s="118"/>
      <c r="H567" s="118"/>
      <c r="I567" s="118"/>
      <c r="J567" s="25"/>
      <c r="K567" s="118"/>
      <c r="L567" s="118"/>
      <c r="M567" s="118"/>
      <c r="N567" s="118"/>
      <c r="O567" s="118"/>
      <c r="P567" s="118"/>
      <c r="Q567" s="118"/>
      <c r="R567" s="118"/>
      <c r="S567" s="118"/>
      <c r="T567" s="118"/>
    </row>
    <row r="568" spans="2:20" ht="13.5">
      <c r="B568" s="118"/>
      <c r="C568" s="118"/>
      <c r="D568" s="118"/>
      <c r="E568" s="118"/>
      <c r="F568" s="118"/>
      <c r="G568" s="118"/>
      <c r="H568" s="118"/>
      <c r="I568" s="118"/>
      <c r="J568" s="25"/>
      <c r="K568" s="118"/>
      <c r="L568" s="118"/>
      <c r="M568" s="118"/>
      <c r="N568" s="118"/>
      <c r="O568" s="118"/>
      <c r="P568" s="118"/>
      <c r="Q568" s="118"/>
      <c r="R568" s="118"/>
      <c r="S568" s="118"/>
      <c r="T568" s="118"/>
    </row>
    <row r="569" spans="2:20" ht="13.5">
      <c r="B569" s="118"/>
      <c r="C569" s="118"/>
      <c r="D569" s="118"/>
      <c r="E569" s="118"/>
      <c r="F569" s="118"/>
      <c r="G569" s="118"/>
      <c r="H569" s="118"/>
      <c r="I569" s="118"/>
      <c r="J569" s="25"/>
      <c r="K569" s="118"/>
      <c r="L569" s="118"/>
      <c r="M569" s="118"/>
      <c r="N569" s="118"/>
      <c r="O569" s="118"/>
      <c r="P569" s="118"/>
      <c r="Q569" s="118"/>
      <c r="R569" s="118"/>
      <c r="S569" s="118"/>
      <c r="T569" s="118"/>
    </row>
    <row r="570" spans="2:20" ht="13.5">
      <c r="B570" s="118"/>
      <c r="C570" s="118"/>
      <c r="D570" s="118"/>
      <c r="E570" s="118"/>
      <c r="F570" s="118"/>
      <c r="G570" s="118"/>
      <c r="H570" s="118"/>
      <c r="I570" s="118"/>
      <c r="J570" s="25"/>
      <c r="K570" s="118"/>
      <c r="L570" s="118"/>
      <c r="M570" s="118"/>
      <c r="N570" s="118"/>
      <c r="O570" s="118"/>
      <c r="P570" s="118"/>
      <c r="Q570" s="118"/>
      <c r="R570" s="118"/>
      <c r="S570" s="118"/>
      <c r="T570" s="118"/>
    </row>
    <row r="571" spans="2:20" ht="13.5">
      <c r="B571" s="118"/>
      <c r="C571" s="118"/>
      <c r="D571" s="118"/>
      <c r="E571" s="118"/>
      <c r="F571" s="118"/>
      <c r="G571" s="118"/>
      <c r="H571" s="118"/>
      <c r="I571" s="118"/>
      <c r="J571" s="25"/>
      <c r="K571" s="118"/>
      <c r="L571" s="118"/>
      <c r="M571" s="118"/>
      <c r="N571" s="118"/>
      <c r="O571" s="118"/>
      <c r="P571" s="118"/>
      <c r="Q571" s="118"/>
      <c r="R571" s="118"/>
      <c r="S571" s="118"/>
      <c r="T571" s="118"/>
    </row>
    <row r="572" spans="2:20" ht="13.5">
      <c r="B572" s="118"/>
      <c r="C572" s="118"/>
      <c r="D572" s="118"/>
      <c r="E572" s="118"/>
      <c r="F572" s="118"/>
      <c r="G572" s="118"/>
      <c r="H572" s="118"/>
      <c r="I572" s="118"/>
      <c r="J572" s="25"/>
      <c r="K572" s="118"/>
      <c r="L572" s="118"/>
      <c r="M572" s="118"/>
      <c r="N572" s="118"/>
      <c r="O572" s="118"/>
      <c r="P572" s="118"/>
      <c r="Q572" s="118"/>
      <c r="R572" s="118"/>
      <c r="S572" s="118"/>
      <c r="T572" s="118"/>
    </row>
    <row r="573" spans="2:20" ht="13.5">
      <c r="B573" s="118"/>
      <c r="C573" s="118"/>
      <c r="D573" s="118"/>
      <c r="E573" s="118"/>
      <c r="F573" s="118"/>
      <c r="G573" s="118"/>
      <c r="H573" s="118"/>
      <c r="I573" s="118"/>
      <c r="J573" s="25"/>
      <c r="K573" s="118"/>
      <c r="L573" s="118"/>
      <c r="M573" s="118"/>
      <c r="N573" s="118"/>
      <c r="O573" s="118"/>
      <c r="P573" s="118"/>
      <c r="Q573" s="118"/>
      <c r="R573" s="118"/>
      <c r="S573" s="118"/>
      <c r="T573" s="118"/>
    </row>
    <row r="574" spans="2:20" ht="13.5">
      <c r="B574" s="118"/>
      <c r="C574" s="118"/>
      <c r="D574" s="118"/>
      <c r="E574" s="118"/>
      <c r="F574" s="118"/>
      <c r="G574" s="118"/>
      <c r="H574" s="118"/>
      <c r="I574" s="118"/>
      <c r="J574" s="25"/>
      <c r="K574" s="118"/>
      <c r="L574" s="118"/>
      <c r="M574" s="118"/>
      <c r="N574" s="118"/>
      <c r="O574" s="118"/>
      <c r="P574" s="118"/>
      <c r="Q574" s="118"/>
      <c r="R574" s="118"/>
      <c r="S574" s="118"/>
      <c r="T574" s="118"/>
    </row>
    <row r="575" spans="2:20" ht="13.5">
      <c r="B575" s="118"/>
      <c r="C575" s="118"/>
      <c r="D575" s="118"/>
      <c r="E575" s="118"/>
      <c r="F575" s="118"/>
      <c r="G575" s="118"/>
      <c r="H575" s="118"/>
      <c r="I575" s="118"/>
      <c r="J575" s="25"/>
      <c r="K575" s="118"/>
      <c r="L575" s="118"/>
      <c r="M575" s="118"/>
      <c r="N575" s="118"/>
      <c r="O575" s="118"/>
      <c r="P575" s="118"/>
      <c r="Q575" s="118"/>
      <c r="R575" s="118"/>
      <c r="S575" s="118"/>
      <c r="T575" s="118"/>
    </row>
    <row r="576" spans="2:20" ht="13.5">
      <c r="B576" s="118"/>
      <c r="C576" s="118"/>
      <c r="D576" s="118"/>
      <c r="E576" s="118"/>
      <c r="F576" s="118"/>
      <c r="G576" s="118"/>
      <c r="H576" s="118"/>
      <c r="I576" s="118"/>
      <c r="J576" s="25"/>
      <c r="K576" s="118"/>
      <c r="L576" s="118"/>
      <c r="M576" s="118"/>
      <c r="N576" s="118"/>
      <c r="O576" s="118"/>
      <c r="P576" s="118"/>
      <c r="Q576" s="118"/>
      <c r="R576" s="118"/>
      <c r="S576" s="118"/>
      <c r="T576" s="118"/>
    </row>
    <row r="577" spans="2:20" ht="13.5">
      <c r="B577" s="118"/>
      <c r="C577" s="118"/>
      <c r="D577" s="118"/>
      <c r="E577" s="118"/>
      <c r="F577" s="118"/>
      <c r="G577" s="118"/>
      <c r="H577" s="118"/>
      <c r="I577" s="118"/>
      <c r="J577" s="25"/>
      <c r="K577" s="118"/>
      <c r="L577" s="118"/>
      <c r="M577" s="118"/>
      <c r="N577" s="118"/>
      <c r="O577" s="118"/>
      <c r="P577" s="118"/>
      <c r="Q577" s="118"/>
      <c r="R577" s="118"/>
      <c r="S577" s="118"/>
      <c r="T577" s="118"/>
    </row>
    <row r="578" spans="2:20" ht="13.5">
      <c r="B578" s="118"/>
      <c r="C578" s="118"/>
      <c r="D578" s="118"/>
      <c r="E578" s="118"/>
      <c r="F578" s="118"/>
      <c r="G578" s="118"/>
      <c r="H578" s="118"/>
      <c r="I578" s="118"/>
      <c r="J578" s="25"/>
      <c r="K578" s="118"/>
      <c r="L578" s="118"/>
      <c r="M578" s="118"/>
      <c r="N578" s="118"/>
      <c r="O578" s="118"/>
      <c r="P578" s="118"/>
      <c r="Q578" s="118"/>
      <c r="R578" s="118"/>
      <c r="S578" s="118"/>
      <c r="T578" s="118"/>
    </row>
    <row r="579" spans="2:20" ht="13.5">
      <c r="B579" s="118"/>
      <c r="C579" s="118"/>
      <c r="D579" s="118"/>
      <c r="E579" s="118"/>
      <c r="F579" s="118"/>
      <c r="G579" s="118"/>
      <c r="H579" s="118"/>
      <c r="I579" s="118"/>
      <c r="J579" s="25"/>
      <c r="K579" s="118"/>
      <c r="L579" s="118"/>
      <c r="M579" s="118"/>
      <c r="N579" s="118"/>
      <c r="O579" s="118"/>
      <c r="P579" s="118"/>
      <c r="Q579" s="118"/>
      <c r="R579" s="118"/>
      <c r="S579" s="118"/>
      <c r="T579" s="118"/>
    </row>
    <row r="580" spans="2:20" ht="13.5">
      <c r="B580" s="118"/>
      <c r="C580" s="118"/>
      <c r="D580" s="118"/>
      <c r="E580" s="118"/>
      <c r="F580" s="118"/>
      <c r="G580" s="118"/>
      <c r="H580" s="118"/>
      <c r="I580" s="118"/>
      <c r="J580" s="25"/>
      <c r="K580" s="118"/>
      <c r="L580" s="118"/>
      <c r="M580" s="118"/>
      <c r="N580" s="118"/>
      <c r="O580" s="118"/>
      <c r="P580" s="118"/>
      <c r="Q580" s="118"/>
      <c r="R580" s="118"/>
      <c r="S580" s="118"/>
      <c r="T580" s="118"/>
    </row>
    <row r="581" spans="2:20" ht="13.5">
      <c r="B581" s="118"/>
      <c r="C581" s="118"/>
      <c r="D581" s="118"/>
      <c r="E581" s="118"/>
      <c r="F581" s="118"/>
      <c r="G581" s="118"/>
      <c r="H581" s="118"/>
      <c r="I581" s="118"/>
      <c r="J581" s="25"/>
      <c r="K581" s="118"/>
      <c r="L581" s="118"/>
      <c r="M581" s="118"/>
      <c r="N581" s="118"/>
      <c r="O581" s="118"/>
      <c r="P581" s="118"/>
      <c r="Q581" s="118"/>
      <c r="R581" s="118"/>
      <c r="S581" s="118"/>
      <c r="T581" s="118"/>
    </row>
    <row r="582" spans="2:20" ht="13.5">
      <c r="B582" s="118"/>
      <c r="C582" s="118"/>
      <c r="D582" s="118"/>
      <c r="E582" s="118"/>
      <c r="F582" s="118"/>
      <c r="G582" s="118"/>
      <c r="H582" s="118"/>
      <c r="I582" s="118"/>
      <c r="J582" s="25"/>
      <c r="K582" s="118"/>
      <c r="L582" s="118"/>
      <c r="M582" s="118"/>
      <c r="N582" s="118"/>
      <c r="O582" s="118"/>
      <c r="P582" s="118"/>
      <c r="Q582" s="118"/>
      <c r="R582" s="118"/>
      <c r="S582" s="118"/>
      <c r="T582" s="118"/>
    </row>
    <row r="583" spans="2:20" ht="13.5">
      <c r="B583" s="118"/>
      <c r="C583" s="118"/>
      <c r="D583" s="118"/>
      <c r="E583" s="118"/>
      <c r="F583" s="118"/>
      <c r="G583" s="118"/>
      <c r="H583" s="118"/>
      <c r="I583" s="118"/>
      <c r="J583" s="25"/>
      <c r="K583" s="118"/>
      <c r="L583" s="118"/>
      <c r="M583" s="118"/>
      <c r="N583" s="118"/>
      <c r="O583" s="118"/>
      <c r="P583" s="118"/>
      <c r="Q583" s="118"/>
      <c r="R583" s="118"/>
      <c r="S583" s="118"/>
      <c r="T583" s="118"/>
    </row>
    <row r="584" spans="2:20" ht="13.5">
      <c r="B584" s="118"/>
      <c r="C584" s="118"/>
      <c r="D584" s="118"/>
      <c r="E584" s="118"/>
      <c r="F584" s="118"/>
      <c r="G584" s="118"/>
      <c r="H584" s="118"/>
      <c r="I584" s="118"/>
      <c r="J584" s="25"/>
      <c r="K584" s="118"/>
      <c r="L584" s="118"/>
      <c r="M584" s="118"/>
      <c r="N584" s="118"/>
      <c r="O584" s="118"/>
      <c r="P584" s="118"/>
      <c r="Q584" s="118"/>
      <c r="R584" s="118"/>
      <c r="S584" s="118"/>
      <c r="T584" s="118"/>
    </row>
    <row r="585" spans="2:20" ht="13.5">
      <c r="B585" s="118"/>
      <c r="C585" s="118"/>
      <c r="D585" s="118"/>
      <c r="E585" s="118"/>
      <c r="F585" s="118"/>
      <c r="G585" s="118"/>
      <c r="H585" s="118"/>
      <c r="I585" s="118"/>
      <c r="J585" s="25"/>
      <c r="K585" s="118"/>
      <c r="L585" s="118"/>
      <c r="M585" s="118"/>
      <c r="N585" s="118"/>
      <c r="O585" s="118"/>
      <c r="P585" s="118"/>
      <c r="Q585" s="118"/>
      <c r="R585" s="118"/>
      <c r="S585" s="118"/>
      <c r="T585" s="118"/>
    </row>
    <row r="586" spans="2:20" ht="13.5">
      <c r="B586" s="118"/>
      <c r="C586" s="118"/>
      <c r="D586" s="118"/>
      <c r="E586" s="118"/>
      <c r="F586" s="118"/>
      <c r="G586" s="118"/>
      <c r="H586" s="118"/>
      <c r="I586" s="118"/>
      <c r="J586" s="25"/>
      <c r="K586" s="118"/>
      <c r="L586" s="118"/>
      <c r="M586" s="118"/>
      <c r="N586" s="118"/>
      <c r="O586" s="118"/>
      <c r="P586" s="118"/>
      <c r="Q586" s="118"/>
      <c r="R586" s="118"/>
      <c r="S586" s="118"/>
      <c r="T586" s="118"/>
    </row>
    <row r="587" spans="2:20" ht="13.5">
      <c r="B587" s="118"/>
      <c r="C587" s="118"/>
      <c r="D587" s="118"/>
      <c r="E587" s="118"/>
      <c r="F587" s="118"/>
      <c r="G587" s="118"/>
      <c r="H587" s="118"/>
      <c r="I587" s="118"/>
      <c r="J587" s="25"/>
      <c r="K587" s="118"/>
      <c r="L587" s="118"/>
      <c r="M587" s="118"/>
      <c r="N587" s="118"/>
      <c r="O587" s="118"/>
      <c r="P587" s="118"/>
      <c r="Q587" s="118"/>
      <c r="R587" s="118"/>
      <c r="S587" s="118"/>
      <c r="T587" s="118"/>
    </row>
    <row r="588" spans="2:20" ht="13.5">
      <c r="B588" s="118"/>
      <c r="C588" s="118"/>
      <c r="D588" s="118"/>
      <c r="E588" s="118"/>
      <c r="F588" s="118"/>
      <c r="G588" s="118"/>
      <c r="H588" s="118"/>
      <c r="I588" s="118"/>
      <c r="J588" s="25"/>
      <c r="K588" s="118"/>
      <c r="L588" s="118"/>
      <c r="M588" s="118"/>
      <c r="N588" s="118"/>
      <c r="O588" s="118"/>
      <c r="P588" s="118"/>
      <c r="Q588" s="118"/>
      <c r="R588" s="118"/>
      <c r="S588" s="118"/>
      <c r="T588" s="118"/>
    </row>
    <row r="589" spans="2:20" ht="13.5">
      <c r="B589" s="118"/>
      <c r="C589" s="118"/>
      <c r="D589" s="118"/>
      <c r="E589" s="118"/>
      <c r="F589" s="118"/>
      <c r="G589" s="118"/>
      <c r="H589" s="118"/>
      <c r="I589" s="118"/>
      <c r="J589" s="25"/>
      <c r="K589" s="118"/>
      <c r="L589" s="118"/>
      <c r="M589" s="118"/>
      <c r="N589" s="118"/>
      <c r="O589" s="118"/>
      <c r="P589" s="118"/>
      <c r="Q589" s="118"/>
      <c r="R589" s="118"/>
      <c r="S589" s="118"/>
      <c r="T589" s="118"/>
    </row>
    <row r="590" spans="2:20" ht="13.5">
      <c r="B590" s="118"/>
      <c r="C590" s="118"/>
      <c r="D590" s="118"/>
      <c r="E590" s="118"/>
      <c r="F590" s="118"/>
      <c r="G590" s="118"/>
      <c r="H590" s="118"/>
      <c r="I590" s="118"/>
      <c r="J590" s="25"/>
      <c r="K590" s="118"/>
      <c r="L590" s="118"/>
      <c r="M590" s="118"/>
      <c r="N590" s="118"/>
      <c r="O590" s="118"/>
      <c r="P590" s="118"/>
      <c r="Q590" s="118"/>
      <c r="R590" s="118"/>
      <c r="S590" s="118"/>
      <c r="T590" s="118"/>
    </row>
    <row r="591" spans="2:20" ht="13.5">
      <c r="B591" s="118"/>
      <c r="C591" s="118"/>
      <c r="D591" s="118"/>
      <c r="E591" s="118"/>
      <c r="F591" s="118"/>
      <c r="G591" s="118"/>
      <c r="H591" s="118"/>
      <c r="I591" s="118"/>
      <c r="J591" s="25"/>
      <c r="K591" s="118"/>
      <c r="L591" s="118"/>
      <c r="M591" s="118"/>
      <c r="N591" s="118"/>
      <c r="O591" s="118"/>
      <c r="P591" s="118"/>
      <c r="Q591" s="118"/>
      <c r="R591" s="118"/>
      <c r="S591" s="118"/>
      <c r="T591" s="118"/>
    </row>
    <row r="592" spans="2:20" ht="13.5">
      <c r="B592" s="118"/>
      <c r="C592" s="118"/>
      <c r="D592" s="118"/>
      <c r="E592" s="118"/>
      <c r="F592" s="118"/>
      <c r="G592" s="118"/>
      <c r="H592" s="118"/>
      <c r="I592" s="118"/>
      <c r="J592" s="25"/>
      <c r="K592" s="118"/>
      <c r="L592" s="118"/>
      <c r="M592" s="118"/>
      <c r="N592" s="118"/>
      <c r="O592" s="118"/>
      <c r="P592" s="118"/>
      <c r="Q592" s="118"/>
      <c r="R592" s="118"/>
      <c r="S592" s="118"/>
      <c r="T592" s="118"/>
    </row>
    <row r="593" spans="2:20" ht="13.5">
      <c r="B593" s="118"/>
      <c r="C593" s="118"/>
      <c r="D593" s="118"/>
      <c r="E593" s="118"/>
      <c r="F593" s="118"/>
      <c r="G593" s="118"/>
      <c r="H593" s="118"/>
      <c r="I593" s="118"/>
      <c r="J593" s="25"/>
      <c r="K593" s="118"/>
      <c r="L593" s="118"/>
      <c r="M593" s="118"/>
      <c r="N593" s="118"/>
      <c r="O593" s="118"/>
      <c r="P593" s="118"/>
      <c r="Q593" s="118"/>
      <c r="R593" s="118"/>
      <c r="S593" s="118"/>
      <c r="T593" s="118"/>
    </row>
    <row r="594" spans="2:20" ht="13.5">
      <c r="B594" s="118"/>
      <c r="C594" s="118"/>
      <c r="D594" s="118"/>
      <c r="E594" s="118"/>
      <c r="F594" s="118"/>
      <c r="G594" s="118"/>
      <c r="H594" s="118"/>
      <c r="I594" s="118"/>
      <c r="J594" s="25"/>
      <c r="K594" s="118"/>
      <c r="L594" s="118"/>
      <c r="M594" s="118"/>
      <c r="N594" s="118"/>
      <c r="O594" s="118"/>
      <c r="P594" s="118"/>
      <c r="Q594" s="118"/>
      <c r="R594" s="118"/>
      <c r="S594" s="118"/>
      <c r="T594" s="118"/>
    </row>
    <row r="595" spans="2:20" ht="13.5">
      <c r="B595" s="118"/>
      <c r="C595" s="118"/>
      <c r="D595" s="118"/>
      <c r="E595" s="118"/>
      <c r="F595" s="118"/>
      <c r="G595" s="118"/>
      <c r="H595" s="118"/>
      <c r="I595" s="118"/>
      <c r="J595" s="25"/>
      <c r="K595" s="118"/>
      <c r="L595" s="118"/>
      <c r="M595" s="118"/>
      <c r="N595" s="118"/>
      <c r="O595" s="118"/>
      <c r="P595" s="118"/>
      <c r="Q595" s="118"/>
      <c r="R595" s="118"/>
      <c r="S595" s="118"/>
      <c r="T595" s="118"/>
    </row>
    <row r="596" spans="2:20" ht="13.5">
      <c r="B596" s="118"/>
      <c r="C596" s="118"/>
      <c r="D596" s="118"/>
      <c r="E596" s="118"/>
      <c r="F596" s="118"/>
      <c r="G596" s="118"/>
      <c r="H596" s="118"/>
      <c r="I596" s="118"/>
      <c r="J596" s="25"/>
      <c r="K596" s="118"/>
      <c r="L596" s="118"/>
      <c r="M596" s="118"/>
      <c r="N596" s="118"/>
      <c r="O596" s="118"/>
      <c r="P596" s="118"/>
      <c r="Q596" s="118"/>
      <c r="R596" s="118"/>
      <c r="S596" s="118"/>
      <c r="T596" s="118"/>
    </row>
    <row r="597" spans="2:20" ht="13.5">
      <c r="B597" s="118"/>
      <c r="C597" s="118"/>
      <c r="D597" s="118"/>
      <c r="E597" s="118"/>
      <c r="F597" s="118"/>
      <c r="G597" s="118"/>
      <c r="H597" s="118"/>
      <c r="I597" s="118"/>
      <c r="J597" s="25"/>
      <c r="K597" s="118"/>
      <c r="L597" s="118"/>
      <c r="M597" s="118"/>
      <c r="N597" s="118"/>
      <c r="O597" s="118"/>
      <c r="P597" s="118"/>
      <c r="Q597" s="118"/>
      <c r="R597" s="118"/>
      <c r="S597" s="118"/>
      <c r="T597" s="118"/>
    </row>
    <row r="598" spans="2:20" ht="13.5">
      <c r="B598" s="118"/>
      <c r="C598" s="118"/>
      <c r="D598" s="118"/>
      <c r="E598" s="118"/>
      <c r="F598" s="118"/>
      <c r="G598" s="118"/>
      <c r="H598" s="118"/>
      <c r="I598" s="118"/>
      <c r="J598" s="25"/>
      <c r="K598" s="118"/>
      <c r="L598" s="118"/>
      <c r="M598" s="118"/>
      <c r="N598" s="118"/>
      <c r="O598" s="118"/>
      <c r="P598" s="118"/>
      <c r="Q598" s="118"/>
      <c r="R598" s="118"/>
      <c r="S598" s="118"/>
      <c r="T598" s="118"/>
    </row>
    <row r="599" spans="2:20" ht="13.5">
      <c r="B599" s="118"/>
      <c r="C599" s="118"/>
      <c r="D599" s="118"/>
      <c r="E599" s="118"/>
      <c r="F599" s="118"/>
      <c r="G599" s="118"/>
      <c r="H599" s="118"/>
      <c r="I599" s="118"/>
      <c r="J599" s="25"/>
      <c r="K599" s="118"/>
      <c r="L599" s="118"/>
      <c r="M599" s="118"/>
      <c r="N599" s="118"/>
      <c r="O599" s="118"/>
      <c r="P599" s="118"/>
      <c r="Q599" s="118"/>
      <c r="R599" s="118"/>
      <c r="S599" s="118"/>
      <c r="T599" s="118"/>
    </row>
    <row r="600" spans="2:20" ht="13.5">
      <c r="B600" s="118"/>
      <c r="C600" s="118"/>
      <c r="D600" s="118"/>
      <c r="E600" s="118"/>
      <c r="F600" s="118"/>
      <c r="G600" s="118"/>
      <c r="H600" s="118"/>
      <c r="I600" s="118"/>
      <c r="J600" s="25"/>
      <c r="K600" s="118"/>
      <c r="L600" s="118"/>
      <c r="M600" s="118"/>
      <c r="N600" s="118"/>
      <c r="O600" s="118"/>
      <c r="P600" s="118"/>
      <c r="Q600" s="118"/>
      <c r="R600" s="118"/>
      <c r="S600" s="118"/>
      <c r="T600" s="118"/>
    </row>
    <row r="601" spans="2:20" ht="13.5">
      <c r="B601" s="118"/>
      <c r="C601" s="118"/>
      <c r="D601" s="118"/>
      <c r="E601" s="118"/>
      <c r="F601" s="118"/>
      <c r="G601" s="118"/>
      <c r="H601" s="118"/>
      <c r="I601" s="118"/>
      <c r="J601" s="25"/>
      <c r="K601" s="118"/>
      <c r="L601" s="118"/>
      <c r="M601" s="118"/>
      <c r="N601" s="118"/>
      <c r="O601" s="118"/>
      <c r="P601" s="118"/>
      <c r="Q601" s="118"/>
      <c r="R601" s="118"/>
      <c r="S601" s="118"/>
      <c r="T601" s="118"/>
    </row>
    <row r="602" spans="2:20" ht="13.5">
      <c r="B602" s="118"/>
      <c r="C602" s="118"/>
      <c r="D602" s="118"/>
      <c r="E602" s="118"/>
      <c r="F602" s="118"/>
      <c r="G602" s="118"/>
      <c r="H602" s="118"/>
      <c r="I602" s="118"/>
      <c r="J602" s="25"/>
      <c r="K602" s="118"/>
      <c r="L602" s="118"/>
      <c r="M602" s="118"/>
      <c r="N602" s="118"/>
      <c r="O602" s="118"/>
      <c r="P602" s="118"/>
      <c r="Q602" s="118"/>
      <c r="R602" s="118"/>
      <c r="S602" s="118"/>
      <c r="T602" s="118"/>
    </row>
    <row r="603" spans="2:20" ht="13.5">
      <c r="B603" s="118"/>
      <c r="C603" s="118"/>
      <c r="D603" s="118"/>
      <c r="E603" s="118"/>
      <c r="F603" s="118"/>
      <c r="G603" s="118"/>
      <c r="H603" s="118"/>
      <c r="I603" s="118"/>
      <c r="J603" s="25"/>
      <c r="K603" s="118"/>
      <c r="L603" s="118"/>
      <c r="M603" s="118"/>
      <c r="N603" s="118"/>
      <c r="O603" s="118"/>
      <c r="P603" s="118"/>
      <c r="Q603" s="118"/>
      <c r="R603" s="118"/>
      <c r="S603" s="118"/>
      <c r="T603" s="118"/>
    </row>
    <row r="604" spans="2:20" ht="13.5">
      <c r="B604" s="118"/>
      <c r="C604" s="118"/>
      <c r="D604" s="118"/>
      <c r="E604" s="118"/>
      <c r="F604" s="118"/>
      <c r="G604" s="118"/>
      <c r="H604" s="118"/>
      <c r="I604" s="118"/>
      <c r="J604" s="25"/>
      <c r="K604" s="118"/>
      <c r="L604" s="118"/>
      <c r="M604" s="118"/>
      <c r="N604" s="118"/>
      <c r="O604" s="118"/>
      <c r="P604" s="118"/>
      <c r="Q604" s="118"/>
      <c r="R604" s="118"/>
      <c r="S604" s="118"/>
      <c r="T604" s="118"/>
    </row>
    <row r="605" spans="2:20" ht="13.5">
      <c r="B605" s="118"/>
      <c r="C605" s="118"/>
      <c r="D605" s="118"/>
      <c r="E605" s="118"/>
      <c r="F605" s="118"/>
      <c r="G605" s="118"/>
      <c r="H605" s="118"/>
      <c r="I605" s="118"/>
      <c r="J605" s="25"/>
      <c r="K605" s="118"/>
      <c r="L605" s="118"/>
      <c r="M605" s="118"/>
      <c r="N605" s="118"/>
      <c r="O605" s="118"/>
      <c r="P605" s="118"/>
      <c r="Q605" s="118"/>
      <c r="R605" s="118"/>
      <c r="S605" s="118"/>
      <c r="T605" s="118"/>
    </row>
    <row r="606" spans="2:20" ht="13.5">
      <c r="B606" s="118"/>
      <c r="C606" s="118"/>
      <c r="D606" s="118"/>
      <c r="E606" s="118"/>
      <c r="F606" s="118"/>
      <c r="G606" s="118"/>
      <c r="H606" s="118"/>
      <c r="I606" s="118"/>
      <c r="J606" s="25"/>
      <c r="K606" s="118"/>
      <c r="L606" s="118"/>
      <c r="M606" s="118"/>
      <c r="N606" s="118"/>
      <c r="O606" s="118"/>
      <c r="P606" s="118"/>
      <c r="Q606" s="118"/>
      <c r="R606" s="118"/>
      <c r="S606" s="118"/>
      <c r="T606" s="118"/>
    </row>
    <row r="607" spans="2:20" ht="13.5">
      <c r="B607" s="118"/>
      <c r="C607" s="118"/>
      <c r="D607" s="118"/>
      <c r="E607" s="118"/>
      <c r="F607" s="118"/>
      <c r="G607" s="118"/>
      <c r="H607" s="118"/>
      <c r="I607" s="118"/>
      <c r="J607" s="25"/>
      <c r="K607" s="118"/>
      <c r="L607" s="118"/>
      <c r="M607" s="118"/>
      <c r="N607" s="118"/>
      <c r="O607" s="118"/>
      <c r="P607" s="118"/>
      <c r="Q607" s="118"/>
      <c r="R607" s="118"/>
      <c r="S607" s="118"/>
      <c r="T607" s="118"/>
    </row>
    <row r="608" spans="2:20" ht="13.5">
      <c r="B608" s="118"/>
      <c r="C608" s="118"/>
      <c r="D608" s="118"/>
      <c r="E608" s="118"/>
      <c r="F608" s="118"/>
      <c r="G608" s="118"/>
      <c r="H608" s="118"/>
      <c r="I608" s="118"/>
      <c r="J608" s="25"/>
      <c r="K608" s="118"/>
      <c r="L608" s="118"/>
      <c r="M608" s="118"/>
      <c r="N608" s="118"/>
      <c r="O608" s="118"/>
      <c r="P608" s="118"/>
      <c r="Q608" s="118"/>
      <c r="R608" s="118"/>
      <c r="S608" s="118"/>
      <c r="T608" s="118"/>
    </row>
    <row r="609" spans="2:20" ht="13.5">
      <c r="B609" s="118"/>
      <c r="C609" s="118"/>
      <c r="D609" s="118"/>
      <c r="E609" s="118"/>
      <c r="F609" s="118"/>
      <c r="G609" s="118"/>
      <c r="H609" s="118"/>
      <c r="I609" s="118"/>
      <c r="J609" s="25"/>
      <c r="K609" s="118"/>
      <c r="L609" s="118"/>
      <c r="M609" s="118"/>
      <c r="N609" s="118"/>
      <c r="O609" s="118"/>
      <c r="P609" s="118"/>
      <c r="Q609" s="118"/>
      <c r="R609" s="118"/>
      <c r="S609" s="118"/>
      <c r="T609" s="118"/>
    </row>
    <row r="610" spans="2:20" ht="13.5">
      <c r="B610" s="118"/>
      <c r="C610" s="118"/>
      <c r="D610" s="118"/>
      <c r="E610" s="118"/>
      <c r="F610" s="118"/>
      <c r="G610" s="118"/>
      <c r="H610" s="118"/>
      <c r="I610" s="118"/>
      <c r="J610" s="25"/>
      <c r="K610" s="118"/>
      <c r="L610" s="118"/>
      <c r="M610" s="118"/>
      <c r="N610" s="118"/>
      <c r="O610" s="118"/>
      <c r="P610" s="118"/>
      <c r="Q610" s="118"/>
      <c r="R610" s="118"/>
      <c r="S610" s="118"/>
      <c r="T610" s="118"/>
    </row>
    <row r="611" spans="2:20" ht="13.5">
      <c r="B611" s="118"/>
      <c r="C611" s="118"/>
      <c r="D611" s="118"/>
      <c r="E611" s="118"/>
      <c r="F611" s="118"/>
      <c r="G611" s="118"/>
      <c r="H611" s="118"/>
      <c r="I611" s="118"/>
      <c r="J611" s="25"/>
      <c r="K611" s="118"/>
      <c r="L611" s="118"/>
      <c r="M611" s="118"/>
      <c r="N611" s="118"/>
      <c r="O611" s="118"/>
      <c r="P611" s="118"/>
      <c r="Q611" s="118"/>
      <c r="R611" s="118"/>
      <c r="S611" s="118"/>
      <c r="T611" s="118"/>
    </row>
    <row r="612" spans="2:20" ht="13.5">
      <c r="B612" s="118"/>
      <c r="C612" s="118"/>
      <c r="D612" s="118"/>
      <c r="E612" s="118"/>
      <c r="F612" s="118"/>
      <c r="G612" s="118"/>
      <c r="H612" s="118"/>
      <c r="I612" s="118"/>
      <c r="J612" s="25"/>
      <c r="K612" s="118"/>
      <c r="L612" s="118"/>
      <c r="M612" s="118"/>
      <c r="N612" s="118"/>
      <c r="O612" s="118"/>
      <c r="P612" s="118"/>
      <c r="Q612" s="118"/>
      <c r="R612" s="118"/>
      <c r="S612" s="118"/>
      <c r="T612" s="118"/>
    </row>
    <row r="613" spans="2:20" ht="13.5">
      <c r="B613" s="118"/>
      <c r="C613" s="118"/>
      <c r="D613" s="118"/>
      <c r="E613" s="118"/>
      <c r="F613" s="118"/>
      <c r="G613" s="118"/>
      <c r="H613" s="118"/>
      <c r="I613" s="118"/>
      <c r="J613" s="25"/>
      <c r="K613" s="118"/>
      <c r="L613" s="118"/>
      <c r="M613" s="118"/>
      <c r="N613" s="118"/>
      <c r="O613" s="118"/>
      <c r="P613" s="118"/>
      <c r="Q613" s="118"/>
      <c r="R613" s="118"/>
      <c r="S613" s="118"/>
      <c r="T613" s="118"/>
    </row>
    <row r="614" spans="2:20" ht="13.5">
      <c r="B614" s="118"/>
      <c r="C614" s="118"/>
      <c r="D614" s="118"/>
      <c r="E614" s="118"/>
      <c r="F614" s="118"/>
      <c r="G614" s="118"/>
      <c r="H614" s="118"/>
      <c r="I614" s="118"/>
      <c r="J614" s="25"/>
      <c r="K614" s="118"/>
      <c r="L614" s="118"/>
      <c r="M614" s="118"/>
      <c r="N614" s="118"/>
      <c r="O614" s="118"/>
      <c r="P614" s="118"/>
      <c r="Q614" s="118"/>
      <c r="R614" s="118"/>
      <c r="S614" s="118"/>
      <c r="T614" s="118"/>
    </row>
    <row r="615" spans="2:20" ht="13.5">
      <c r="B615" s="118"/>
      <c r="C615" s="118"/>
      <c r="D615" s="118"/>
      <c r="E615" s="118"/>
      <c r="F615" s="118"/>
      <c r="G615" s="118"/>
      <c r="H615" s="118"/>
      <c r="I615" s="118"/>
      <c r="J615" s="25"/>
      <c r="K615" s="118"/>
      <c r="L615" s="118"/>
      <c r="M615" s="118"/>
      <c r="N615" s="118"/>
      <c r="O615" s="118"/>
      <c r="P615" s="118"/>
      <c r="Q615" s="118"/>
      <c r="R615" s="118"/>
      <c r="S615" s="118"/>
      <c r="T615" s="118"/>
    </row>
    <row r="616" spans="2:20" ht="13.5">
      <c r="B616" s="118"/>
      <c r="C616" s="118"/>
      <c r="D616" s="118"/>
      <c r="E616" s="118"/>
      <c r="F616" s="118"/>
      <c r="G616" s="118"/>
      <c r="H616" s="118"/>
      <c r="I616" s="118"/>
      <c r="J616" s="25"/>
      <c r="K616" s="118"/>
      <c r="L616" s="118"/>
      <c r="M616" s="118"/>
      <c r="N616" s="118"/>
      <c r="O616" s="118"/>
      <c r="P616" s="118"/>
      <c r="Q616" s="118"/>
      <c r="R616" s="118"/>
      <c r="S616" s="118"/>
      <c r="T616" s="118"/>
    </row>
    <row r="617" spans="2:20" ht="13.5">
      <c r="B617" s="118"/>
      <c r="C617" s="118"/>
      <c r="D617" s="118"/>
      <c r="E617" s="118"/>
      <c r="F617" s="118"/>
      <c r="G617" s="118"/>
      <c r="H617" s="118"/>
      <c r="I617" s="118"/>
      <c r="J617" s="25"/>
      <c r="K617" s="118"/>
      <c r="L617" s="118"/>
      <c r="M617" s="118"/>
      <c r="N617" s="118"/>
      <c r="O617" s="118"/>
      <c r="P617" s="118"/>
      <c r="Q617" s="118"/>
      <c r="R617" s="118"/>
      <c r="S617" s="118"/>
      <c r="T617" s="118"/>
    </row>
    <row r="618" spans="2:20" ht="13.5">
      <c r="B618" s="118"/>
      <c r="C618" s="118"/>
      <c r="D618" s="118"/>
      <c r="E618" s="118"/>
      <c r="F618" s="118"/>
      <c r="G618" s="118"/>
      <c r="H618" s="118"/>
      <c r="I618" s="118"/>
      <c r="J618" s="25"/>
      <c r="K618" s="118"/>
      <c r="L618" s="118"/>
      <c r="M618" s="118"/>
      <c r="N618" s="118"/>
      <c r="O618" s="118"/>
      <c r="P618" s="118"/>
      <c r="Q618" s="118"/>
      <c r="R618" s="118"/>
      <c r="S618" s="118"/>
      <c r="T618" s="118"/>
    </row>
    <row r="619" spans="2:20" ht="13.5">
      <c r="B619" s="118"/>
      <c r="C619" s="118"/>
      <c r="D619" s="118"/>
      <c r="E619" s="118"/>
      <c r="F619" s="118"/>
      <c r="G619" s="118"/>
      <c r="H619" s="118"/>
      <c r="I619" s="118"/>
      <c r="J619" s="25"/>
      <c r="K619" s="118"/>
      <c r="L619" s="118"/>
      <c r="M619" s="118"/>
      <c r="N619" s="118"/>
      <c r="O619" s="118"/>
      <c r="P619" s="118"/>
      <c r="Q619" s="118"/>
      <c r="R619" s="118"/>
      <c r="S619" s="118"/>
      <c r="T619" s="118"/>
    </row>
    <row r="620" spans="2:20" ht="13.5">
      <c r="B620" s="118"/>
      <c r="C620" s="118"/>
      <c r="D620" s="118"/>
      <c r="E620" s="118"/>
      <c r="F620" s="118"/>
      <c r="G620" s="118"/>
      <c r="H620" s="118"/>
      <c r="I620" s="118"/>
      <c r="J620" s="25"/>
      <c r="K620" s="118"/>
      <c r="L620" s="118"/>
      <c r="M620" s="118"/>
      <c r="N620" s="118"/>
      <c r="O620" s="118"/>
      <c r="P620" s="118"/>
      <c r="Q620" s="118"/>
      <c r="R620" s="118"/>
      <c r="S620" s="118"/>
      <c r="T620" s="118"/>
    </row>
    <row r="621" spans="2:20" ht="13.5">
      <c r="B621" s="118"/>
      <c r="C621" s="118"/>
      <c r="D621" s="118"/>
      <c r="E621" s="118"/>
      <c r="F621" s="118"/>
      <c r="G621" s="118"/>
      <c r="H621" s="118"/>
      <c r="I621" s="118"/>
      <c r="J621" s="25"/>
      <c r="K621" s="118"/>
      <c r="L621" s="118"/>
      <c r="M621" s="118"/>
      <c r="N621" s="118"/>
      <c r="O621" s="118"/>
      <c r="P621" s="118"/>
      <c r="Q621" s="118"/>
      <c r="R621" s="118"/>
      <c r="S621" s="118"/>
      <c r="T621" s="118"/>
    </row>
    <row r="622" spans="2:20" ht="13.5">
      <c r="B622" s="118"/>
      <c r="C622" s="118"/>
      <c r="D622" s="118"/>
      <c r="E622" s="118"/>
      <c r="F622" s="118"/>
      <c r="G622" s="118"/>
      <c r="H622" s="118"/>
      <c r="I622" s="118"/>
      <c r="J622" s="25"/>
      <c r="K622" s="118"/>
      <c r="L622" s="118"/>
      <c r="M622" s="118"/>
      <c r="N622" s="118"/>
      <c r="O622" s="118"/>
      <c r="P622" s="118"/>
      <c r="Q622" s="118"/>
      <c r="R622" s="118"/>
      <c r="S622" s="118"/>
      <c r="T622" s="118"/>
    </row>
    <row r="623" spans="2:20" ht="13.5">
      <c r="B623" s="118"/>
      <c r="C623" s="118"/>
      <c r="D623" s="118"/>
      <c r="E623" s="118"/>
      <c r="F623" s="118"/>
      <c r="G623" s="118"/>
      <c r="H623" s="118"/>
      <c r="I623" s="118"/>
      <c r="J623" s="25"/>
      <c r="K623" s="118"/>
      <c r="L623" s="118"/>
      <c r="M623" s="118"/>
      <c r="N623" s="118"/>
      <c r="O623" s="118"/>
      <c r="P623" s="118"/>
      <c r="Q623" s="118"/>
      <c r="R623" s="118"/>
      <c r="S623" s="118"/>
      <c r="T623" s="118"/>
    </row>
    <row r="624" spans="2:20" ht="13.5">
      <c r="B624" s="118"/>
      <c r="C624" s="118"/>
      <c r="D624" s="118"/>
      <c r="E624" s="118"/>
      <c r="F624" s="118"/>
      <c r="G624" s="118"/>
      <c r="H624" s="118"/>
      <c r="I624" s="118"/>
      <c r="J624" s="25"/>
      <c r="K624" s="118"/>
      <c r="L624" s="118"/>
      <c r="M624" s="118"/>
      <c r="N624" s="118"/>
      <c r="O624" s="118"/>
      <c r="P624" s="118"/>
      <c r="Q624" s="118"/>
      <c r="R624" s="118"/>
      <c r="S624" s="118"/>
      <c r="T624" s="118"/>
    </row>
    <row r="625" spans="2:20" ht="13.5">
      <c r="B625" s="118"/>
      <c r="C625" s="118"/>
      <c r="D625" s="118"/>
      <c r="E625" s="118"/>
      <c r="F625" s="118"/>
      <c r="G625" s="118"/>
      <c r="H625" s="118"/>
      <c r="I625" s="118"/>
      <c r="J625" s="25"/>
      <c r="K625" s="118"/>
      <c r="L625" s="118"/>
      <c r="M625" s="118"/>
      <c r="N625" s="118"/>
      <c r="O625" s="118"/>
      <c r="P625" s="118"/>
      <c r="Q625" s="118"/>
      <c r="R625" s="118"/>
      <c r="S625" s="118"/>
      <c r="T625" s="118"/>
    </row>
    <row r="626" spans="2:20" ht="13.5">
      <c r="B626" s="118"/>
      <c r="C626" s="118"/>
      <c r="D626" s="118"/>
      <c r="E626" s="118"/>
      <c r="F626" s="118"/>
      <c r="G626" s="118"/>
      <c r="H626" s="118"/>
      <c r="I626" s="118"/>
      <c r="J626" s="25"/>
      <c r="K626" s="118"/>
      <c r="L626" s="118"/>
      <c r="M626" s="118"/>
      <c r="N626" s="118"/>
      <c r="O626" s="118"/>
      <c r="P626" s="118"/>
      <c r="Q626" s="118"/>
      <c r="R626" s="118"/>
      <c r="S626" s="118"/>
      <c r="T626" s="118"/>
    </row>
    <row r="627" spans="2:20" ht="13.5">
      <c r="B627" s="118"/>
      <c r="C627" s="118"/>
      <c r="D627" s="118"/>
      <c r="E627" s="118"/>
      <c r="F627" s="118"/>
      <c r="G627" s="118"/>
      <c r="H627" s="118"/>
      <c r="I627" s="118"/>
      <c r="J627" s="25"/>
      <c r="K627" s="118"/>
      <c r="L627" s="118"/>
      <c r="M627" s="118"/>
      <c r="N627" s="118"/>
      <c r="O627" s="118"/>
      <c r="P627" s="118"/>
      <c r="Q627" s="118"/>
      <c r="R627" s="118"/>
      <c r="S627" s="118"/>
      <c r="T627" s="118"/>
    </row>
    <row r="628" spans="2:20" ht="13.5">
      <c r="B628" s="118"/>
      <c r="C628" s="118"/>
      <c r="D628" s="118"/>
      <c r="E628" s="118"/>
      <c r="F628" s="118"/>
      <c r="G628" s="118"/>
      <c r="H628" s="118"/>
      <c r="I628" s="118"/>
      <c r="J628" s="25"/>
      <c r="K628" s="118"/>
      <c r="L628" s="118"/>
      <c r="M628" s="118"/>
      <c r="N628" s="118"/>
      <c r="O628" s="118"/>
      <c r="P628" s="118"/>
      <c r="Q628" s="118"/>
      <c r="R628" s="118"/>
      <c r="S628" s="118"/>
      <c r="T628" s="118"/>
    </row>
    <row r="629" spans="2:20" ht="13.5">
      <c r="B629" s="118"/>
      <c r="C629" s="118"/>
      <c r="D629" s="118"/>
      <c r="E629" s="118"/>
      <c r="F629" s="118"/>
      <c r="G629" s="118"/>
      <c r="H629" s="118"/>
      <c r="I629" s="118"/>
      <c r="J629" s="25"/>
      <c r="K629" s="118"/>
      <c r="L629" s="118"/>
      <c r="M629" s="118"/>
      <c r="N629" s="118"/>
      <c r="O629" s="118"/>
      <c r="P629" s="118"/>
      <c r="Q629" s="118"/>
      <c r="R629" s="118"/>
      <c r="S629" s="118"/>
      <c r="T629" s="118"/>
    </row>
    <row r="630" spans="2:20" ht="13.5">
      <c r="B630" s="118"/>
      <c r="C630" s="118"/>
      <c r="D630" s="118"/>
      <c r="E630" s="118"/>
      <c r="F630" s="118"/>
      <c r="G630" s="118"/>
      <c r="H630" s="118"/>
      <c r="I630" s="118"/>
      <c r="J630" s="25"/>
      <c r="K630" s="118"/>
      <c r="L630" s="118"/>
      <c r="M630" s="118"/>
      <c r="N630" s="118"/>
      <c r="O630" s="118"/>
      <c r="P630" s="118"/>
      <c r="Q630" s="118"/>
      <c r="R630" s="118"/>
      <c r="S630" s="118"/>
      <c r="T630" s="118"/>
    </row>
    <row r="631" spans="2:20" ht="13.5">
      <c r="B631" s="118"/>
      <c r="C631" s="118"/>
      <c r="D631" s="118"/>
      <c r="E631" s="118"/>
      <c r="F631" s="118"/>
      <c r="G631" s="118"/>
      <c r="H631" s="118"/>
      <c r="I631" s="118"/>
      <c r="J631" s="25"/>
      <c r="K631" s="118"/>
      <c r="L631" s="118"/>
      <c r="M631" s="118"/>
      <c r="N631" s="118"/>
      <c r="O631" s="118"/>
      <c r="P631" s="118"/>
      <c r="Q631" s="118"/>
      <c r="R631" s="118"/>
      <c r="S631" s="118"/>
      <c r="T631" s="118"/>
    </row>
    <row r="632" spans="2:20" ht="13.5">
      <c r="B632" s="118"/>
      <c r="C632" s="118"/>
      <c r="D632" s="118"/>
      <c r="E632" s="118"/>
      <c r="F632" s="118"/>
      <c r="G632" s="118"/>
      <c r="H632" s="118"/>
      <c r="I632" s="118"/>
      <c r="J632" s="25"/>
      <c r="K632" s="118"/>
      <c r="L632" s="118"/>
      <c r="M632" s="118"/>
      <c r="N632" s="118"/>
      <c r="O632" s="118"/>
      <c r="P632" s="118"/>
      <c r="Q632" s="118"/>
      <c r="R632" s="118"/>
      <c r="S632" s="118"/>
      <c r="T632" s="118"/>
    </row>
    <row r="633" spans="2:20" ht="13.5">
      <c r="B633" s="118"/>
      <c r="C633" s="118"/>
      <c r="D633" s="118"/>
      <c r="E633" s="118"/>
      <c r="F633" s="118"/>
      <c r="G633" s="118"/>
      <c r="H633" s="118"/>
      <c r="I633" s="118"/>
      <c r="J633" s="25"/>
      <c r="K633" s="118"/>
      <c r="L633" s="118"/>
      <c r="M633" s="118"/>
      <c r="N633" s="118"/>
      <c r="O633" s="118"/>
      <c r="P633" s="118"/>
      <c r="Q633" s="118"/>
      <c r="R633" s="118"/>
      <c r="S633" s="118"/>
      <c r="T633" s="118"/>
    </row>
    <row r="634" spans="2:20" ht="13.5">
      <c r="B634" s="118"/>
      <c r="C634" s="118"/>
      <c r="D634" s="118"/>
      <c r="E634" s="118"/>
      <c r="F634" s="118"/>
      <c r="G634" s="118"/>
      <c r="H634" s="118"/>
      <c r="I634" s="118"/>
      <c r="J634" s="25"/>
      <c r="K634" s="118"/>
      <c r="L634" s="118"/>
      <c r="M634" s="118"/>
      <c r="N634" s="118"/>
      <c r="O634" s="118"/>
      <c r="P634" s="118"/>
      <c r="Q634" s="118"/>
      <c r="R634" s="118"/>
      <c r="S634" s="118"/>
      <c r="T634" s="118"/>
    </row>
    <row r="635" spans="2:20" ht="13.5">
      <c r="B635" s="118"/>
      <c r="C635" s="118"/>
      <c r="D635" s="118"/>
      <c r="E635" s="118"/>
      <c r="F635" s="118"/>
      <c r="G635" s="118"/>
      <c r="H635" s="118"/>
      <c r="I635" s="118"/>
      <c r="J635" s="25"/>
      <c r="K635" s="118"/>
      <c r="L635" s="118"/>
      <c r="M635" s="118"/>
      <c r="N635" s="118"/>
      <c r="O635" s="118"/>
      <c r="P635" s="118"/>
      <c r="Q635" s="118"/>
      <c r="R635" s="118"/>
      <c r="S635" s="118"/>
      <c r="T635" s="118"/>
    </row>
    <row r="636" spans="2:20" ht="13.5">
      <c r="B636" s="118"/>
      <c r="C636" s="118"/>
      <c r="D636" s="118"/>
      <c r="E636" s="118"/>
      <c r="F636" s="118"/>
      <c r="G636" s="118"/>
      <c r="H636" s="118"/>
      <c r="I636" s="118"/>
      <c r="J636" s="25"/>
      <c r="K636" s="118"/>
      <c r="L636" s="118"/>
      <c r="M636" s="118"/>
      <c r="N636" s="118"/>
      <c r="O636" s="118"/>
      <c r="P636" s="118"/>
      <c r="Q636" s="118"/>
      <c r="R636" s="118"/>
      <c r="S636" s="118"/>
      <c r="T636" s="118"/>
    </row>
    <row r="637" spans="2:20" ht="13.5">
      <c r="B637" s="118"/>
      <c r="C637" s="118"/>
      <c r="D637" s="118"/>
      <c r="E637" s="118"/>
      <c r="F637" s="118"/>
      <c r="G637" s="118"/>
      <c r="H637" s="118"/>
      <c r="I637" s="118"/>
      <c r="J637" s="25"/>
      <c r="K637" s="118"/>
      <c r="L637" s="118"/>
      <c r="M637" s="118"/>
      <c r="N637" s="118"/>
      <c r="O637" s="118"/>
      <c r="P637" s="118"/>
      <c r="Q637" s="118"/>
      <c r="R637" s="118"/>
      <c r="S637" s="118"/>
      <c r="T637" s="118"/>
    </row>
    <row r="638" spans="2:20" ht="13.5">
      <c r="B638" s="118"/>
      <c r="C638" s="118"/>
      <c r="D638" s="118"/>
      <c r="E638" s="118"/>
      <c r="F638" s="118"/>
      <c r="G638" s="118"/>
      <c r="H638" s="118"/>
      <c r="I638" s="118"/>
      <c r="J638" s="25"/>
      <c r="K638" s="118"/>
      <c r="L638" s="118"/>
      <c r="M638" s="118"/>
      <c r="N638" s="118"/>
      <c r="O638" s="118"/>
      <c r="P638" s="118"/>
      <c r="Q638" s="118"/>
      <c r="R638" s="118"/>
      <c r="S638" s="118"/>
      <c r="T638" s="118"/>
    </row>
    <row r="639" spans="2:20" ht="13.5">
      <c r="B639" s="118"/>
      <c r="C639" s="118"/>
      <c r="D639" s="118"/>
      <c r="E639" s="118"/>
      <c r="F639" s="118"/>
      <c r="G639" s="118"/>
      <c r="H639" s="118"/>
      <c r="I639" s="118"/>
      <c r="J639" s="25"/>
      <c r="K639" s="118"/>
      <c r="L639" s="118"/>
      <c r="M639" s="118"/>
      <c r="N639" s="118"/>
      <c r="O639" s="118"/>
      <c r="P639" s="118"/>
      <c r="Q639" s="118"/>
      <c r="R639" s="118"/>
      <c r="S639" s="118"/>
      <c r="T639" s="118"/>
    </row>
    <row r="640" spans="2:20" ht="13.5">
      <c r="B640" s="118"/>
      <c r="C640" s="118"/>
      <c r="D640" s="118"/>
      <c r="E640" s="118"/>
      <c r="F640" s="118"/>
      <c r="G640" s="118"/>
      <c r="H640" s="118"/>
      <c r="I640" s="118"/>
      <c r="J640" s="25"/>
      <c r="K640" s="118"/>
      <c r="L640" s="118"/>
      <c r="M640" s="118"/>
      <c r="N640" s="118"/>
      <c r="O640" s="118"/>
      <c r="P640" s="118"/>
      <c r="Q640" s="118"/>
      <c r="R640" s="118"/>
      <c r="S640" s="118"/>
      <c r="T640" s="118"/>
    </row>
    <row r="641" spans="2:20" ht="13.5">
      <c r="B641" s="118"/>
      <c r="C641" s="118"/>
      <c r="D641" s="118"/>
      <c r="E641" s="118"/>
      <c r="F641" s="118"/>
      <c r="G641" s="118"/>
      <c r="H641" s="118"/>
      <c r="I641" s="118"/>
      <c r="J641" s="25"/>
      <c r="K641" s="118"/>
      <c r="L641" s="118"/>
      <c r="M641" s="118"/>
      <c r="N641" s="118"/>
      <c r="O641" s="118"/>
      <c r="P641" s="118"/>
      <c r="Q641" s="118"/>
      <c r="R641" s="118"/>
      <c r="S641" s="118"/>
      <c r="T641" s="118"/>
    </row>
    <row r="642" spans="2:20" ht="13.5">
      <c r="B642" s="118"/>
      <c r="C642" s="118"/>
      <c r="D642" s="118"/>
      <c r="E642" s="118"/>
      <c r="F642" s="118"/>
      <c r="G642" s="118"/>
      <c r="H642" s="118"/>
      <c r="I642" s="118"/>
      <c r="J642" s="25"/>
      <c r="K642" s="118"/>
      <c r="L642" s="118"/>
      <c r="M642" s="118"/>
      <c r="N642" s="118"/>
      <c r="O642" s="118"/>
      <c r="P642" s="118"/>
      <c r="Q642" s="118"/>
      <c r="R642" s="118"/>
      <c r="S642" s="118"/>
      <c r="T642" s="118"/>
    </row>
    <row r="643" spans="2:20" ht="13.5">
      <c r="B643" s="118"/>
      <c r="C643" s="118"/>
      <c r="D643" s="118"/>
      <c r="E643" s="118"/>
      <c r="F643" s="118"/>
      <c r="G643" s="118"/>
      <c r="H643" s="118"/>
      <c r="I643" s="118"/>
      <c r="J643" s="25"/>
      <c r="K643" s="118"/>
      <c r="L643" s="118"/>
      <c r="M643" s="118"/>
      <c r="N643" s="118"/>
      <c r="O643" s="118"/>
      <c r="P643" s="118"/>
      <c r="Q643" s="118"/>
      <c r="R643" s="118"/>
      <c r="S643" s="118"/>
      <c r="T643" s="118"/>
    </row>
    <row r="644" spans="2:20" ht="13.5">
      <c r="B644" s="118"/>
      <c r="C644" s="118"/>
      <c r="D644" s="118"/>
      <c r="E644" s="118"/>
      <c r="F644" s="118"/>
      <c r="G644" s="118"/>
      <c r="H644" s="118"/>
      <c r="I644" s="118"/>
      <c r="J644" s="25"/>
      <c r="K644" s="118"/>
      <c r="L644" s="118"/>
      <c r="M644" s="118"/>
      <c r="N644" s="118"/>
      <c r="O644" s="118"/>
      <c r="P644" s="118"/>
      <c r="Q644" s="118"/>
      <c r="R644" s="118"/>
      <c r="S644" s="118"/>
      <c r="T644" s="118"/>
    </row>
    <row r="645" spans="2:20" ht="13.5">
      <c r="B645" s="118"/>
      <c r="C645" s="118"/>
      <c r="D645" s="118"/>
      <c r="E645" s="118"/>
      <c r="F645" s="118"/>
      <c r="G645" s="118"/>
      <c r="H645" s="118"/>
      <c r="I645" s="118"/>
      <c r="J645" s="25"/>
      <c r="K645" s="118"/>
      <c r="L645" s="118"/>
      <c r="M645" s="118"/>
      <c r="N645" s="118"/>
      <c r="O645" s="118"/>
      <c r="P645" s="118"/>
      <c r="Q645" s="118"/>
      <c r="R645" s="118"/>
      <c r="S645" s="118"/>
      <c r="T645" s="118"/>
    </row>
    <row r="646" spans="2:20" ht="13.5">
      <c r="B646" s="118"/>
      <c r="C646" s="118"/>
      <c r="D646" s="118"/>
      <c r="E646" s="118"/>
      <c r="F646" s="118"/>
      <c r="G646" s="118"/>
      <c r="H646" s="118"/>
      <c r="I646" s="118"/>
      <c r="J646" s="25"/>
      <c r="K646" s="118"/>
      <c r="L646" s="118"/>
      <c r="M646" s="118"/>
      <c r="N646" s="118"/>
      <c r="O646" s="118"/>
      <c r="P646" s="118"/>
      <c r="Q646" s="118"/>
      <c r="R646" s="118"/>
      <c r="S646" s="118"/>
      <c r="T646" s="118"/>
    </row>
    <row r="647" spans="2:20" ht="13.5">
      <c r="B647" s="118"/>
      <c r="C647" s="118"/>
      <c r="D647" s="118"/>
      <c r="E647" s="118"/>
      <c r="F647" s="118"/>
      <c r="G647" s="118"/>
      <c r="H647" s="118"/>
      <c r="I647" s="118"/>
      <c r="J647" s="25"/>
      <c r="K647" s="118"/>
      <c r="L647" s="118"/>
      <c r="M647" s="118"/>
      <c r="N647" s="118"/>
      <c r="O647" s="118"/>
      <c r="P647" s="118"/>
      <c r="Q647" s="118"/>
      <c r="R647" s="118"/>
      <c r="S647" s="118"/>
      <c r="T647" s="118"/>
    </row>
    <row r="648" spans="2:20" ht="13.5">
      <c r="B648" s="118"/>
      <c r="C648" s="118"/>
      <c r="D648" s="118"/>
      <c r="E648" s="118"/>
      <c r="F648" s="118"/>
      <c r="G648" s="118"/>
      <c r="H648" s="118"/>
      <c r="I648" s="118"/>
      <c r="J648" s="25"/>
      <c r="K648" s="118"/>
      <c r="L648" s="118"/>
      <c r="M648" s="118"/>
      <c r="N648" s="118"/>
      <c r="O648" s="118"/>
      <c r="P648" s="118"/>
      <c r="Q648" s="118"/>
      <c r="R648" s="118"/>
      <c r="S648" s="118"/>
      <c r="T648" s="118"/>
    </row>
    <row r="649" spans="2:20" ht="13.5">
      <c r="B649" s="118"/>
      <c r="C649" s="118"/>
      <c r="D649" s="118"/>
      <c r="E649" s="118"/>
      <c r="F649" s="118"/>
      <c r="G649" s="118"/>
      <c r="H649" s="118"/>
      <c r="I649" s="118"/>
      <c r="J649" s="25"/>
      <c r="K649" s="118"/>
      <c r="L649" s="118"/>
      <c r="M649" s="118"/>
      <c r="N649" s="118"/>
      <c r="O649" s="118"/>
      <c r="P649" s="118"/>
      <c r="Q649" s="118"/>
      <c r="R649" s="118"/>
      <c r="S649" s="118"/>
      <c r="T649" s="118"/>
    </row>
    <row r="650" spans="2:20" ht="13.5">
      <c r="B650" s="118"/>
      <c r="C650" s="118"/>
      <c r="D650" s="118"/>
      <c r="E650" s="118"/>
      <c r="F650" s="118"/>
      <c r="G650" s="118"/>
      <c r="H650" s="118"/>
      <c r="I650" s="118"/>
      <c r="J650" s="25"/>
      <c r="K650" s="118"/>
      <c r="L650" s="118"/>
      <c r="M650" s="118"/>
      <c r="N650" s="118"/>
      <c r="O650" s="118"/>
      <c r="P650" s="118"/>
      <c r="Q650" s="118"/>
      <c r="R650" s="118"/>
      <c r="S650" s="118"/>
      <c r="T650" s="118"/>
    </row>
    <row r="651" spans="2:20" ht="13.5">
      <c r="B651" s="118"/>
      <c r="C651" s="118"/>
      <c r="D651" s="118"/>
      <c r="E651" s="118"/>
      <c r="F651" s="118"/>
      <c r="G651" s="118"/>
      <c r="H651" s="118"/>
      <c r="I651" s="118"/>
      <c r="J651" s="25"/>
      <c r="K651" s="118"/>
      <c r="L651" s="118"/>
      <c r="M651" s="118"/>
      <c r="N651" s="118"/>
      <c r="O651" s="118"/>
      <c r="P651" s="118"/>
      <c r="Q651" s="118"/>
      <c r="R651" s="118"/>
      <c r="S651" s="118"/>
      <c r="T651" s="118"/>
    </row>
    <row r="652" spans="2:20" ht="13.5">
      <c r="B652" s="118"/>
      <c r="C652" s="118"/>
      <c r="D652" s="118"/>
      <c r="E652" s="118"/>
      <c r="F652" s="118"/>
      <c r="G652" s="118"/>
      <c r="H652" s="118"/>
      <c r="I652" s="118"/>
      <c r="J652" s="25"/>
      <c r="K652" s="118"/>
      <c r="L652" s="118"/>
      <c r="M652" s="118"/>
      <c r="N652" s="118"/>
      <c r="O652" s="118"/>
      <c r="P652" s="118"/>
      <c r="Q652" s="118"/>
      <c r="R652" s="118"/>
      <c r="S652" s="118"/>
      <c r="T652" s="118"/>
    </row>
    <row r="653" spans="2:20" ht="13.5">
      <c r="B653" s="118"/>
      <c r="C653" s="118"/>
      <c r="D653" s="118"/>
      <c r="E653" s="118"/>
      <c r="F653" s="118"/>
      <c r="G653" s="118"/>
      <c r="H653" s="118"/>
      <c r="I653" s="118"/>
      <c r="J653" s="25"/>
      <c r="K653" s="118"/>
      <c r="L653" s="118"/>
      <c r="M653" s="118"/>
      <c r="N653" s="118"/>
      <c r="O653" s="118"/>
      <c r="P653" s="118"/>
      <c r="Q653" s="118"/>
      <c r="R653" s="118"/>
      <c r="S653" s="118"/>
      <c r="T653" s="118"/>
    </row>
    <row r="654" spans="2:20" ht="13.5">
      <c r="B654" s="118"/>
      <c r="C654" s="118"/>
      <c r="D654" s="118"/>
      <c r="E654" s="118"/>
      <c r="F654" s="118"/>
      <c r="G654" s="118"/>
      <c r="H654" s="118"/>
      <c r="I654" s="118"/>
      <c r="J654" s="25"/>
      <c r="K654" s="118"/>
      <c r="L654" s="118"/>
      <c r="M654" s="118"/>
      <c r="N654" s="118"/>
      <c r="O654" s="118"/>
      <c r="P654" s="118"/>
      <c r="Q654" s="118"/>
      <c r="R654" s="118"/>
      <c r="S654" s="118"/>
      <c r="T654" s="118"/>
    </row>
    <row r="655" spans="2:20" ht="13.5">
      <c r="B655" s="118"/>
      <c r="C655" s="118"/>
      <c r="D655" s="118"/>
      <c r="E655" s="118"/>
      <c r="F655" s="118"/>
      <c r="G655" s="118"/>
      <c r="H655" s="118"/>
      <c r="I655" s="118"/>
      <c r="J655" s="25"/>
      <c r="K655" s="118"/>
      <c r="L655" s="118"/>
      <c r="M655" s="118"/>
      <c r="N655" s="118"/>
      <c r="O655" s="118"/>
      <c r="P655" s="118"/>
      <c r="Q655" s="118"/>
      <c r="R655" s="118"/>
      <c r="S655" s="118"/>
      <c r="T655" s="118"/>
    </row>
    <row r="656" spans="2:20" ht="13.5">
      <c r="B656" s="118"/>
      <c r="C656" s="118"/>
      <c r="D656" s="118"/>
      <c r="E656" s="118"/>
      <c r="F656" s="118"/>
      <c r="G656" s="118"/>
      <c r="H656" s="118"/>
      <c r="I656" s="118"/>
      <c r="J656" s="25"/>
      <c r="K656" s="118"/>
      <c r="L656" s="118"/>
      <c r="M656" s="118"/>
      <c r="N656" s="118"/>
      <c r="O656" s="118"/>
      <c r="P656" s="118"/>
      <c r="Q656" s="118"/>
      <c r="R656" s="118"/>
      <c r="S656" s="118"/>
      <c r="T656" s="118"/>
    </row>
    <row r="657" spans="2:20" ht="13.5">
      <c r="B657" s="118"/>
      <c r="C657" s="118"/>
      <c r="D657" s="118"/>
      <c r="E657" s="118"/>
      <c r="F657" s="118"/>
      <c r="G657" s="118"/>
      <c r="H657" s="118"/>
      <c r="I657" s="118"/>
      <c r="J657" s="25"/>
      <c r="K657" s="118"/>
      <c r="L657" s="118"/>
      <c r="M657" s="118"/>
      <c r="N657" s="118"/>
      <c r="O657" s="118"/>
      <c r="P657" s="118"/>
      <c r="Q657" s="118"/>
      <c r="R657" s="118"/>
      <c r="S657" s="118"/>
      <c r="T657" s="118"/>
    </row>
    <row r="658" spans="2:20" ht="13.5">
      <c r="B658" s="118"/>
      <c r="C658" s="118"/>
      <c r="D658" s="118"/>
      <c r="E658" s="118"/>
      <c r="F658" s="118"/>
      <c r="G658" s="118"/>
      <c r="H658" s="118"/>
      <c r="I658" s="118"/>
      <c r="J658" s="25"/>
      <c r="K658" s="118"/>
      <c r="L658" s="118"/>
      <c r="M658" s="118"/>
      <c r="N658" s="118"/>
      <c r="O658" s="118"/>
      <c r="P658" s="118"/>
      <c r="Q658" s="118"/>
      <c r="R658" s="118"/>
      <c r="S658" s="118"/>
      <c r="T658" s="118"/>
    </row>
    <row r="659" spans="2:20" ht="13.5">
      <c r="B659" s="118"/>
      <c r="C659" s="118"/>
      <c r="D659" s="118"/>
      <c r="E659" s="118"/>
      <c r="F659" s="118"/>
      <c r="G659" s="118"/>
      <c r="H659" s="118"/>
      <c r="I659" s="118"/>
      <c r="J659" s="25"/>
      <c r="K659" s="118"/>
      <c r="L659" s="118"/>
      <c r="M659" s="118"/>
      <c r="N659" s="118"/>
      <c r="O659" s="118"/>
      <c r="P659" s="118"/>
      <c r="Q659" s="118"/>
      <c r="R659" s="118"/>
      <c r="S659" s="118"/>
      <c r="T659" s="118"/>
    </row>
    <row r="660" spans="2:20" ht="13.5">
      <c r="B660" s="118"/>
      <c r="C660" s="118"/>
      <c r="D660" s="118"/>
      <c r="E660" s="118"/>
      <c r="F660" s="118"/>
      <c r="G660" s="118"/>
      <c r="H660" s="118"/>
      <c r="I660" s="118"/>
      <c r="J660" s="25"/>
      <c r="K660" s="118"/>
      <c r="L660" s="118"/>
      <c r="M660" s="118"/>
      <c r="N660" s="118"/>
      <c r="O660" s="118"/>
      <c r="P660" s="118"/>
      <c r="Q660" s="118"/>
      <c r="R660" s="118"/>
      <c r="S660" s="118"/>
      <c r="T660" s="118"/>
    </row>
    <row r="661" spans="2:20" ht="13.5">
      <c r="B661" s="118"/>
      <c r="C661" s="118"/>
      <c r="D661" s="118"/>
      <c r="E661" s="118"/>
      <c r="F661" s="118"/>
      <c r="G661" s="118"/>
      <c r="H661" s="118"/>
      <c r="I661" s="118"/>
      <c r="J661" s="25"/>
      <c r="K661" s="118"/>
      <c r="L661" s="118"/>
      <c r="M661" s="118"/>
      <c r="N661" s="118"/>
      <c r="O661" s="118"/>
      <c r="P661" s="118"/>
      <c r="Q661" s="118"/>
      <c r="R661" s="118"/>
      <c r="S661" s="118"/>
      <c r="T661" s="118"/>
    </row>
    <row r="662" spans="2:20" ht="13.5">
      <c r="B662" s="118"/>
      <c r="C662" s="118"/>
      <c r="D662" s="118"/>
      <c r="E662" s="118"/>
      <c r="F662" s="118"/>
      <c r="G662" s="118"/>
      <c r="H662" s="118"/>
      <c r="I662" s="118"/>
      <c r="J662" s="25"/>
      <c r="K662" s="118"/>
      <c r="L662" s="118"/>
      <c r="M662" s="118"/>
      <c r="N662" s="118"/>
      <c r="O662" s="118"/>
      <c r="P662" s="118"/>
      <c r="Q662" s="118"/>
      <c r="R662" s="118"/>
      <c r="S662" s="118"/>
      <c r="T662" s="118"/>
    </row>
    <row r="663" spans="2:20" ht="13.5">
      <c r="B663" s="118"/>
      <c r="C663" s="118"/>
      <c r="D663" s="118"/>
      <c r="E663" s="118"/>
      <c r="F663" s="118"/>
      <c r="G663" s="118"/>
      <c r="H663" s="118"/>
      <c r="I663" s="118"/>
      <c r="J663" s="25"/>
      <c r="K663" s="118"/>
      <c r="L663" s="118"/>
      <c r="M663" s="118"/>
      <c r="N663" s="118"/>
      <c r="O663" s="118"/>
      <c r="P663" s="118"/>
      <c r="Q663" s="118"/>
      <c r="R663" s="118"/>
      <c r="S663" s="118"/>
      <c r="T663" s="118"/>
    </row>
    <row r="664" spans="2:20" ht="13.5">
      <c r="B664" s="118"/>
      <c r="C664" s="118"/>
      <c r="D664" s="118"/>
      <c r="E664" s="118"/>
      <c r="F664" s="118"/>
      <c r="G664" s="118"/>
      <c r="H664" s="118"/>
      <c r="I664" s="118"/>
      <c r="J664" s="25"/>
      <c r="K664" s="118"/>
      <c r="L664" s="118"/>
      <c r="M664" s="118"/>
      <c r="N664" s="118"/>
      <c r="O664" s="118"/>
      <c r="P664" s="118"/>
      <c r="Q664" s="118"/>
      <c r="R664" s="118"/>
      <c r="S664" s="118"/>
      <c r="T664" s="118"/>
    </row>
    <row r="665" spans="2:20" ht="13.5">
      <c r="B665" s="118"/>
      <c r="C665" s="118"/>
      <c r="D665" s="118"/>
      <c r="E665" s="118"/>
      <c r="F665" s="118"/>
      <c r="G665" s="118"/>
      <c r="H665" s="118"/>
      <c r="I665" s="118"/>
      <c r="J665" s="25"/>
      <c r="K665" s="118"/>
      <c r="L665" s="118"/>
      <c r="M665" s="118"/>
      <c r="N665" s="118"/>
      <c r="O665" s="118"/>
      <c r="P665" s="118"/>
      <c r="Q665" s="118"/>
      <c r="R665" s="118"/>
      <c r="S665" s="118"/>
      <c r="T665" s="118"/>
    </row>
    <row r="666" spans="2:20" ht="13.5">
      <c r="B666" s="118"/>
      <c r="C666" s="118"/>
      <c r="D666" s="118"/>
      <c r="E666" s="118"/>
      <c r="F666" s="118"/>
      <c r="G666" s="118"/>
      <c r="H666" s="118"/>
      <c r="I666" s="118"/>
      <c r="J666" s="25"/>
      <c r="K666" s="118"/>
      <c r="L666" s="118"/>
      <c r="M666" s="118"/>
      <c r="N666" s="118"/>
      <c r="O666" s="118"/>
      <c r="P666" s="118"/>
      <c r="Q666" s="118"/>
      <c r="R666" s="118"/>
      <c r="S666" s="118"/>
      <c r="T666" s="118"/>
    </row>
    <row r="667" spans="2:20" ht="13.5">
      <c r="B667" s="118"/>
      <c r="C667" s="118"/>
      <c r="D667" s="118"/>
      <c r="E667" s="118"/>
      <c r="F667" s="118"/>
      <c r="G667" s="118"/>
      <c r="H667" s="118"/>
      <c r="I667" s="118"/>
      <c r="J667" s="25"/>
      <c r="K667" s="118"/>
      <c r="L667" s="118"/>
      <c r="M667" s="118"/>
      <c r="N667" s="118"/>
      <c r="O667" s="118"/>
      <c r="P667" s="118"/>
      <c r="Q667" s="118"/>
      <c r="R667" s="118"/>
      <c r="S667" s="118"/>
      <c r="T667" s="118"/>
    </row>
    <row r="668" spans="2:20" ht="13.5">
      <c r="B668" s="118"/>
      <c r="C668" s="118"/>
      <c r="D668" s="118"/>
      <c r="E668" s="118"/>
      <c r="F668" s="118"/>
      <c r="G668" s="118"/>
      <c r="H668" s="118"/>
      <c r="I668" s="118"/>
      <c r="J668" s="25"/>
      <c r="K668" s="118"/>
      <c r="L668" s="118"/>
      <c r="M668" s="118"/>
      <c r="N668" s="118"/>
      <c r="O668" s="118"/>
      <c r="P668" s="118"/>
      <c r="Q668" s="118"/>
      <c r="R668" s="118"/>
      <c r="S668" s="118"/>
      <c r="T668" s="118"/>
    </row>
    <row r="669" spans="2:20" ht="13.5">
      <c r="B669" s="118"/>
      <c r="C669" s="118"/>
      <c r="D669" s="118"/>
      <c r="E669" s="118"/>
      <c r="F669" s="118"/>
      <c r="G669" s="118"/>
      <c r="H669" s="118"/>
      <c r="I669" s="118"/>
      <c r="J669" s="25"/>
      <c r="K669" s="118"/>
      <c r="L669" s="118"/>
      <c r="M669" s="118"/>
      <c r="N669" s="118"/>
      <c r="O669" s="118"/>
      <c r="P669" s="118"/>
      <c r="Q669" s="118"/>
      <c r="R669" s="118"/>
      <c r="S669" s="118"/>
      <c r="T669" s="118"/>
    </row>
    <row r="670" spans="2:20" ht="13.5">
      <c r="B670" s="118"/>
      <c r="C670" s="118"/>
      <c r="D670" s="118"/>
      <c r="E670" s="118"/>
      <c r="F670" s="118"/>
      <c r="G670" s="118"/>
      <c r="H670" s="118"/>
      <c r="I670" s="118"/>
      <c r="J670" s="25"/>
      <c r="K670" s="118"/>
      <c r="L670" s="118"/>
      <c r="M670" s="118"/>
      <c r="N670" s="118"/>
      <c r="O670" s="118"/>
      <c r="P670" s="118"/>
      <c r="Q670" s="118"/>
      <c r="R670" s="118"/>
      <c r="S670" s="118"/>
      <c r="T670" s="118"/>
    </row>
    <row r="671" spans="2:20" ht="13.5">
      <c r="B671" s="118"/>
      <c r="C671" s="118"/>
      <c r="D671" s="118"/>
      <c r="E671" s="118"/>
      <c r="F671" s="118"/>
      <c r="G671" s="118"/>
      <c r="H671" s="118"/>
      <c r="I671" s="118"/>
      <c r="J671" s="25"/>
      <c r="K671" s="118"/>
      <c r="L671" s="118"/>
      <c r="M671" s="118"/>
      <c r="N671" s="118"/>
      <c r="O671" s="118"/>
      <c r="P671" s="118"/>
      <c r="Q671" s="118"/>
      <c r="R671" s="118"/>
      <c r="S671" s="118"/>
      <c r="T671" s="118"/>
    </row>
    <row r="672" spans="2:20" ht="13.5">
      <c r="B672" s="118"/>
      <c r="C672" s="118"/>
      <c r="D672" s="118"/>
      <c r="E672" s="118"/>
      <c r="F672" s="118"/>
      <c r="G672" s="118"/>
      <c r="H672" s="118"/>
      <c r="I672" s="118"/>
      <c r="J672" s="25"/>
      <c r="K672" s="118"/>
      <c r="L672" s="118"/>
      <c r="M672" s="118"/>
      <c r="N672" s="118"/>
      <c r="O672" s="118"/>
      <c r="P672" s="118"/>
      <c r="Q672" s="118"/>
      <c r="R672" s="118"/>
      <c r="S672" s="118"/>
      <c r="T672" s="118"/>
    </row>
    <row r="673" spans="2:20" ht="13.5">
      <c r="B673" s="118"/>
      <c r="C673" s="118"/>
      <c r="D673" s="118"/>
      <c r="E673" s="118"/>
      <c r="F673" s="118"/>
      <c r="G673" s="118"/>
      <c r="H673" s="118"/>
      <c r="I673" s="118"/>
      <c r="J673" s="25"/>
      <c r="K673" s="118"/>
      <c r="L673" s="118"/>
      <c r="M673" s="118"/>
      <c r="N673" s="118"/>
      <c r="O673" s="118"/>
      <c r="P673" s="118"/>
      <c r="Q673" s="118"/>
      <c r="R673" s="118"/>
      <c r="S673" s="118"/>
      <c r="T673" s="118"/>
    </row>
    <row r="674" spans="2:20" ht="13.5">
      <c r="B674" s="118"/>
      <c r="C674" s="118"/>
      <c r="D674" s="118"/>
      <c r="E674" s="118"/>
      <c r="F674" s="118"/>
      <c r="G674" s="118"/>
      <c r="H674" s="118"/>
      <c r="I674" s="118"/>
      <c r="J674" s="25"/>
      <c r="K674" s="118"/>
      <c r="L674" s="118"/>
      <c r="M674" s="118"/>
      <c r="N674" s="118"/>
      <c r="O674" s="118"/>
      <c r="P674" s="118"/>
      <c r="Q674" s="118"/>
      <c r="R674" s="118"/>
      <c r="S674" s="118"/>
      <c r="T674" s="118"/>
    </row>
    <row r="675" spans="2:20" ht="13.5">
      <c r="B675" s="118"/>
      <c r="C675" s="118"/>
      <c r="D675" s="118"/>
      <c r="E675" s="118"/>
      <c r="F675" s="118"/>
      <c r="G675" s="118"/>
      <c r="H675" s="118"/>
      <c r="I675" s="118"/>
      <c r="J675" s="25"/>
      <c r="K675" s="118"/>
      <c r="L675" s="118"/>
      <c r="M675" s="118"/>
      <c r="N675" s="118"/>
      <c r="O675" s="118"/>
      <c r="P675" s="118"/>
      <c r="Q675" s="118"/>
      <c r="R675" s="118"/>
      <c r="S675" s="118"/>
      <c r="T675" s="118"/>
    </row>
    <row r="676" spans="2:20" ht="13.5">
      <c r="B676" s="118"/>
      <c r="C676" s="118"/>
      <c r="D676" s="118"/>
      <c r="E676" s="118"/>
      <c r="F676" s="118"/>
      <c r="G676" s="118"/>
      <c r="H676" s="118"/>
      <c r="I676" s="118"/>
      <c r="J676" s="25"/>
      <c r="K676" s="118"/>
      <c r="L676" s="118"/>
      <c r="M676" s="118"/>
      <c r="N676" s="118"/>
      <c r="O676" s="118"/>
      <c r="P676" s="118"/>
      <c r="Q676" s="118"/>
      <c r="R676" s="118"/>
      <c r="S676" s="118"/>
      <c r="T676" s="118"/>
    </row>
    <row r="677" spans="2:20" ht="13.5">
      <c r="B677" s="118"/>
      <c r="C677" s="118"/>
      <c r="D677" s="118"/>
      <c r="E677" s="118"/>
      <c r="F677" s="118"/>
      <c r="G677" s="118"/>
      <c r="H677" s="118"/>
      <c r="I677" s="118"/>
      <c r="J677" s="25"/>
      <c r="K677" s="118"/>
      <c r="L677" s="118"/>
      <c r="M677" s="118"/>
      <c r="N677" s="118"/>
      <c r="O677" s="118"/>
      <c r="P677" s="118"/>
      <c r="Q677" s="118"/>
      <c r="R677" s="118"/>
      <c r="S677" s="118"/>
      <c r="T677" s="118"/>
    </row>
    <row r="678" spans="2:20" ht="13.5">
      <c r="B678" s="118"/>
      <c r="C678" s="118"/>
      <c r="D678" s="118"/>
      <c r="E678" s="118"/>
      <c r="F678" s="118"/>
      <c r="G678" s="118"/>
      <c r="H678" s="118"/>
      <c r="I678" s="118"/>
      <c r="J678" s="25"/>
      <c r="K678" s="118"/>
      <c r="L678" s="118"/>
      <c r="M678" s="118"/>
      <c r="N678" s="118"/>
      <c r="O678" s="118"/>
      <c r="P678" s="118"/>
      <c r="Q678" s="118"/>
      <c r="R678" s="118"/>
      <c r="S678" s="118"/>
      <c r="T678" s="118"/>
    </row>
    <row r="679" spans="2:20" ht="13.5">
      <c r="B679" s="118"/>
      <c r="C679" s="118"/>
      <c r="D679" s="118"/>
      <c r="E679" s="118"/>
      <c r="F679" s="118"/>
      <c r="G679" s="118"/>
      <c r="H679" s="118"/>
      <c r="I679" s="118"/>
      <c r="J679" s="25"/>
      <c r="K679" s="118"/>
      <c r="L679" s="118"/>
      <c r="M679" s="118"/>
      <c r="N679" s="118"/>
      <c r="O679" s="118"/>
      <c r="P679" s="118"/>
      <c r="Q679" s="118"/>
      <c r="R679" s="118"/>
      <c r="S679" s="118"/>
      <c r="T679" s="118"/>
    </row>
    <row r="680" spans="2:20" ht="13.5">
      <c r="B680" s="118"/>
      <c r="C680" s="118"/>
      <c r="D680" s="118"/>
      <c r="E680" s="118"/>
      <c r="F680" s="118"/>
      <c r="G680" s="118"/>
      <c r="H680" s="118"/>
      <c r="I680" s="118"/>
      <c r="J680" s="25"/>
      <c r="K680" s="118"/>
      <c r="L680" s="118"/>
      <c r="M680" s="118"/>
      <c r="N680" s="118"/>
      <c r="O680" s="118"/>
      <c r="P680" s="118"/>
      <c r="Q680" s="118"/>
      <c r="R680" s="118"/>
      <c r="S680" s="118"/>
      <c r="T680" s="118"/>
    </row>
    <row r="681" spans="2:20" ht="13.5">
      <c r="B681" s="118"/>
      <c r="C681" s="118"/>
      <c r="D681" s="118"/>
      <c r="E681" s="118"/>
      <c r="F681" s="118"/>
      <c r="G681" s="118"/>
      <c r="H681" s="118"/>
      <c r="I681" s="118"/>
      <c r="J681" s="25"/>
      <c r="K681" s="118"/>
      <c r="L681" s="118"/>
      <c r="M681" s="118"/>
      <c r="N681" s="118"/>
      <c r="O681" s="118"/>
      <c r="P681" s="118"/>
      <c r="Q681" s="118"/>
      <c r="R681" s="118"/>
      <c r="S681" s="118"/>
      <c r="T681" s="118"/>
    </row>
    <row r="682" spans="2:20" ht="13.5">
      <c r="B682" s="118"/>
      <c r="C682" s="118"/>
      <c r="D682" s="118"/>
      <c r="E682" s="118"/>
      <c r="F682" s="118"/>
      <c r="G682" s="118"/>
      <c r="H682" s="118"/>
      <c r="I682" s="118"/>
      <c r="J682" s="25"/>
      <c r="K682" s="118"/>
      <c r="L682" s="118"/>
      <c r="M682" s="118"/>
      <c r="N682" s="118"/>
      <c r="O682" s="118"/>
      <c r="P682" s="118"/>
      <c r="Q682" s="118"/>
      <c r="R682" s="118"/>
      <c r="S682" s="118"/>
      <c r="T682" s="118"/>
    </row>
    <row r="683" spans="2:20" ht="13.5">
      <c r="B683" s="118"/>
      <c r="C683" s="118"/>
      <c r="D683" s="118"/>
      <c r="E683" s="118"/>
      <c r="F683" s="118"/>
      <c r="G683" s="118"/>
      <c r="H683" s="118"/>
      <c r="I683" s="118"/>
      <c r="J683" s="25"/>
      <c r="K683" s="118"/>
      <c r="L683" s="118"/>
      <c r="M683" s="118"/>
      <c r="N683" s="118"/>
      <c r="O683" s="118"/>
      <c r="P683" s="118"/>
      <c r="Q683" s="118"/>
      <c r="R683" s="118"/>
      <c r="S683" s="118"/>
      <c r="T683" s="118"/>
    </row>
    <row r="684" spans="2:20" ht="13.5">
      <c r="B684" s="118"/>
      <c r="C684" s="118"/>
      <c r="D684" s="118"/>
      <c r="E684" s="118"/>
      <c r="F684" s="118"/>
      <c r="G684" s="118"/>
      <c r="H684" s="118"/>
      <c r="I684" s="118"/>
      <c r="J684" s="25"/>
      <c r="K684" s="118"/>
      <c r="L684" s="118"/>
      <c r="M684" s="118"/>
      <c r="N684" s="118"/>
      <c r="O684" s="118"/>
      <c r="P684" s="118"/>
      <c r="Q684" s="118"/>
      <c r="R684" s="118"/>
      <c r="S684" s="118"/>
      <c r="T684" s="118"/>
    </row>
    <row r="685" spans="2:20" ht="13.5">
      <c r="B685" s="118"/>
      <c r="C685" s="118"/>
      <c r="D685" s="118"/>
      <c r="E685" s="118"/>
      <c r="F685" s="118"/>
      <c r="G685" s="118"/>
      <c r="H685" s="118"/>
      <c r="I685" s="118"/>
      <c r="J685" s="25"/>
      <c r="K685" s="118"/>
      <c r="L685" s="118"/>
      <c r="M685" s="118"/>
      <c r="N685" s="118"/>
      <c r="O685" s="118"/>
      <c r="P685" s="118"/>
      <c r="Q685" s="118"/>
      <c r="R685" s="118"/>
      <c r="S685" s="118"/>
      <c r="T685" s="118"/>
    </row>
    <row r="686" spans="2:20" ht="13.5">
      <c r="B686" s="118"/>
      <c r="C686" s="118"/>
      <c r="D686" s="118"/>
      <c r="E686" s="118"/>
      <c r="F686" s="118"/>
      <c r="G686" s="118"/>
      <c r="H686" s="118"/>
      <c r="I686" s="118"/>
      <c r="J686" s="25"/>
      <c r="K686" s="118"/>
      <c r="L686" s="118"/>
      <c r="M686" s="118"/>
      <c r="N686" s="118"/>
      <c r="O686" s="118"/>
      <c r="P686" s="118"/>
      <c r="Q686" s="118"/>
      <c r="R686" s="118"/>
      <c r="S686" s="118"/>
      <c r="T686" s="118"/>
    </row>
    <row r="687" spans="2:20" ht="13.5">
      <c r="B687" s="118"/>
      <c r="C687" s="118"/>
      <c r="D687" s="118"/>
      <c r="E687" s="118"/>
      <c r="F687" s="118"/>
      <c r="G687" s="118"/>
      <c r="H687" s="118"/>
      <c r="I687" s="118"/>
      <c r="J687" s="25"/>
      <c r="K687" s="118"/>
      <c r="L687" s="118"/>
      <c r="M687" s="118"/>
      <c r="N687" s="118"/>
      <c r="O687" s="118"/>
      <c r="P687" s="118"/>
      <c r="Q687" s="118"/>
      <c r="R687" s="118"/>
      <c r="S687" s="118"/>
      <c r="T687" s="118"/>
    </row>
    <row r="688" spans="2:20" ht="13.5">
      <c r="B688" s="118"/>
      <c r="C688" s="118"/>
      <c r="D688" s="118"/>
      <c r="E688" s="118"/>
      <c r="F688" s="118"/>
      <c r="G688" s="118"/>
      <c r="H688" s="118"/>
      <c r="I688" s="118"/>
      <c r="J688" s="25"/>
      <c r="K688" s="118"/>
      <c r="L688" s="118"/>
      <c r="M688" s="118"/>
      <c r="N688" s="118"/>
      <c r="O688" s="118"/>
      <c r="P688" s="118"/>
      <c r="Q688" s="118"/>
      <c r="R688" s="118"/>
      <c r="S688" s="118"/>
      <c r="T688" s="118"/>
    </row>
    <row r="689" spans="2:20" ht="13.5">
      <c r="B689" s="118"/>
      <c r="C689" s="118"/>
      <c r="D689" s="118"/>
      <c r="E689" s="118"/>
      <c r="F689" s="118"/>
      <c r="G689" s="118"/>
      <c r="H689" s="118"/>
      <c r="I689" s="118"/>
      <c r="J689" s="25"/>
      <c r="K689" s="118"/>
      <c r="L689" s="118"/>
      <c r="M689" s="118"/>
      <c r="N689" s="118"/>
      <c r="O689" s="118"/>
      <c r="P689" s="118"/>
      <c r="Q689" s="118"/>
      <c r="R689" s="118"/>
      <c r="S689" s="118"/>
      <c r="T689" s="118"/>
    </row>
    <row r="690" spans="2:20" ht="13.5">
      <c r="B690" s="118"/>
      <c r="C690" s="118"/>
      <c r="D690" s="118"/>
      <c r="E690" s="118"/>
      <c r="F690" s="118"/>
      <c r="G690" s="118"/>
      <c r="H690" s="118"/>
      <c r="I690" s="118"/>
      <c r="J690" s="25"/>
      <c r="K690" s="118"/>
      <c r="L690" s="118"/>
      <c r="M690" s="118"/>
      <c r="N690" s="118"/>
      <c r="O690" s="118"/>
      <c r="P690" s="118"/>
      <c r="Q690" s="118"/>
      <c r="R690" s="118"/>
      <c r="S690" s="118"/>
      <c r="T690" s="118"/>
    </row>
    <row r="691" spans="2:20" ht="13.5">
      <c r="B691" s="118"/>
      <c r="C691" s="118"/>
      <c r="D691" s="118"/>
      <c r="E691" s="118"/>
      <c r="F691" s="118"/>
      <c r="G691" s="118"/>
      <c r="H691" s="118"/>
      <c r="I691" s="118"/>
      <c r="J691" s="25"/>
      <c r="K691" s="118"/>
      <c r="L691" s="118"/>
      <c r="M691" s="118"/>
      <c r="N691" s="118"/>
      <c r="O691" s="118"/>
      <c r="P691" s="118"/>
      <c r="Q691" s="118"/>
      <c r="R691" s="118"/>
      <c r="S691" s="118"/>
      <c r="T691" s="118"/>
    </row>
    <row r="692" spans="2:20" ht="13.5">
      <c r="B692" s="118"/>
      <c r="C692" s="118"/>
      <c r="D692" s="118"/>
      <c r="E692" s="118"/>
      <c r="F692" s="118"/>
      <c r="G692" s="118"/>
      <c r="H692" s="118"/>
      <c r="I692" s="118"/>
      <c r="J692" s="25"/>
      <c r="K692" s="118"/>
      <c r="L692" s="118"/>
      <c r="M692" s="118"/>
      <c r="N692" s="118"/>
      <c r="O692" s="118"/>
      <c r="P692" s="118"/>
      <c r="Q692" s="118"/>
      <c r="R692" s="118"/>
      <c r="S692" s="118"/>
      <c r="T692" s="118"/>
    </row>
    <row r="693" spans="2:20" ht="13.5">
      <c r="B693" s="118"/>
      <c r="C693" s="118"/>
      <c r="D693" s="118"/>
      <c r="E693" s="118"/>
      <c r="F693" s="118"/>
      <c r="G693" s="118"/>
      <c r="H693" s="118"/>
      <c r="I693" s="118"/>
      <c r="J693" s="25"/>
      <c r="K693" s="118"/>
      <c r="L693" s="118"/>
      <c r="M693" s="118"/>
      <c r="N693" s="118"/>
      <c r="O693" s="118"/>
      <c r="P693" s="118"/>
      <c r="Q693" s="118"/>
      <c r="R693" s="118"/>
      <c r="S693" s="118"/>
      <c r="T693" s="118"/>
    </row>
    <row r="694" spans="2:20" ht="13.5">
      <c r="B694" s="118"/>
      <c r="C694" s="118"/>
      <c r="D694" s="118"/>
      <c r="E694" s="118"/>
      <c r="F694" s="118"/>
      <c r="G694" s="118"/>
      <c r="H694" s="118"/>
      <c r="I694" s="118"/>
      <c r="J694" s="25"/>
      <c r="K694" s="118"/>
      <c r="L694" s="118"/>
      <c r="M694" s="118"/>
      <c r="N694" s="118"/>
      <c r="O694" s="118"/>
      <c r="P694" s="118"/>
      <c r="Q694" s="118"/>
      <c r="R694" s="118"/>
      <c r="S694" s="118"/>
      <c r="T694" s="118"/>
    </row>
    <row r="695" spans="2:20" ht="13.5">
      <c r="B695" s="118"/>
      <c r="C695" s="118"/>
      <c r="D695" s="118"/>
      <c r="E695" s="118"/>
      <c r="F695" s="118"/>
      <c r="G695" s="118"/>
      <c r="H695" s="118"/>
      <c r="I695" s="118"/>
      <c r="J695" s="25"/>
      <c r="K695" s="118"/>
      <c r="L695" s="118"/>
      <c r="M695" s="118"/>
      <c r="N695" s="118"/>
      <c r="O695" s="118"/>
      <c r="P695" s="118"/>
      <c r="Q695" s="118"/>
      <c r="R695" s="118"/>
      <c r="S695" s="118"/>
      <c r="T695" s="118"/>
    </row>
    <row r="696" spans="2:20" ht="13.5">
      <c r="B696" s="118"/>
      <c r="C696" s="118"/>
      <c r="D696" s="118"/>
      <c r="E696" s="118"/>
      <c r="F696" s="118"/>
      <c r="G696" s="118"/>
      <c r="H696" s="118"/>
      <c r="I696" s="118"/>
      <c r="J696" s="25"/>
      <c r="K696" s="118"/>
      <c r="L696" s="118"/>
      <c r="M696" s="118"/>
      <c r="N696" s="118"/>
      <c r="O696" s="118"/>
      <c r="P696" s="118"/>
      <c r="Q696" s="118"/>
      <c r="R696" s="118"/>
      <c r="S696" s="118"/>
      <c r="T696" s="118"/>
    </row>
    <row r="697" spans="2:20" ht="13.5">
      <c r="B697" s="118"/>
      <c r="C697" s="118"/>
      <c r="D697" s="118"/>
      <c r="E697" s="118"/>
      <c r="F697" s="118"/>
      <c r="G697" s="118"/>
      <c r="H697" s="118"/>
      <c r="I697" s="118"/>
      <c r="J697" s="25"/>
      <c r="K697" s="118"/>
      <c r="L697" s="118"/>
      <c r="M697" s="118"/>
      <c r="N697" s="118"/>
      <c r="O697" s="118"/>
      <c r="P697" s="118"/>
      <c r="Q697" s="118"/>
      <c r="R697" s="118"/>
      <c r="S697" s="118"/>
      <c r="T697" s="118"/>
    </row>
    <row r="698" spans="2:20" ht="13.5">
      <c r="B698" s="118"/>
      <c r="C698" s="118"/>
      <c r="D698" s="118"/>
      <c r="E698" s="118"/>
      <c r="F698" s="118"/>
      <c r="G698" s="118"/>
      <c r="H698" s="118"/>
      <c r="I698" s="118"/>
      <c r="J698" s="25"/>
      <c r="K698" s="118"/>
      <c r="L698" s="118"/>
      <c r="M698" s="118"/>
      <c r="N698" s="118"/>
      <c r="O698" s="118"/>
      <c r="P698" s="118"/>
      <c r="Q698" s="118"/>
      <c r="R698" s="118"/>
      <c r="S698" s="118"/>
      <c r="T698" s="118"/>
    </row>
    <row r="699" spans="2:20" ht="13.5">
      <c r="B699" s="118"/>
      <c r="C699" s="118"/>
      <c r="D699" s="118"/>
      <c r="E699" s="118"/>
      <c r="F699" s="118"/>
      <c r="G699" s="118"/>
      <c r="H699" s="118"/>
      <c r="I699" s="118"/>
      <c r="J699" s="25"/>
      <c r="K699" s="118"/>
      <c r="L699" s="118"/>
      <c r="M699" s="118"/>
      <c r="N699" s="118"/>
      <c r="O699" s="118"/>
      <c r="P699" s="118"/>
      <c r="Q699" s="118"/>
      <c r="R699" s="118"/>
      <c r="S699" s="118"/>
      <c r="T699" s="118"/>
    </row>
    <row r="700" spans="2:20" ht="13.5">
      <c r="B700" s="118"/>
      <c r="C700" s="118"/>
      <c r="D700" s="118"/>
      <c r="E700" s="118"/>
      <c r="F700" s="118"/>
      <c r="G700" s="118"/>
      <c r="H700" s="118"/>
      <c r="I700" s="118"/>
      <c r="J700" s="25"/>
      <c r="K700" s="118"/>
      <c r="L700" s="118"/>
      <c r="M700" s="118"/>
      <c r="N700" s="118"/>
      <c r="O700" s="118"/>
      <c r="P700" s="118"/>
      <c r="Q700" s="118"/>
      <c r="R700" s="118"/>
      <c r="S700" s="118"/>
      <c r="T700" s="118"/>
    </row>
    <row r="701" spans="2:20" ht="13.5">
      <c r="B701" s="118"/>
      <c r="C701" s="118"/>
      <c r="D701" s="118"/>
      <c r="E701" s="118"/>
      <c r="F701" s="118"/>
      <c r="G701" s="118"/>
      <c r="H701" s="118"/>
      <c r="I701" s="118"/>
      <c r="J701" s="25"/>
      <c r="K701" s="118"/>
      <c r="L701" s="118"/>
      <c r="M701" s="118"/>
      <c r="N701" s="118"/>
      <c r="O701" s="118"/>
      <c r="P701" s="118"/>
      <c r="Q701" s="118"/>
      <c r="R701" s="118"/>
      <c r="S701" s="118"/>
      <c r="T701" s="118"/>
    </row>
    <row r="702" spans="2:20" ht="13.5">
      <c r="B702" s="118"/>
      <c r="C702" s="118"/>
      <c r="D702" s="118"/>
      <c r="E702" s="118"/>
      <c r="F702" s="118"/>
      <c r="G702" s="118"/>
      <c r="H702" s="118"/>
      <c r="I702" s="118"/>
      <c r="J702" s="25"/>
      <c r="K702" s="118"/>
      <c r="L702" s="118"/>
      <c r="M702" s="118"/>
      <c r="N702" s="118"/>
      <c r="O702" s="118"/>
      <c r="P702" s="118"/>
      <c r="Q702" s="118"/>
      <c r="R702" s="118"/>
      <c r="S702" s="118"/>
      <c r="T702" s="118"/>
    </row>
    <row r="703" spans="2:20" ht="13.5">
      <c r="B703" s="118"/>
      <c r="C703" s="118"/>
      <c r="D703" s="118"/>
      <c r="E703" s="118"/>
      <c r="F703" s="118"/>
      <c r="G703" s="118"/>
      <c r="H703" s="118"/>
      <c r="I703" s="118"/>
      <c r="J703" s="25"/>
      <c r="K703" s="118"/>
      <c r="L703" s="118"/>
      <c r="M703" s="118"/>
      <c r="N703" s="118"/>
      <c r="O703" s="118"/>
      <c r="P703" s="118"/>
      <c r="Q703" s="118"/>
      <c r="R703" s="118"/>
      <c r="S703" s="118"/>
      <c r="T703" s="118"/>
    </row>
    <row r="704" spans="2:20" ht="13.5">
      <c r="B704" s="118"/>
      <c r="C704" s="118"/>
      <c r="D704" s="118"/>
      <c r="E704" s="118"/>
      <c r="F704" s="118"/>
      <c r="G704" s="118"/>
      <c r="H704" s="118"/>
      <c r="I704" s="118"/>
      <c r="J704" s="25"/>
      <c r="K704" s="118"/>
      <c r="L704" s="118"/>
      <c r="M704" s="118"/>
      <c r="N704" s="118"/>
      <c r="O704" s="118"/>
      <c r="P704" s="118"/>
      <c r="Q704" s="118"/>
      <c r="R704" s="118"/>
      <c r="S704" s="118"/>
      <c r="T704" s="118"/>
    </row>
    <row r="705" spans="2:20" ht="13.5">
      <c r="B705" s="118"/>
      <c r="C705" s="118"/>
      <c r="D705" s="118"/>
      <c r="E705" s="118"/>
      <c r="F705" s="118"/>
      <c r="G705" s="118"/>
      <c r="H705" s="118"/>
      <c r="I705" s="118"/>
      <c r="J705" s="25"/>
      <c r="K705" s="118"/>
      <c r="L705" s="118"/>
      <c r="M705" s="118"/>
      <c r="N705" s="118"/>
      <c r="O705" s="118"/>
      <c r="P705" s="118"/>
      <c r="Q705" s="118"/>
      <c r="R705" s="118"/>
      <c r="S705" s="118"/>
      <c r="T705" s="118"/>
    </row>
    <row r="706" spans="2:20" ht="13.5">
      <c r="B706" s="118"/>
      <c r="C706" s="118"/>
      <c r="D706" s="118"/>
      <c r="E706" s="118"/>
      <c r="F706" s="118"/>
      <c r="G706" s="118"/>
      <c r="H706" s="118"/>
      <c r="I706" s="118"/>
      <c r="J706" s="25"/>
      <c r="K706" s="118"/>
      <c r="L706" s="118"/>
      <c r="M706" s="118"/>
      <c r="N706" s="118"/>
      <c r="O706" s="118"/>
      <c r="P706" s="118"/>
      <c r="Q706" s="118"/>
      <c r="R706" s="118"/>
      <c r="S706" s="118"/>
      <c r="T706" s="118"/>
    </row>
    <row r="707" spans="2:20" ht="13.5">
      <c r="B707" s="118"/>
      <c r="C707" s="118"/>
      <c r="D707" s="118"/>
      <c r="E707" s="118"/>
      <c r="F707" s="118"/>
      <c r="G707" s="118"/>
      <c r="H707" s="118"/>
      <c r="I707" s="118"/>
      <c r="J707" s="25"/>
      <c r="K707" s="118"/>
      <c r="L707" s="118"/>
      <c r="M707" s="118"/>
      <c r="N707" s="118"/>
      <c r="O707" s="118"/>
      <c r="P707" s="118"/>
      <c r="Q707" s="118"/>
      <c r="R707" s="118"/>
      <c r="S707" s="118"/>
      <c r="T707" s="118"/>
    </row>
    <row r="708" spans="2:20" ht="13.5">
      <c r="B708" s="118"/>
      <c r="C708" s="118"/>
      <c r="D708" s="118"/>
      <c r="E708" s="118"/>
      <c r="F708" s="118"/>
      <c r="G708" s="118"/>
      <c r="H708" s="118"/>
      <c r="I708" s="118"/>
      <c r="J708" s="25"/>
      <c r="K708" s="118"/>
      <c r="L708" s="118"/>
      <c r="M708" s="118"/>
      <c r="N708" s="118"/>
      <c r="O708" s="118"/>
      <c r="P708" s="118"/>
      <c r="Q708" s="118"/>
      <c r="R708" s="118"/>
      <c r="S708" s="118"/>
      <c r="T708" s="118"/>
    </row>
    <row r="709" spans="2:20" ht="13.5">
      <c r="B709" s="118"/>
      <c r="C709" s="118"/>
      <c r="D709" s="118"/>
      <c r="E709" s="118"/>
      <c r="F709" s="118"/>
      <c r="G709" s="118"/>
      <c r="H709" s="118"/>
      <c r="I709" s="118"/>
      <c r="J709" s="25"/>
      <c r="K709" s="118"/>
      <c r="L709" s="118"/>
      <c r="M709" s="118"/>
      <c r="N709" s="118"/>
      <c r="O709" s="118"/>
      <c r="P709" s="118"/>
      <c r="Q709" s="118"/>
      <c r="R709" s="118"/>
      <c r="S709" s="118"/>
      <c r="T709" s="118"/>
    </row>
    <row r="710" spans="2:20" ht="13.5">
      <c r="B710" s="118"/>
      <c r="C710" s="118"/>
      <c r="D710" s="118"/>
      <c r="E710" s="118"/>
      <c r="F710" s="118"/>
      <c r="G710" s="118"/>
      <c r="H710" s="118"/>
      <c r="I710" s="118"/>
      <c r="J710" s="25"/>
      <c r="K710" s="118"/>
      <c r="L710" s="118"/>
      <c r="M710" s="118"/>
      <c r="N710" s="118"/>
      <c r="O710" s="118"/>
      <c r="P710" s="118"/>
      <c r="Q710" s="118"/>
      <c r="R710" s="118"/>
      <c r="S710" s="118"/>
      <c r="T710" s="118"/>
    </row>
    <row r="711" spans="2:20" ht="13.5">
      <c r="B711" s="118"/>
      <c r="C711" s="118"/>
      <c r="D711" s="118"/>
      <c r="E711" s="118"/>
      <c r="F711" s="118"/>
      <c r="G711" s="118"/>
      <c r="H711" s="118"/>
      <c r="I711" s="118"/>
      <c r="J711" s="25"/>
      <c r="K711" s="118"/>
      <c r="L711" s="118"/>
      <c r="M711" s="118"/>
      <c r="N711" s="118"/>
      <c r="O711" s="118"/>
      <c r="P711" s="118"/>
      <c r="Q711" s="118"/>
      <c r="R711" s="118"/>
      <c r="S711" s="118"/>
      <c r="T711" s="118"/>
    </row>
    <row r="712" spans="2:20" ht="13.5">
      <c r="B712" s="118"/>
      <c r="C712" s="118"/>
      <c r="D712" s="118"/>
      <c r="E712" s="118"/>
      <c r="F712" s="118"/>
      <c r="G712" s="118"/>
      <c r="H712" s="118"/>
      <c r="I712" s="118"/>
      <c r="J712" s="25"/>
      <c r="K712" s="118"/>
      <c r="L712" s="118"/>
      <c r="M712" s="118"/>
      <c r="N712" s="118"/>
      <c r="O712" s="118"/>
      <c r="P712" s="118"/>
      <c r="Q712" s="118"/>
      <c r="R712" s="118"/>
      <c r="S712" s="118"/>
      <c r="T712" s="118"/>
    </row>
    <row r="713" spans="2:20" ht="13.5">
      <c r="B713" s="118"/>
      <c r="C713" s="118"/>
      <c r="D713" s="118"/>
      <c r="E713" s="118"/>
      <c r="F713" s="118"/>
      <c r="G713" s="118"/>
      <c r="H713" s="118"/>
      <c r="I713" s="118"/>
      <c r="J713" s="25"/>
      <c r="K713" s="118"/>
      <c r="L713" s="118"/>
      <c r="M713" s="118"/>
      <c r="N713" s="118"/>
      <c r="O713" s="118"/>
      <c r="P713" s="118"/>
      <c r="Q713" s="118"/>
      <c r="R713" s="118"/>
      <c r="S713" s="118"/>
      <c r="T713" s="118"/>
    </row>
    <row r="714" spans="2:20" ht="13.5">
      <c r="B714" s="118"/>
      <c r="C714" s="118"/>
      <c r="D714" s="118"/>
      <c r="E714" s="118"/>
      <c r="F714" s="118"/>
      <c r="G714" s="118"/>
      <c r="H714" s="118"/>
      <c r="I714" s="118"/>
      <c r="J714" s="25"/>
      <c r="K714" s="118"/>
      <c r="L714" s="118"/>
      <c r="M714" s="118"/>
      <c r="N714" s="118"/>
      <c r="O714" s="118"/>
      <c r="P714" s="118"/>
      <c r="Q714" s="118"/>
      <c r="R714" s="118"/>
      <c r="S714" s="118"/>
      <c r="T714" s="118"/>
    </row>
    <row r="715" spans="2:20" ht="13.5">
      <c r="B715" s="118"/>
      <c r="C715" s="118"/>
      <c r="D715" s="118"/>
      <c r="E715" s="118"/>
      <c r="F715" s="118"/>
      <c r="G715" s="118"/>
      <c r="H715" s="118"/>
      <c r="I715" s="118"/>
      <c r="J715" s="25"/>
      <c r="K715" s="118"/>
      <c r="L715" s="118"/>
      <c r="M715" s="118"/>
      <c r="N715" s="118"/>
      <c r="O715" s="118"/>
      <c r="P715" s="118"/>
      <c r="Q715" s="118"/>
      <c r="R715" s="118"/>
      <c r="S715" s="118"/>
      <c r="T715" s="118"/>
    </row>
    <row r="716" spans="2:20" ht="13.5">
      <c r="B716" s="118"/>
      <c r="C716" s="118"/>
      <c r="D716" s="118"/>
      <c r="E716" s="118"/>
      <c r="F716" s="118"/>
      <c r="G716" s="118"/>
      <c r="H716" s="118"/>
      <c r="I716" s="118"/>
      <c r="J716" s="25"/>
      <c r="K716" s="118"/>
      <c r="L716" s="118"/>
      <c r="M716" s="118"/>
      <c r="N716" s="118"/>
      <c r="O716" s="118"/>
      <c r="P716" s="118"/>
      <c r="Q716" s="118"/>
      <c r="R716" s="118"/>
      <c r="S716" s="118"/>
      <c r="T716" s="118"/>
    </row>
    <row r="717" spans="2:20" ht="13.5">
      <c r="B717" s="118"/>
      <c r="C717" s="118"/>
      <c r="D717" s="118"/>
      <c r="E717" s="118"/>
      <c r="F717" s="118"/>
      <c r="G717" s="118"/>
      <c r="H717" s="118"/>
      <c r="I717" s="118"/>
      <c r="J717" s="25"/>
      <c r="K717" s="118"/>
      <c r="L717" s="118"/>
      <c r="M717" s="118"/>
      <c r="N717" s="118"/>
      <c r="O717" s="118"/>
      <c r="P717" s="118"/>
      <c r="Q717" s="118"/>
      <c r="R717" s="118"/>
      <c r="S717" s="118"/>
      <c r="T717" s="118"/>
    </row>
    <row r="718" spans="2:20" ht="13.5">
      <c r="B718" s="118"/>
      <c r="C718" s="118"/>
      <c r="D718" s="118"/>
      <c r="E718" s="118"/>
      <c r="F718" s="118"/>
      <c r="G718" s="118"/>
      <c r="H718" s="118"/>
      <c r="I718" s="118"/>
      <c r="J718" s="25"/>
      <c r="K718" s="118"/>
      <c r="L718" s="118"/>
      <c r="M718" s="118"/>
      <c r="N718" s="118"/>
      <c r="O718" s="118"/>
      <c r="P718" s="118"/>
      <c r="Q718" s="118"/>
      <c r="R718" s="118"/>
      <c r="S718" s="118"/>
      <c r="T718" s="118"/>
    </row>
    <row r="719" spans="2:20" ht="13.5">
      <c r="B719" s="118"/>
      <c r="C719" s="118"/>
      <c r="D719" s="118"/>
      <c r="E719" s="118"/>
      <c r="F719" s="118"/>
      <c r="G719" s="118"/>
      <c r="H719" s="118"/>
      <c r="I719" s="118"/>
      <c r="J719" s="25"/>
      <c r="K719" s="118"/>
      <c r="L719" s="118"/>
      <c r="M719" s="118"/>
      <c r="N719" s="118"/>
      <c r="O719" s="118"/>
      <c r="P719" s="118"/>
      <c r="Q719" s="118"/>
      <c r="R719" s="118"/>
      <c r="S719" s="118"/>
      <c r="T719" s="118"/>
    </row>
    <row r="720" spans="2:20" ht="13.5">
      <c r="B720" s="118"/>
      <c r="C720" s="118"/>
      <c r="D720" s="118"/>
      <c r="E720" s="118"/>
      <c r="F720" s="118"/>
      <c r="G720" s="118"/>
      <c r="H720" s="118"/>
      <c r="I720" s="118"/>
      <c r="J720" s="25"/>
      <c r="K720" s="118"/>
      <c r="L720" s="118"/>
      <c r="M720" s="118"/>
      <c r="N720" s="118"/>
      <c r="O720" s="118"/>
      <c r="P720" s="118"/>
      <c r="Q720" s="118"/>
      <c r="R720" s="118"/>
      <c r="S720" s="118"/>
      <c r="T720" s="118"/>
    </row>
    <row r="721" spans="2:20" ht="13.5">
      <c r="B721" s="118"/>
      <c r="C721" s="118"/>
      <c r="D721" s="118"/>
      <c r="E721" s="118"/>
      <c r="F721" s="118"/>
      <c r="G721" s="118"/>
      <c r="H721" s="118"/>
      <c r="I721" s="118"/>
      <c r="J721" s="25"/>
      <c r="K721" s="118"/>
      <c r="L721" s="118"/>
      <c r="M721" s="118"/>
      <c r="N721" s="118"/>
      <c r="O721" s="118"/>
      <c r="P721" s="118"/>
      <c r="Q721" s="118"/>
      <c r="R721" s="118"/>
      <c r="S721" s="118"/>
      <c r="T721" s="118"/>
    </row>
    <row r="722" spans="2:20" ht="13.5">
      <c r="B722" s="118"/>
      <c r="C722" s="118"/>
      <c r="D722" s="118"/>
      <c r="E722" s="118"/>
      <c r="F722" s="118"/>
      <c r="G722" s="118"/>
      <c r="H722" s="118"/>
      <c r="I722" s="118"/>
      <c r="J722" s="25"/>
      <c r="K722" s="118"/>
      <c r="L722" s="118"/>
      <c r="M722" s="118"/>
      <c r="N722" s="118"/>
      <c r="O722" s="118"/>
      <c r="P722" s="118"/>
      <c r="Q722" s="118"/>
      <c r="R722" s="118"/>
      <c r="S722" s="118"/>
      <c r="T722" s="118"/>
    </row>
    <row r="723" spans="2:20" ht="13.5">
      <c r="B723" s="118"/>
      <c r="C723" s="118"/>
      <c r="D723" s="118"/>
      <c r="E723" s="118"/>
      <c r="F723" s="118"/>
      <c r="G723" s="118"/>
      <c r="H723" s="118"/>
      <c r="I723" s="118"/>
      <c r="J723" s="25"/>
      <c r="K723" s="118"/>
      <c r="L723" s="118"/>
      <c r="M723" s="118"/>
      <c r="N723" s="118"/>
      <c r="O723" s="118"/>
      <c r="P723" s="118"/>
      <c r="Q723" s="118"/>
      <c r="R723" s="118"/>
      <c r="S723" s="118"/>
      <c r="T723" s="118"/>
    </row>
    <row r="724" spans="2:20" ht="13.5">
      <c r="B724" s="118"/>
      <c r="C724" s="118"/>
      <c r="D724" s="118"/>
      <c r="E724" s="118"/>
      <c r="F724" s="118"/>
      <c r="G724" s="118"/>
      <c r="H724" s="118"/>
      <c r="I724" s="118"/>
      <c r="J724" s="25"/>
      <c r="K724" s="118"/>
      <c r="L724" s="118"/>
      <c r="M724" s="118"/>
      <c r="N724" s="118"/>
      <c r="O724" s="118"/>
      <c r="P724" s="118"/>
      <c r="Q724" s="118"/>
      <c r="R724" s="118"/>
      <c r="S724" s="118"/>
      <c r="T724" s="118"/>
    </row>
    <row r="725" spans="2:20" ht="13.5">
      <c r="B725" s="118"/>
      <c r="C725" s="118"/>
      <c r="D725" s="118"/>
      <c r="E725" s="118"/>
      <c r="F725" s="118"/>
      <c r="G725" s="118"/>
      <c r="H725" s="118"/>
      <c r="I725" s="118"/>
      <c r="J725" s="25"/>
      <c r="K725" s="118"/>
      <c r="L725" s="118"/>
      <c r="M725" s="118"/>
      <c r="N725" s="118"/>
      <c r="O725" s="118"/>
      <c r="P725" s="118"/>
      <c r="Q725" s="118"/>
      <c r="R725" s="118"/>
      <c r="S725" s="118"/>
      <c r="T725" s="118"/>
    </row>
    <row r="726" spans="2:20" ht="13.5">
      <c r="B726" s="118"/>
      <c r="C726" s="118"/>
      <c r="D726" s="118"/>
      <c r="E726" s="118"/>
      <c r="F726" s="118"/>
      <c r="G726" s="118"/>
      <c r="H726" s="118"/>
      <c r="I726" s="118"/>
      <c r="J726" s="25"/>
      <c r="K726" s="118"/>
      <c r="L726" s="118"/>
      <c r="M726" s="118"/>
      <c r="N726" s="118"/>
      <c r="O726" s="118"/>
      <c r="P726" s="118"/>
      <c r="Q726" s="118"/>
      <c r="R726" s="118"/>
      <c r="S726" s="118"/>
      <c r="T726" s="118"/>
    </row>
    <row r="727" spans="2:20" ht="13.5">
      <c r="B727" s="118"/>
      <c r="C727" s="118"/>
      <c r="D727" s="118"/>
      <c r="E727" s="118"/>
      <c r="F727" s="118"/>
      <c r="G727" s="118"/>
      <c r="H727" s="118"/>
      <c r="I727" s="118"/>
      <c r="J727" s="25"/>
      <c r="K727" s="118"/>
      <c r="L727" s="118"/>
      <c r="M727" s="118"/>
      <c r="N727" s="118"/>
      <c r="O727" s="118"/>
      <c r="P727" s="118"/>
      <c r="Q727" s="118"/>
      <c r="R727" s="118"/>
      <c r="S727" s="118"/>
      <c r="T727" s="118"/>
    </row>
    <row r="728" spans="2:20" ht="13.5">
      <c r="B728" s="118"/>
      <c r="C728" s="118"/>
      <c r="D728" s="118"/>
      <c r="E728" s="118"/>
      <c r="F728" s="118"/>
      <c r="G728" s="118"/>
      <c r="H728" s="118"/>
      <c r="I728" s="118"/>
      <c r="J728" s="25"/>
      <c r="K728" s="118"/>
      <c r="L728" s="118"/>
      <c r="M728" s="118"/>
      <c r="N728" s="118"/>
      <c r="O728" s="118"/>
      <c r="P728" s="118"/>
      <c r="Q728" s="118"/>
      <c r="R728" s="118"/>
      <c r="S728" s="118"/>
      <c r="T728" s="118"/>
    </row>
    <row r="729" spans="2:20" ht="13.5">
      <c r="B729" s="118"/>
      <c r="C729" s="118"/>
      <c r="D729" s="118"/>
      <c r="E729" s="118"/>
      <c r="F729" s="118"/>
      <c r="G729" s="118"/>
      <c r="H729" s="118"/>
      <c r="I729" s="118"/>
      <c r="J729" s="25"/>
      <c r="K729" s="118"/>
      <c r="L729" s="118"/>
      <c r="M729" s="118"/>
      <c r="N729" s="118"/>
      <c r="O729" s="118"/>
      <c r="P729" s="118"/>
      <c r="Q729" s="118"/>
      <c r="R729" s="118"/>
      <c r="S729" s="118"/>
      <c r="T729" s="118"/>
    </row>
    <row r="730" spans="2:20" ht="13.5">
      <c r="B730" s="118"/>
      <c r="C730" s="118"/>
      <c r="D730" s="118"/>
      <c r="E730" s="118"/>
      <c r="F730" s="118"/>
      <c r="G730" s="118"/>
      <c r="H730" s="118"/>
      <c r="I730" s="118"/>
      <c r="J730" s="25"/>
      <c r="K730" s="118"/>
      <c r="L730" s="118"/>
      <c r="M730" s="118"/>
      <c r="N730" s="118"/>
      <c r="O730" s="118"/>
      <c r="P730" s="118"/>
      <c r="Q730" s="118"/>
      <c r="R730" s="118"/>
      <c r="S730" s="118"/>
      <c r="T730" s="118"/>
    </row>
    <row r="731" spans="2:20" ht="13.5">
      <c r="B731" s="118"/>
      <c r="C731" s="118"/>
      <c r="D731" s="118"/>
      <c r="E731" s="118"/>
      <c r="F731" s="118"/>
      <c r="G731" s="118"/>
      <c r="H731" s="118"/>
      <c r="I731" s="118"/>
      <c r="J731" s="25"/>
      <c r="K731" s="118"/>
      <c r="L731" s="118"/>
      <c r="M731" s="118"/>
      <c r="N731" s="118"/>
      <c r="O731" s="118"/>
      <c r="P731" s="118"/>
      <c r="Q731" s="118"/>
      <c r="R731" s="118"/>
      <c r="S731" s="118"/>
      <c r="T731" s="118"/>
    </row>
    <row r="732" spans="2:20" ht="13.5">
      <c r="B732" s="118"/>
      <c r="C732" s="118"/>
      <c r="D732" s="118"/>
      <c r="E732" s="118"/>
      <c r="F732" s="118"/>
      <c r="G732" s="118"/>
      <c r="H732" s="118"/>
      <c r="I732" s="118"/>
      <c r="J732" s="25"/>
      <c r="K732" s="118"/>
      <c r="L732" s="118"/>
      <c r="M732" s="118"/>
      <c r="N732" s="118"/>
      <c r="O732" s="118"/>
      <c r="P732" s="118"/>
      <c r="Q732" s="118"/>
      <c r="R732" s="118"/>
      <c r="S732" s="118"/>
      <c r="T732" s="118"/>
    </row>
    <row r="733" spans="2:20" ht="13.5">
      <c r="B733" s="118"/>
      <c r="C733" s="118"/>
      <c r="D733" s="118"/>
      <c r="E733" s="118"/>
      <c r="F733" s="118"/>
      <c r="G733" s="118"/>
      <c r="H733" s="118"/>
      <c r="I733" s="118"/>
      <c r="J733" s="25"/>
      <c r="K733" s="118"/>
      <c r="L733" s="118"/>
      <c r="M733" s="118"/>
      <c r="N733" s="118"/>
      <c r="O733" s="118"/>
      <c r="P733" s="118"/>
      <c r="Q733" s="118"/>
      <c r="R733" s="118"/>
      <c r="S733" s="118"/>
      <c r="T733" s="118"/>
    </row>
    <row r="734" spans="2:20" ht="13.5">
      <c r="B734" s="118"/>
      <c r="C734" s="118"/>
      <c r="D734" s="118"/>
      <c r="E734" s="118"/>
      <c r="F734" s="118"/>
      <c r="G734" s="118"/>
      <c r="H734" s="118"/>
      <c r="I734" s="118"/>
      <c r="J734" s="25"/>
      <c r="K734" s="118"/>
      <c r="L734" s="118"/>
      <c r="M734" s="118"/>
      <c r="N734" s="118"/>
      <c r="O734" s="118"/>
      <c r="P734" s="118"/>
      <c r="Q734" s="118"/>
      <c r="R734" s="118"/>
      <c r="S734" s="118"/>
      <c r="T734" s="118"/>
    </row>
    <row r="735" spans="2:20" ht="13.5">
      <c r="B735" s="118"/>
      <c r="C735" s="118"/>
      <c r="D735" s="118"/>
      <c r="E735" s="118"/>
      <c r="F735" s="118"/>
      <c r="G735" s="118"/>
      <c r="H735" s="118"/>
      <c r="I735" s="118"/>
      <c r="J735" s="25"/>
      <c r="K735" s="118"/>
      <c r="L735" s="118"/>
      <c r="M735" s="118"/>
      <c r="N735" s="118"/>
      <c r="O735" s="118"/>
      <c r="P735" s="118"/>
      <c r="Q735" s="118"/>
      <c r="R735" s="118"/>
      <c r="S735" s="118"/>
      <c r="T735" s="118"/>
    </row>
    <row r="736" spans="2:20" ht="13.5">
      <c r="B736" s="118"/>
      <c r="C736" s="118"/>
      <c r="D736" s="118"/>
      <c r="E736" s="118"/>
      <c r="F736" s="118"/>
      <c r="G736" s="118"/>
      <c r="H736" s="118"/>
      <c r="I736" s="118"/>
      <c r="J736" s="25"/>
      <c r="K736" s="118"/>
      <c r="L736" s="118"/>
      <c r="M736" s="118"/>
      <c r="N736" s="118"/>
      <c r="O736" s="118"/>
      <c r="P736" s="118"/>
      <c r="Q736" s="118"/>
      <c r="R736" s="118"/>
      <c r="S736" s="118"/>
      <c r="T736" s="118"/>
    </row>
    <row r="737" spans="2:20" ht="13.5">
      <c r="B737" s="118"/>
      <c r="C737" s="118"/>
      <c r="D737" s="118"/>
      <c r="E737" s="118"/>
      <c r="F737" s="118"/>
      <c r="G737" s="118"/>
      <c r="H737" s="118"/>
      <c r="I737" s="118"/>
      <c r="J737" s="25"/>
      <c r="K737" s="118"/>
      <c r="L737" s="118"/>
      <c r="M737" s="118"/>
      <c r="N737" s="118"/>
      <c r="O737" s="118"/>
      <c r="P737" s="118"/>
      <c r="Q737" s="118"/>
      <c r="R737" s="118"/>
      <c r="S737" s="118"/>
      <c r="T737" s="118"/>
    </row>
    <row r="738" spans="2:20" ht="13.5">
      <c r="B738" s="118"/>
      <c r="C738" s="118"/>
      <c r="D738" s="118"/>
      <c r="E738" s="118"/>
      <c r="F738" s="118"/>
      <c r="G738" s="118"/>
      <c r="H738" s="118"/>
      <c r="I738" s="118"/>
      <c r="J738" s="25"/>
      <c r="K738" s="118"/>
      <c r="L738" s="118"/>
      <c r="M738" s="118"/>
      <c r="N738" s="118"/>
      <c r="O738" s="118"/>
      <c r="P738" s="118"/>
      <c r="Q738" s="118"/>
      <c r="R738" s="118"/>
      <c r="S738" s="118"/>
      <c r="T738" s="118"/>
    </row>
    <row r="739" spans="2:20" ht="13.5">
      <c r="B739" s="118"/>
      <c r="C739" s="118"/>
      <c r="D739" s="118"/>
      <c r="E739" s="118"/>
      <c r="F739" s="118"/>
      <c r="G739" s="118"/>
      <c r="H739" s="118"/>
      <c r="I739" s="118"/>
      <c r="J739" s="25"/>
      <c r="K739" s="118"/>
      <c r="L739" s="118"/>
      <c r="M739" s="118"/>
      <c r="N739" s="118"/>
      <c r="O739" s="118"/>
      <c r="P739" s="118"/>
      <c r="Q739" s="118"/>
      <c r="R739" s="118"/>
      <c r="S739" s="118"/>
      <c r="T739" s="118"/>
    </row>
    <row r="740" spans="2:20" ht="13.5">
      <c r="B740" s="118"/>
      <c r="C740" s="118"/>
      <c r="D740" s="118"/>
      <c r="E740" s="118"/>
      <c r="F740" s="118"/>
      <c r="G740" s="118"/>
      <c r="H740" s="118"/>
      <c r="I740" s="118"/>
      <c r="J740" s="25"/>
      <c r="K740" s="118"/>
      <c r="L740" s="118"/>
      <c r="M740" s="118"/>
      <c r="N740" s="118"/>
      <c r="O740" s="118"/>
      <c r="P740" s="118"/>
      <c r="Q740" s="118"/>
      <c r="R740" s="118"/>
      <c r="S740" s="118"/>
      <c r="T740" s="118"/>
    </row>
    <row r="741" spans="2:20" ht="13.5">
      <c r="B741" s="118"/>
      <c r="C741" s="118"/>
      <c r="D741" s="118"/>
      <c r="E741" s="118"/>
      <c r="F741" s="118"/>
      <c r="G741" s="118"/>
      <c r="H741" s="118"/>
      <c r="I741" s="118"/>
      <c r="J741" s="25"/>
      <c r="K741" s="118"/>
      <c r="L741" s="118"/>
      <c r="M741" s="118"/>
      <c r="N741" s="118"/>
      <c r="O741" s="118"/>
      <c r="P741" s="118"/>
      <c r="Q741" s="118"/>
      <c r="R741" s="118"/>
      <c r="S741" s="118"/>
      <c r="T741" s="118"/>
    </row>
    <row r="742" spans="2:20" ht="13.5">
      <c r="B742" s="118"/>
      <c r="C742" s="118"/>
      <c r="D742" s="118"/>
      <c r="E742" s="118"/>
      <c r="F742" s="118"/>
      <c r="G742" s="118"/>
      <c r="H742" s="118"/>
      <c r="I742" s="118"/>
      <c r="J742" s="25"/>
      <c r="K742" s="118"/>
      <c r="L742" s="118"/>
      <c r="M742" s="118"/>
      <c r="N742" s="118"/>
      <c r="O742" s="118"/>
      <c r="P742" s="118"/>
      <c r="Q742" s="118"/>
      <c r="R742" s="118"/>
      <c r="S742" s="118"/>
      <c r="T742" s="118"/>
    </row>
    <row r="743" spans="2:20" ht="13.5">
      <c r="B743" s="118"/>
      <c r="C743" s="118"/>
      <c r="D743" s="118"/>
      <c r="E743" s="118"/>
      <c r="F743" s="118"/>
      <c r="G743" s="118"/>
      <c r="H743" s="118"/>
      <c r="I743" s="118"/>
      <c r="J743" s="25"/>
      <c r="K743" s="118"/>
      <c r="L743" s="118"/>
      <c r="M743" s="118"/>
      <c r="N743" s="118"/>
      <c r="O743" s="118"/>
      <c r="P743" s="118"/>
      <c r="Q743" s="118"/>
      <c r="R743" s="118"/>
      <c r="S743" s="118"/>
      <c r="T743" s="118"/>
    </row>
    <row r="744" spans="2:20" ht="13.5">
      <c r="B744" s="118"/>
      <c r="C744" s="118"/>
      <c r="D744" s="118"/>
      <c r="E744" s="118"/>
      <c r="F744" s="118"/>
      <c r="G744" s="118"/>
      <c r="H744" s="118"/>
      <c r="I744" s="118"/>
      <c r="J744" s="25"/>
      <c r="K744" s="118"/>
      <c r="L744" s="118"/>
      <c r="M744" s="118"/>
      <c r="N744" s="118"/>
      <c r="O744" s="118"/>
      <c r="P744" s="118"/>
      <c r="Q744" s="118"/>
      <c r="R744" s="118"/>
      <c r="S744" s="118"/>
      <c r="T744" s="118"/>
    </row>
    <row r="745" spans="2:20" ht="13.5">
      <c r="B745" s="118"/>
      <c r="C745" s="118"/>
      <c r="D745" s="118"/>
      <c r="E745" s="118"/>
      <c r="F745" s="118"/>
      <c r="G745" s="118"/>
      <c r="H745" s="118"/>
      <c r="I745" s="118"/>
      <c r="J745" s="25"/>
      <c r="K745" s="118"/>
      <c r="L745" s="118"/>
      <c r="M745" s="118"/>
      <c r="N745" s="118"/>
      <c r="O745" s="118"/>
      <c r="P745" s="118"/>
      <c r="Q745" s="118"/>
      <c r="R745" s="118"/>
      <c r="S745" s="118"/>
      <c r="T745" s="118"/>
    </row>
    <row r="746" spans="2:20" ht="13.5">
      <c r="B746" s="118"/>
      <c r="C746" s="118"/>
      <c r="D746" s="118"/>
      <c r="E746" s="118"/>
      <c r="F746" s="118"/>
      <c r="G746" s="118"/>
      <c r="H746" s="118"/>
      <c r="I746" s="118"/>
      <c r="J746" s="25"/>
      <c r="K746" s="118"/>
      <c r="L746" s="118"/>
      <c r="M746" s="118"/>
      <c r="N746" s="118"/>
      <c r="O746" s="118"/>
      <c r="P746" s="118"/>
      <c r="Q746" s="118"/>
      <c r="R746" s="118"/>
      <c r="S746" s="118"/>
      <c r="T746" s="118"/>
    </row>
    <row r="747" spans="2:20" ht="13.5">
      <c r="B747" s="118"/>
      <c r="C747" s="118"/>
      <c r="D747" s="118"/>
      <c r="E747" s="118"/>
      <c r="F747" s="118"/>
      <c r="G747" s="118"/>
      <c r="H747" s="118"/>
      <c r="I747" s="118"/>
      <c r="J747" s="25"/>
      <c r="K747" s="118"/>
      <c r="L747" s="118"/>
      <c r="M747" s="118"/>
      <c r="N747" s="118"/>
      <c r="O747" s="118"/>
      <c r="P747" s="118"/>
      <c r="Q747" s="118"/>
      <c r="R747" s="118"/>
      <c r="S747" s="118"/>
      <c r="T747" s="118"/>
    </row>
    <row r="748" spans="2:20" ht="13.5">
      <c r="B748" s="118"/>
      <c r="C748" s="118"/>
      <c r="D748" s="118"/>
      <c r="E748" s="118"/>
      <c r="F748" s="118"/>
      <c r="G748" s="118"/>
      <c r="H748" s="118"/>
      <c r="I748" s="118"/>
      <c r="J748" s="25"/>
      <c r="K748" s="118"/>
      <c r="L748" s="118"/>
      <c r="M748" s="118"/>
      <c r="N748" s="118"/>
      <c r="O748" s="118"/>
      <c r="P748" s="118"/>
      <c r="Q748" s="118"/>
      <c r="R748" s="118"/>
      <c r="S748" s="118"/>
      <c r="T748" s="118"/>
    </row>
    <row r="749" spans="2:20" ht="13.5">
      <c r="B749" s="118"/>
      <c r="C749" s="118"/>
      <c r="D749" s="118"/>
      <c r="E749" s="118"/>
      <c r="F749" s="118"/>
      <c r="G749" s="118"/>
      <c r="H749" s="118"/>
      <c r="I749" s="118"/>
      <c r="J749" s="25"/>
      <c r="K749" s="118"/>
      <c r="L749" s="118"/>
      <c r="M749" s="118"/>
      <c r="N749" s="118"/>
      <c r="O749" s="118"/>
      <c r="P749" s="118"/>
      <c r="Q749" s="118"/>
      <c r="R749" s="118"/>
      <c r="S749" s="118"/>
      <c r="T749" s="118"/>
    </row>
    <row r="750" spans="2:20" ht="13.5">
      <c r="B750" s="118"/>
      <c r="C750" s="118"/>
      <c r="D750" s="118"/>
      <c r="E750" s="118"/>
      <c r="F750" s="118"/>
      <c r="G750" s="118"/>
      <c r="H750" s="118"/>
      <c r="I750" s="118"/>
      <c r="J750" s="25"/>
      <c r="K750" s="118"/>
      <c r="L750" s="118"/>
      <c r="M750" s="118"/>
      <c r="N750" s="118"/>
      <c r="O750" s="118"/>
      <c r="P750" s="118"/>
      <c r="Q750" s="118"/>
      <c r="R750" s="118"/>
      <c r="S750" s="118"/>
      <c r="T750" s="118"/>
    </row>
    <row r="751" spans="2:20" ht="13.5">
      <c r="B751" s="118"/>
      <c r="C751" s="118"/>
      <c r="D751" s="118"/>
      <c r="E751" s="118"/>
      <c r="F751" s="118"/>
      <c r="G751" s="118"/>
      <c r="H751" s="118"/>
      <c r="I751" s="118"/>
      <c r="J751" s="25"/>
      <c r="K751" s="118"/>
      <c r="L751" s="118"/>
      <c r="M751" s="118"/>
      <c r="N751" s="118"/>
      <c r="O751" s="118"/>
      <c r="P751" s="118"/>
      <c r="Q751" s="118"/>
      <c r="R751" s="118"/>
      <c r="S751" s="118"/>
      <c r="T751" s="118"/>
    </row>
    <row r="752" spans="2:20" ht="13.5">
      <c r="B752" s="118"/>
      <c r="C752" s="118"/>
      <c r="D752" s="118"/>
      <c r="E752" s="118"/>
      <c r="F752" s="118"/>
      <c r="G752" s="118"/>
      <c r="H752" s="118"/>
      <c r="I752" s="118"/>
      <c r="J752" s="25"/>
      <c r="K752" s="118"/>
      <c r="L752" s="118"/>
      <c r="M752" s="118"/>
      <c r="N752" s="118"/>
      <c r="O752" s="118"/>
      <c r="P752" s="118"/>
      <c r="Q752" s="118"/>
      <c r="R752" s="118"/>
      <c r="S752" s="118"/>
      <c r="T752" s="118"/>
    </row>
    <row r="753" spans="2:20" ht="13.5">
      <c r="B753" s="118"/>
      <c r="C753" s="118"/>
      <c r="D753" s="118"/>
      <c r="E753" s="118"/>
      <c r="F753" s="118"/>
      <c r="G753" s="118"/>
      <c r="H753" s="118"/>
      <c r="I753" s="118"/>
      <c r="J753" s="25"/>
      <c r="K753" s="118"/>
      <c r="L753" s="118"/>
      <c r="M753" s="118"/>
      <c r="N753" s="118"/>
      <c r="O753" s="118"/>
      <c r="P753" s="118"/>
      <c r="Q753" s="118"/>
      <c r="R753" s="118"/>
      <c r="S753" s="118"/>
      <c r="T753" s="118"/>
    </row>
    <row r="754" spans="2:20" ht="13.5">
      <c r="B754" s="118"/>
      <c r="C754" s="118"/>
      <c r="D754" s="118"/>
      <c r="E754" s="118"/>
      <c r="F754" s="118"/>
      <c r="G754" s="118"/>
      <c r="H754" s="118"/>
      <c r="I754" s="118"/>
      <c r="J754" s="25"/>
      <c r="K754" s="118"/>
      <c r="L754" s="118"/>
      <c r="M754" s="118"/>
      <c r="N754" s="118"/>
      <c r="O754" s="118"/>
      <c r="P754" s="118"/>
      <c r="Q754" s="118"/>
      <c r="R754" s="118"/>
      <c r="S754" s="118"/>
      <c r="T754" s="118"/>
    </row>
    <row r="755" spans="2:20" ht="13.5">
      <c r="B755" s="118"/>
      <c r="C755" s="118"/>
      <c r="D755" s="118"/>
      <c r="E755" s="118"/>
      <c r="F755" s="118"/>
      <c r="G755" s="118"/>
      <c r="H755" s="118"/>
      <c r="I755" s="118"/>
      <c r="J755" s="25"/>
      <c r="K755" s="118"/>
      <c r="L755" s="118"/>
      <c r="M755" s="118"/>
      <c r="N755" s="118"/>
      <c r="O755" s="118"/>
      <c r="P755" s="118"/>
      <c r="Q755" s="118"/>
      <c r="R755" s="118"/>
      <c r="S755" s="118"/>
      <c r="T755" s="118"/>
    </row>
    <row r="756" spans="2:20" ht="13.5">
      <c r="B756" s="118"/>
      <c r="C756" s="118"/>
      <c r="D756" s="118"/>
      <c r="E756" s="118"/>
      <c r="F756" s="118"/>
      <c r="G756" s="118"/>
      <c r="H756" s="118"/>
      <c r="I756" s="118"/>
      <c r="J756" s="25"/>
      <c r="K756" s="118"/>
      <c r="L756" s="118"/>
      <c r="M756" s="118"/>
      <c r="N756" s="118"/>
      <c r="O756" s="118"/>
      <c r="P756" s="118"/>
      <c r="Q756" s="118"/>
      <c r="R756" s="118"/>
      <c r="S756" s="118"/>
      <c r="T756" s="118"/>
    </row>
    <row r="757" spans="2:20" ht="13.5">
      <c r="B757" s="118"/>
      <c r="C757" s="118"/>
      <c r="D757" s="118"/>
      <c r="E757" s="118"/>
      <c r="F757" s="118"/>
      <c r="G757" s="118"/>
      <c r="H757" s="118"/>
      <c r="I757" s="118"/>
      <c r="J757" s="25"/>
      <c r="K757" s="118"/>
      <c r="L757" s="118"/>
      <c r="M757" s="118"/>
      <c r="N757" s="118"/>
      <c r="O757" s="118"/>
      <c r="P757" s="118"/>
      <c r="Q757" s="118"/>
      <c r="R757" s="118"/>
      <c r="S757" s="118"/>
      <c r="T757" s="118"/>
    </row>
    <row r="758" spans="2:20" ht="13.5">
      <c r="B758" s="118"/>
      <c r="C758" s="118"/>
      <c r="D758" s="118"/>
      <c r="E758" s="118"/>
      <c r="F758" s="118"/>
      <c r="G758" s="118"/>
      <c r="H758" s="118"/>
      <c r="I758" s="118"/>
      <c r="J758" s="25"/>
      <c r="K758" s="118"/>
      <c r="L758" s="118"/>
      <c r="M758" s="118"/>
      <c r="N758" s="118"/>
      <c r="O758" s="118"/>
      <c r="P758" s="118"/>
      <c r="Q758" s="118"/>
      <c r="R758" s="118"/>
      <c r="S758" s="118"/>
      <c r="T758" s="118"/>
    </row>
    <row r="759" spans="2:20" ht="13.5">
      <c r="B759" s="118"/>
      <c r="C759" s="118"/>
      <c r="D759" s="118"/>
      <c r="E759" s="118"/>
      <c r="F759" s="118"/>
      <c r="G759" s="118"/>
      <c r="H759" s="118"/>
      <c r="I759" s="118"/>
      <c r="J759" s="25"/>
      <c r="K759" s="118"/>
      <c r="L759" s="118"/>
      <c r="M759" s="118"/>
      <c r="N759" s="118"/>
      <c r="O759" s="118"/>
      <c r="P759" s="118"/>
      <c r="Q759" s="118"/>
      <c r="R759" s="118"/>
      <c r="S759" s="118"/>
      <c r="T759" s="118"/>
    </row>
    <row r="760" spans="2:20" ht="13.5">
      <c r="B760" s="118"/>
      <c r="C760" s="118"/>
      <c r="D760" s="118"/>
      <c r="E760" s="118"/>
      <c r="F760" s="118"/>
      <c r="G760" s="118"/>
      <c r="H760" s="118"/>
      <c r="I760" s="118"/>
      <c r="J760" s="25"/>
      <c r="K760" s="118"/>
      <c r="L760" s="118"/>
      <c r="M760" s="118"/>
      <c r="N760" s="118"/>
      <c r="O760" s="118"/>
      <c r="P760" s="118"/>
      <c r="Q760" s="118"/>
      <c r="R760" s="118"/>
      <c r="S760" s="118"/>
      <c r="T760" s="118"/>
    </row>
    <row r="761" spans="2:20" ht="13.5">
      <c r="B761" s="118"/>
      <c r="C761" s="118"/>
      <c r="D761" s="118"/>
      <c r="E761" s="118"/>
      <c r="F761" s="118"/>
      <c r="G761" s="118"/>
      <c r="H761" s="118"/>
      <c r="I761" s="118"/>
      <c r="J761" s="25"/>
      <c r="K761" s="118"/>
      <c r="L761" s="118"/>
      <c r="M761" s="118"/>
      <c r="N761" s="118"/>
      <c r="O761" s="118"/>
      <c r="P761" s="118"/>
      <c r="Q761" s="118"/>
      <c r="R761" s="118"/>
      <c r="S761" s="118"/>
      <c r="T761" s="118"/>
    </row>
    <row r="762" spans="2:20" ht="13.5">
      <c r="B762" s="118"/>
      <c r="C762" s="118"/>
      <c r="D762" s="118"/>
      <c r="E762" s="118"/>
      <c r="F762" s="118"/>
      <c r="G762" s="118"/>
      <c r="H762" s="118"/>
      <c r="I762" s="118"/>
      <c r="J762" s="25"/>
      <c r="K762" s="118"/>
      <c r="L762" s="118"/>
      <c r="M762" s="118"/>
      <c r="N762" s="118"/>
      <c r="O762" s="118"/>
      <c r="P762" s="118"/>
      <c r="Q762" s="118"/>
      <c r="R762" s="118"/>
      <c r="S762" s="118"/>
      <c r="T762" s="118"/>
    </row>
    <row r="763" spans="2:20" ht="13.5">
      <c r="B763" s="118"/>
      <c r="C763" s="118"/>
      <c r="D763" s="118"/>
      <c r="E763" s="118"/>
      <c r="F763" s="118"/>
      <c r="G763" s="118"/>
      <c r="H763" s="118"/>
      <c r="I763" s="118"/>
      <c r="J763" s="25"/>
      <c r="K763" s="118"/>
      <c r="L763" s="118"/>
      <c r="M763" s="118"/>
      <c r="N763" s="118"/>
      <c r="O763" s="118"/>
      <c r="P763" s="118"/>
      <c r="Q763" s="118"/>
      <c r="R763" s="118"/>
      <c r="S763" s="118"/>
      <c r="T763" s="118"/>
    </row>
    <row r="764" spans="2:20" ht="13.5">
      <c r="B764" s="118"/>
      <c r="C764" s="118"/>
      <c r="D764" s="118"/>
      <c r="E764" s="118"/>
      <c r="F764" s="118"/>
      <c r="G764" s="118"/>
      <c r="H764" s="118"/>
      <c r="I764" s="118"/>
      <c r="J764" s="25"/>
      <c r="K764" s="118"/>
      <c r="L764" s="118"/>
      <c r="M764" s="118"/>
      <c r="N764" s="118"/>
      <c r="O764" s="118"/>
      <c r="P764" s="118"/>
      <c r="Q764" s="118"/>
      <c r="R764" s="118"/>
      <c r="S764" s="118"/>
      <c r="T764" s="118"/>
    </row>
    <row r="765" spans="2:20" ht="13.5">
      <c r="B765" s="118"/>
      <c r="C765" s="118"/>
      <c r="D765" s="118"/>
      <c r="E765" s="118"/>
      <c r="F765" s="118"/>
      <c r="G765" s="118"/>
      <c r="H765" s="118"/>
      <c r="I765" s="118"/>
      <c r="J765" s="25"/>
      <c r="K765" s="118"/>
      <c r="L765" s="118"/>
      <c r="M765" s="118"/>
      <c r="N765" s="118"/>
      <c r="O765" s="118"/>
      <c r="P765" s="118"/>
      <c r="Q765" s="118"/>
      <c r="R765" s="118"/>
      <c r="S765" s="118"/>
      <c r="T765" s="118"/>
    </row>
    <row r="766" spans="2:20" ht="13.5">
      <c r="B766" s="118"/>
      <c r="C766" s="118"/>
      <c r="D766" s="118"/>
      <c r="E766" s="118"/>
      <c r="F766" s="118"/>
      <c r="G766" s="118"/>
      <c r="H766" s="118"/>
      <c r="I766" s="118"/>
      <c r="J766" s="25"/>
      <c r="K766" s="118"/>
      <c r="L766" s="118"/>
      <c r="M766" s="118"/>
      <c r="N766" s="118"/>
      <c r="O766" s="118"/>
      <c r="P766" s="118"/>
      <c r="Q766" s="118"/>
      <c r="R766" s="118"/>
      <c r="S766" s="118"/>
      <c r="T766" s="118"/>
    </row>
    <row r="767" spans="2:20" ht="13.5">
      <c r="B767" s="118"/>
      <c r="C767" s="118"/>
      <c r="D767" s="118"/>
      <c r="E767" s="118"/>
      <c r="F767" s="118"/>
      <c r="G767" s="118"/>
      <c r="H767" s="118"/>
      <c r="I767" s="118"/>
      <c r="J767" s="25"/>
      <c r="K767" s="118"/>
      <c r="L767" s="118"/>
      <c r="M767" s="118"/>
      <c r="N767" s="118"/>
      <c r="O767" s="118"/>
      <c r="P767" s="118"/>
      <c r="Q767" s="118"/>
      <c r="R767" s="118"/>
      <c r="S767" s="118"/>
      <c r="T767" s="118"/>
    </row>
    <row r="768" spans="2:20" ht="13.5">
      <c r="B768" s="118"/>
      <c r="C768" s="118"/>
      <c r="D768" s="118"/>
      <c r="E768" s="118"/>
      <c r="F768" s="118"/>
      <c r="G768" s="118"/>
      <c r="H768" s="118"/>
      <c r="I768" s="118"/>
      <c r="J768" s="25"/>
      <c r="K768" s="118"/>
      <c r="L768" s="118"/>
      <c r="M768" s="118"/>
      <c r="N768" s="118"/>
      <c r="O768" s="118"/>
      <c r="P768" s="118"/>
      <c r="Q768" s="118"/>
      <c r="R768" s="118"/>
      <c r="S768" s="118"/>
      <c r="T768" s="118"/>
    </row>
    <row r="769" spans="2:20" ht="13.5">
      <c r="B769" s="118"/>
      <c r="C769" s="118"/>
      <c r="D769" s="118"/>
      <c r="E769" s="118"/>
      <c r="F769" s="118"/>
      <c r="G769" s="118"/>
      <c r="H769" s="118"/>
      <c r="I769" s="118"/>
      <c r="J769" s="25"/>
      <c r="K769" s="118"/>
      <c r="L769" s="118"/>
      <c r="M769" s="118"/>
      <c r="N769" s="118"/>
      <c r="O769" s="118"/>
      <c r="P769" s="118"/>
      <c r="Q769" s="118"/>
      <c r="R769" s="118"/>
      <c r="S769" s="118"/>
      <c r="T769" s="118"/>
    </row>
    <row r="770" spans="2:20" ht="13.5">
      <c r="B770" s="118"/>
      <c r="C770" s="118"/>
      <c r="D770" s="118"/>
      <c r="E770" s="118"/>
      <c r="F770" s="118"/>
      <c r="G770" s="118"/>
      <c r="H770" s="118"/>
      <c r="I770" s="118"/>
      <c r="J770" s="25"/>
      <c r="K770" s="118"/>
      <c r="L770" s="118"/>
      <c r="M770" s="118"/>
      <c r="N770" s="118"/>
      <c r="O770" s="118"/>
      <c r="P770" s="118"/>
      <c r="Q770" s="118"/>
      <c r="R770" s="118"/>
      <c r="S770" s="118"/>
      <c r="T770" s="118"/>
    </row>
    <row r="771" spans="2:20" ht="13.5">
      <c r="B771" s="118"/>
      <c r="C771" s="118"/>
      <c r="D771" s="118"/>
      <c r="E771" s="118"/>
      <c r="F771" s="118"/>
      <c r="G771" s="118"/>
      <c r="H771" s="118"/>
      <c r="I771" s="118"/>
      <c r="J771" s="25"/>
      <c r="K771" s="118"/>
      <c r="L771" s="118"/>
      <c r="M771" s="118"/>
      <c r="N771" s="118"/>
      <c r="O771" s="118"/>
      <c r="P771" s="118"/>
      <c r="Q771" s="118"/>
      <c r="R771" s="118"/>
      <c r="S771" s="118"/>
      <c r="T771" s="118"/>
    </row>
    <row r="772" spans="2:20" ht="13.5">
      <c r="B772" s="118"/>
      <c r="C772" s="118"/>
      <c r="D772" s="118"/>
      <c r="E772" s="118"/>
      <c r="F772" s="118"/>
      <c r="G772" s="118"/>
      <c r="H772" s="118"/>
      <c r="I772" s="118"/>
      <c r="J772" s="25"/>
      <c r="K772" s="118"/>
      <c r="L772" s="118"/>
      <c r="M772" s="118"/>
      <c r="N772" s="118"/>
      <c r="O772" s="118"/>
      <c r="P772" s="118"/>
      <c r="Q772" s="118"/>
      <c r="R772" s="118"/>
      <c r="S772" s="118"/>
      <c r="T772" s="118"/>
    </row>
    <row r="773" spans="2:20" ht="13.5">
      <c r="B773" s="118"/>
      <c r="C773" s="118"/>
      <c r="D773" s="118"/>
      <c r="E773" s="118"/>
      <c r="F773" s="118"/>
      <c r="G773" s="118"/>
      <c r="H773" s="118"/>
      <c r="I773" s="118"/>
      <c r="J773" s="25"/>
      <c r="K773" s="118"/>
      <c r="L773" s="118"/>
      <c r="M773" s="118"/>
      <c r="N773" s="118"/>
      <c r="O773" s="118"/>
      <c r="P773" s="118"/>
      <c r="Q773" s="118"/>
      <c r="R773" s="118"/>
      <c r="S773" s="118"/>
      <c r="T773" s="118"/>
    </row>
    <row r="774" spans="2:20" ht="13.5">
      <c r="B774" s="118"/>
      <c r="C774" s="118"/>
      <c r="D774" s="118"/>
      <c r="E774" s="118"/>
      <c r="F774" s="118"/>
      <c r="G774" s="118"/>
      <c r="H774" s="118"/>
      <c r="I774" s="118"/>
      <c r="J774" s="25"/>
      <c r="K774" s="118"/>
      <c r="L774" s="118"/>
      <c r="M774" s="118"/>
      <c r="N774" s="118"/>
      <c r="O774" s="118"/>
      <c r="P774" s="118"/>
      <c r="Q774" s="118"/>
      <c r="R774" s="118"/>
      <c r="S774" s="118"/>
      <c r="T774" s="118"/>
    </row>
    <row r="775" spans="2:20" ht="13.5">
      <c r="B775" s="118"/>
      <c r="C775" s="118"/>
      <c r="D775" s="118"/>
      <c r="E775" s="118"/>
      <c r="F775" s="118"/>
      <c r="G775" s="118"/>
      <c r="H775" s="118"/>
      <c r="I775" s="118"/>
      <c r="J775" s="25"/>
      <c r="K775" s="118"/>
      <c r="L775" s="118"/>
      <c r="M775" s="118"/>
      <c r="N775" s="118"/>
      <c r="O775" s="118"/>
      <c r="P775" s="118"/>
      <c r="Q775" s="118"/>
      <c r="R775" s="118"/>
      <c r="S775" s="118"/>
      <c r="T775" s="118"/>
    </row>
    <row r="776" spans="2:20" ht="13.5">
      <c r="B776" s="118"/>
      <c r="C776" s="118"/>
      <c r="D776" s="118"/>
      <c r="E776" s="118"/>
      <c r="F776" s="118"/>
      <c r="G776" s="118"/>
      <c r="H776" s="118"/>
      <c r="I776" s="118"/>
      <c r="J776" s="25"/>
      <c r="K776" s="118"/>
      <c r="L776" s="118"/>
      <c r="M776" s="118"/>
      <c r="N776" s="118"/>
      <c r="O776" s="118"/>
      <c r="P776" s="118"/>
      <c r="Q776" s="118"/>
      <c r="R776" s="118"/>
      <c r="S776" s="118"/>
      <c r="T776" s="118"/>
    </row>
    <row r="777" spans="2:20" ht="13.5">
      <c r="B777" s="118"/>
      <c r="C777" s="118"/>
      <c r="D777" s="118"/>
      <c r="E777" s="118"/>
      <c r="F777" s="118"/>
      <c r="G777" s="118"/>
      <c r="H777" s="118"/>
      <c r="I777" s="118"/>
      <c r="J777" s="25"/>
      <c r="K777" s="118"/>
      <c r="L777" s="118"/>
      <c r="M777" s="118"/>
      <c r="N777" s="118"/>
      <c r="O777" s="118"/>
      <c r="P777" s="118"/>
      <c r="Q777" s="118"/>
      <c r="R777" s="118"/>
      <c r="S777" s="118"/>
      <c r="T777" s="118"/>
    </row>
    <row r="778" spans="2:20" ht="13.5">
      <c r="B778" s="118"/>
      <c r="C778" s="118"/>
      <c r="D778" s="118"/>
      <c r="E778" s="118"/>
      <c r="F778" s="118"/>
      <c r="G778" s="118"/>
      <c r="H778" s="118"/>
      <c r="I778" s="118"/>
      <c r="J778" s="25"/>
      <c r="K778" s="118"/>
      <c r="L778" s="118"/>
      <c r="M778" s="118"/>
      <c r="N778" s="118"/>
      <c r="O778" s="118"/>
      <c r="P778" s="118"/>
      <c r="Q778" s="118"/>
      <c r="R778" s="118"/>
      <c r="S778" s="118"/>
      <c r="T778" s="118"/>
    </row>
    <row r="779" spans="2:20" ht="13.5">
      <c r="B779" s="118"/>
      <c r="C779" s="118"/>
      <c r="D779" s="118"/>
      <c r="E779" s="118"/>
      <c r="F779" s="118"/>
      <c r="G779" s="118"/>
      <c r="H779" s="118"/>
      <c r="I779" s="118"/>
      <c r="J779" s="25"/>
      <c r="K779" s="118"/>
      <c r="L779" s="118"/>
      <c r="M779" s="118"/>
      <c r="N779" s="118"/>
      <c r="O779" s="118"/>
      <c r="P779" s="118"/>
      <c r="Q779" s="118"/>
      <c r="R779" s="118"/>
      <c r="S779" s="118"/>
      <c r="T779" s="118"/>
    </row>
    <row r="780" spans="2:20" ht="13.5">
      <c r="B780" s="118"/>
      <c r="C780" s="118"/>
      <c r="D780" s="118"/>
      <c r="E780" s="118"/>
      <c r="F780" s="118"/>
      <c r="G780" s="118"/>
      <c r="H780" s="118"/>
      <c r="I780" s="118"/>
      <c r="J780" s="25"/>
      <c r="K780" s="118"/>
      <c r="L780" s="118"/>
      <c r="M780" s="118"/>
      <c r="N780" s="118"/>
      <c r="O780" s="118"/>
      <c r="P780" s="118"/>
      <c r="Q780" s="118"/>
      <c r="R780" s="118"/>
      <c r="S780" s="118"/>
      <c r="T780" s="118"/>
    </row>
    <row r="781" spans="2:20" ht="13.5">
      <c r="B781" s="118"/>
      <c r="C781" s="118"/>
      <c r="D781" s="118"/>
      <c r="E781" s="118"/>
      <c r="F781" s="118"/>
      <c r="G781" s="118"/>
      <c r="H781" s="118"/>
      <c r="I781" s="118"/>
      <c r="J781" s="25"/>
      <c r="K781" s="118"/>
      <c r="L781" s="118"/>
      <c r="M781" s="118"/>
      <c r="N781" s="118"/>
      <c r="O781" s="118"/>
      <c r="P781" s="118"/>
      <c r="Q781" s="118"/>
      <c r="R781" s="118"/>
      <c r="S781" s="118"/>
      <c r="T781" s="118"/>
    </row>
    <row r="782" spans="2:20" ht="13.5">
      <c r="B782" s="118"/>
      <c r="C782" s="118"/>
      <c r="D782" s="118"/>
      <c r="E782" s="118"/>
      <c r="F782" s="118"/>
      <c r="G782" s="118"/>
      <c r="H782" s="118"/>
      <c r="I782" s="118"/>
      <c r="J782" s="25"/>
      <c r="K782" s="118"/>
      <c r="L782" s="118"/>
      <c r="M782" s="118"/>
      <c r="N782" s="118"/>
      <c r="O782" s="118"/>
      <c r="P782" s="118"/>
      <c r="Q782" s="118"/>
      <c r="R782" s="118"/>
      <c r="S782" s="118"/>
      <c r="T782" s="118"/>
    </row>
    <row r="783" spans="2:20" ht="13.5">
      <c r="B783" s="118"/>
      <c r="C783" s="118"/>
      <c r="D783" s="118"/>
      <c r="E783" s="118"/>
      <c r="F783" s="118"/>
      <c r="G783" s="118"/>
      <c r="H783" s="118"/>
      <c r="I783" s="118"/>
      <c r="J783" s="25"/>
      <c r="K783" s="118"/>
      <c r="L783" s="118"/>
      <c r="M783" s="118"/>
      <c r="N783" s="118"/>
      <c r="O783" s="118"/>
      <c r="P783" s="118"/>
      <c r="Q783" s="118"/>
      <c r="R783" s="118"/>
      <c r="S783" s="118"/>
      <c r="T783" s="118"/>
    </row>
    <row r="784" spans="2:20" ht="13.5">
      <c r="B784" s="118"/>
      <c r="C784" s="118"/>
      <c r="D784" s="118"/>
      <c r="E784" s="118"/>
      <c r="F784" s="118"/>
      <c r="G784" s="118"/>
      <c r="H784" s="118"/>
      <c r="I784" s="118"/>
      <c r="J784" s="25"/>
      <c r="K784" s="118"/>
      <c r="L784" s="118"/>
      <c r="M784" s="118"/>
      <c r="N784" s="118"/>
      <c r="O784" s="118"/>
      <c r="P784" s="118"/>
      <c r="Q784" s="118"/>
      <c r="R784" s="118"/>
      <c r="S784" s="118"/>
      <c r="T784" s="118"/>
    </row>
    <row r="785" spans="2:20" ht="13.5">
      <c r="B785" s="118"/>
      <c r="C785" s="118"/>
      <c r="D785" s="118"/>
      <c r="E785" s="118"/>
      <c r="F785" s="118"/>
      <c r="G785" s="118"/>
      <c r="H785" s="118"/>
      <c r="I785" s="118"/>
      <c r="J785" s="25"/>
      <c r="K785" s="118"/>
      <c r="L785" s="118"/>
      <c r="M785" s="118"/>
      <c r="N785" s="118"/>
      <c r="O785" s="118"/>
      <c r="P785" s="118"/>
      <c r="Q785" s="118"/>
      <c r="R785" s="118"/>
      <c r="S785" s="118"/>
      <c r="T785" s="118"/>
    </row>
    <row r="786" spans="2:20" ht="13.5">
      <c r="B786" s="118"/>
      <c r="C786" s="118"/>
      <c r="D786" s="118"/>
      <c r="E786" s="118"/>
      <c r="F786" s="118"/>
      <c r="G786" s="118"/>
      <c r="H786" s="118"/>
      <c r="I786" s="118"/>
      <c r="J786" s="25"/>
      <c r="K786" s="118"/>
      <c r="L786" s="118"/>
      <c r="M786" s="118"/>
      <c r="N786" s="118"/>
      <c r="O786" s="118"/>
      <c r="P786" s="118"/>
      <c r="Q786" s="118"/>
      <c r="R786" s="118"/>
      <c r="S786" s="118"/>
      <c r="T786" s="118"/>
    </row>
    <row r="787" spans="2:20" ht="13.5">
      <c r="B787" s="118"/>
      <c r="C787" s="118"/>
      <c r="D787" s="118"/>
      <c r="E787" s="118"/>
      <c r="F787" s="118"/>
      <c r="G787" s="118"/>
      <c r="H787" s="118"/>
      <c r="I787" s="118"/>
      <c r="J787" s="25"/>
      <c r="K787" s="118"/>
      <c r="L787" s="118"/>
      <c r="M787" s="118"/>
      <c r="N787" s="118"/>
      <c r="O787" s="118"/>
      <c r="P787" s="118"/>
      <c r="Q787" s="118"/>
      <c r="R787" s="118"/>
      <c r="S787" s="118"/>
      <c r="T787" s="118"/>
    </row>
    <row r="788" spans="2:20" ht="13.5">
      <c r="B788" s="118"/>
      <c r="C788" s="118"/>
      <c r="D788" s="118"/>
      <c r="E788" s="118"/>
      <c r="F788" s="118"/>
      <c r="G788" s="118"/>
      <c r="H788" s="118"/>
      <c r="I788" s="118"/>
      <c r="J788" s="25"/>
      <c r="K788" s="118"/>
      <c r="L788" s="118"/>
      <c r="M788" s="118"/>
      <c r="N788" s="118"/>
      <c r="O788" s="118"/>
      <c r="P788" s="118"/>
      <c r="Q788" s="118"/>
      <c r="R788" s="118"/>
      <c r="S788" s="118"/>
      <c r="T788" s="118"/>
    </row>
    <row r="789" spans="2:20" ht="13.5">
      <c r="B789" s="118"/>
      <c r="C789" s="118"/>
      <c r="D789" s="118"/>
      <c r="E789" s="118"/>
      <c r="F789" s="118"/>
      <c r="G789" s="118"/>
      <c r="H789" s="118"/>
      <c r="I789" s="118"/>
      <c r="J789" s="25"/>
      <c r="K789" s="118"/>
      <c r="L789" s="118"/>
      <c r="M789" s="118"/>
      <c r="N789" s="118"/>
      <c r="O789" s="118"/>
      <c r="P789" s="118"/>
      <c r="Q789" s="118"/>
      <c r="R789" s="118"/>
      <c r="S789" s="118"/>
      <c r="T789" s="118"/>
    </row>
    <row r="790" spans="2:20" ht="13.5">
      <c r="B790" s="118"/>
      <c r="C790" s="118"/>
      <c r="D790" s="118"/>
      <c r="E790" s="118"/>
      <c r="F790" s="118"/>
      <c r="G790" s="118"/>
      <c r="H790" s="118"/>
      <c r="I790" s="118"/>
      <c r="J790" s="25"/>
      <c r="K790" s="118"/>
      <c r="L790" s="118"/>
      <c r="M790" s="118"/>
      <c r="N790" s="118"/>
      <c r="O790" s="118"/>
      <c r="P790" s="118"/>
      <c r="Q790" s="118"/>
      <c r="R790" s="118"/>
      <c r="S790" s="118"/>
      <c r="T790" s="118"/>
    </row>
    <row r="791" spans="2:20" ht="13.5">
      <c r="B791" s="118"/>
      <c r="C791" s="118"/>
      <c r="D791" s="118"/>
      <c r="E791" s="118"/>
      <c r="F791" s="118"/>
      <c r="G791" s="118"/>
      <c r="H791" s="118"/>
      <c r="I791" s="118"/>
      <c r="J791" s="25"/>
      <c r="K791" s="118"/>
      <c r="L791" s="118"/>
      <c r="M791" s="118"/>
      <c r="N791" s="118"/>
      <c r="O791" s="118"/>
      <c r="P791" s="118"/>
      <c r="Q791" s="118"/>
      <c r="R791" s="118"/>
      <c r="S791" s="118"/>
      <c r="T791" s="118"/>
    </row>
    <row r="792" spans="2:20" ht="13.5">
      <c r="B792" s="118"/>
      <c r="C792" s="118"/>
      <c r="D792" s="118"/>
      <c r="E792" s="118"/>
      <c r="F792" s="118"/>
      <c r="G792" s="118"/>
      <c r="H792" s="118"/>
      <c r="I792" s="118"/>
      <c r="J792" s="25"/>
      <c r="K792" s="118"/>
      <c r="L792" s="118"/>
      <c r="M792" s="118"/>
      <c r="N792" s="118"/>
      <c r="O792" s="118"/>
      <c r="P792" s="118"/>
      <c r="Q792" s="118"/>
      <c r="R792" s="118"/>
      <c r="S792" s="118"/>
      <c r="T792" s="118"/>
    </row>
    <row r="793" spans="2:20" ht="13.5">
      <c r="B793" s="118"/>
      <c r="C793" s="118"/>
      <c r="D793" s="118"/>
      <c r="E793" s="118"/>
      <c r="F793" s="118"/>
      <c r="G793" s="118"/>
      <c r="H793" s="118"/>
      <c r="I793" s="118"/>
      <c r="J793" s="25"/>
      <c r="K793" s="118"/>
      <c r="L793" s="118"/>
      <c r="M793" s="118"/>
      <c r="N793" s="118"/>
      <c r="O793" s="118"/>
      <c r="P793" s="118"/>
      <c r="Q793" s="118"/>
      <c r="R793" s="118"/>
      <c r="S793" s="118"/>
      <c r="T793" s="118"/>
    </row>
    <row r="794" spans="2:20" ht="13.5">
      <c r="B794" s="118"/>
      <c r="C794" s="118"/>
      <c r="D794" s="118"/>
      <c r="E794" s="118"/>
      <c r="F794" s="118"/>
      <c r="G794" s="118"/>
      <c r="H794" s="118"/>
      <c r="I794" s="118"/>
      <c r="J794" s="25"/>
      <c r="K794" s="118"/>
      <c r="L794" s="118"/>
      <c r="M794" s="118"/>
      <c r="N794" s="118"/>
      <c r="O794" s="118"/>
      <c r="P794" s="118"/>
      <c r="Q794" s="118"/>
      <c r="R794" s="118"/>
      <c r="S794" s="118"/>
      <c r="T794" s="118"/>
    </row>
    <row r="795" spans="2:20" ht="13.5">
      <c r="B795" s="118"/>
      <c r="C795" s="118"/>
      <c r="D795" s="118"/>
      <c r="E795" s="118"/>
      <c r="F795" s="118"/>
      <c r="G795" s="118"/>
      <c r="H795" s="118"/>
      <c r="I795" s="118"/>
      <c r="J795" s="25"/>
      <c r="K795" s="118"/>
      <c r="L795" s="118"/>
      <c r="M795" s="118"/>
      <c r="N795" s="118"/>
      <c r="O795" s="118"/>
      <c r="P795" s="118"/>
      <c r="Q795" s="118"/>
      <c r="R795" s="118"/>
      <c r="S795" s="118"/>
      <c r="T795" s="118"/>
    </row>
    <row r="796" spans="2:20" ht="13.5">
      <c r="B796" s="118"/>
      <c r="C796" s="118"/>
      <c r="D796" s="118"/>
      <c r="E796" s="118"/>
      <c r="F796" s="118"/>
      <c r="G796" s="118"/>
      <c r="H796" s="118"/>
      <c r="I796" s="118"/>
      <c r="J796" s="25"/>
      <c r="K796" s="118"/>
      <c r="L796" s="118"/>
      <c r="M796" s="118"/>
      <c r="N796" s="118"/>
      <c r="O796" s="118"/>
      <c r="P796" s="118"/>
      <c r="Q796" s="118"/>
      <c r="R796" s="118"/>
      <c r="S796" s="118"/>
      <c r="T796" s="118"/>
    </row>
    <row r="797" spans="2:20" ht="13.5">
      <c r="B797" s="118"/>
      <c r="C797" s="118"/>
      <c r="D797" s="118"/>
      <c r="E797" s="118"/>
      <c r="F797" s="118"/>
      <c r="G797" s="118"/>
      <c r="H797" s="118"/>
      <c r="I797" s="118"/>
      <c r="J797" s="25"/>
      <c r="K797" s="118"/>
      <c r="L797" s="118"/>
      <c r="M797" s="118"/>
      <c r="N797" s="118"/>
      <c r="O797" s="118"/>
      <c r="P797" s="118"/>
      <c r="Q797" s="118"/>
      <c r="R797" s="118"/>
      <c r="S797" s="118"/>
      <c r="T797" s="118"/>
    </row>
    <row r="798" spans="2:20" ht="13.5">
      <c r="B798" s="118"/>
      <c r="C798" s="118"/>
      <c r="D798" s="118"/>
      <c r="E798" s="118"/>
      <c r="F798" s="118"/>
      <c r="G798" s="118"/>
      <c r="H798" s="118"/>
      <c r="I798" s="118"/>
      <c r="J798" s="25"/>
      <c r="K798" s="118"/>
      <c r="L798" s="118"/>
      <c r="M798" s="118"/>
      <c r="N798" s="118"/>
      <c r="O798" s="118"/>
      <c r="P798" s="118"/>
      <c r="Q798" s="118"/>
      <c r="R798" s="118"/>
      <c r="S798" s="118"/>
      <c r="T798" s="118"/>
    </row>
    <row r="799" spans="2:20" ht="13.5">
      <c r="B799" s="118"/>
      <c r="C799" s="118"/>
      <c r="D799" s="118"/>
      <c r="E799" s="118"/>
      <c r="F799" s="118"/>
      <c r="G799" s="118"/>
      <c r="H799" s="118"/>
      <c r="I799" s="118"/>
      <c r="J799" s="25"/>
      <c r="K799" s="118"/>
      <c r="L799" s="118"/>
      <c r="M799" s="118"/>
      <c r="N799" s="118"/>
      <c r="O799" s="118"/>
      <c r="P799" s="118"/>
      <c r="Q799" s="118"/>
      <c r="R799" s="118"/>
      <c r="S799" s="118"/>
      <c r="T799" s="118"/>
    </row>
    <row r="800" spans="2:20" ht="13.5">
      <c r="B800" s="118"/>
      <c r="C800" s="118"/>
      <c r="D800" s="118"/>
      <c r="E800" s="118"/>
      <c r="F800" s="118"/>
      <c r="G800" s="118"/>
      <c r="H800" s="118"/>
      <c r="I800" s="118"/>
      <c r="J800" s="25"/>
      <c r="K800" s="118"/>
      <c r="L800" s="118"/>
      <c r="M800" s="118"/>
      <c r="N800" s="118"/>
      <c r="O800" s="118"/>
      <c r="P800" s="118"/>
      <c r="Q800" s="118"/>
      <c r="R800" s="118"/>
      <c r="S800" s="118"/>
      <c r="T800" s="118"/>
    </row>
    <row r="801" spans="2:20" ht="13.5">
      <c r="B801" s="118"/>
      <c r="C801" s="118"/>
      <c r="D801" s="118"/>
      <c r="E801" s="118"/>
      <c r="F801" s="118"/>
      <c r="G801" s="118"/>
      <c r="H801" s="118"/>
      <c r="I801" s="118"/>
      <c r="J801" s="25"/>
      <c r="K801" s="118"/>
      <c r="L801" s="118"/>
      <c r="M801" s="118"/>
      <c r="N801" s="118"/>
      <c r="O801" s="118"/>
      <c r="P801" s="118"/>
      <c r="Q801" s="118"/>
      <c r="R801" s="118"/>
      <c r="S801" s="118"/>
      <c r="T801" s="118"/>
    </row>
    <row r="802" spans="2:20" ht="13.5">
      <c r="B802" s="118"/>
      <c r="C802" s="118"/>
      <c r="D802" s="118"/>
      <c r="E802" s="118"/>
      <c r="F802" s="118"/>
      <c r="G802" s="118"/>
      <c r="H802" s="118"/>
      <c r="I802" s="118"/>
      <c r="J802" s="25"/>
      <c r="K802" s="118"/>
      <c r="L802" s="118"/>
      <c r="M802" s="118"/>
      <c r="N802" s="118"/>
      <c r="O802" s="118"/>
      <c r="P802" s="118"/>
      <c r="Q802" s="118"/>
      <c r="R802" s="118"/>
      <c r="S802" s="118"/>
      <c r="T802" s="118"/>
    </row>
    <row r="803" spans="2:20" ht="13.5">
      <c r="B803" s="118"/>
      <c r="C803" s="118"/>
      <c r="D803" s="118"/>
      <c r="E803" s="118"/>
      <c r="F803" s="118"/>
      <c r="G803" s="118"/>
      <c r="H803" s="118"/>
      <c r="I803" s="118"/>
      <c r="J803" s="25"/>
      <c r="K803" s="118"/>
      <c r="L803" s="118"/>
      <c r="M803" s="118"/>
      <c r="N803" s="118"/>
      <c r="O803" s="118"/>
      <c r="P803" s="118"/>
      <c r="Q803" s="118"/>
      <c r="R803" s="118"/>
      <c r="S803" s="118"/>
      <c r="T803" s="118"/>
    </row>
    <row r="804" spans="2:20" ht="13.5">
      <c r="B804" s="118"/>
      <c r="C804" s="118"/>
      <c r="D804" s="118"/>
      <c r="E804" s="118"/>
      <c r="F804" s="118"/>
      <c r="G804" s="118"/>
      <c r="H804" s="118"/>
      <c r="I804" s="118"/>
      <c r="J804" s="25"/>
      <c r="K804" s="118"/>
      <c r="L804" s="118"/>
      <c r="M804" s="118"/>
      <c r="N804" s="118"/>
      <c r="O804" s="118"/>
      <c r="P804" s="118"/>
      <c r="Q804" s="118"/>
      <c r="R804" s="118"/>
      <c r="S804" s="118"/>
      <c r="T804" s="118"/>
    </row>
    <row r="805" spans="2:20" ht="13.5">
      <c r="B805" s="118"/>
      <c r="C805" s="118"/>
      <c r="D805" s="118"/>
      <c r="E805" s="118"/>
      <c r="F805" s="118"/>
      <c r="G805" s="118"/>
      <c r="H805" s="118"/>
      <c r="I805" s="118"/>
      <c r="J805" s="25"/>
      <c r="K805" s="118"/>
      <c r="L805" s="118"/>
      <c r="M805" s="118"/>
      <c r="N805" s="118"/>
      <c r="O805" s="118"/>
      <c r="P805" s="118"/>
      <c r="Q805" s="118"/>
      <c r="R805" s="118"/>
      <c r="S805" s="118"/>
      <c r="T805" s="118"/>
    </row>
    <row r="806" spans="2:20" ht="13.5">
      <c r="B806" s="118"/>
      <c r="C806" s="118"/>
      <c r="D806" s="118"/>
      <c r="E806" s="118"/>
      <c r="F806" s="118"/>
      <c r="G806" s="118"/>
      <c r="H806" s="118"/>
      <c r="I806" s="118"/>
      <c r="J806" s="25"/>
      <c r="K806" s="118"/>
      <c r="L806" s="118"/>
      <c r="M806" s="118"/>
      <c r="N806" s="118"/>
      <c r="O806" s="118"/>
      <c r="P806" s="118"/>
      <c r="Q806" s="118"/>
      <c r="R806" s="118"/>
      <c r="S806" s="118"/>
      <c r="T806" s="118"/>
    </row>
    <row r="807" spans="2:20" ht="13.5">
      <c r="B807" s="118"/>
      <c r="C807" s="118"/>
      <c r="D807" s="118"/>
      <c r="E807" s="118"/>
      <c r="F807" s="118"/>
      <c r="G807" s="118"/>
      <c r="H807" s="118"/>
      <c r="I807" s="118"/>
      <c r="J807" s="25"/>
      <c r="K807" s="118"/>
      <c r="L807" s="118"/>
      <c r="M807" s="118"/>
      <c r="N807" s="118"/>
      <c r="O807" s="118"/>
      <c r="P807" s="118"/>
      <c r="Q807" s="118"/>
      <c r="R807" s="118"/>
      <c r="S807" s="118"/>
      <c r="T807" s="118"/>
    </row>
    <row r="808" spans="2:20" ht="13.5">
      <c r="B808" s="118"/>
      <c r="C808" s="118"/>
      <c r="D808" s="118"/>
      <c r="E808" s="118"/>
      <c r="F808" s="118"/>
      <c r="G808" s="118"/>
      <c r="H808" s="118"/>
      <c r="I808" s="118"/>
      <c r="J808" s="25"/>
      <c r="K808" s="118"/>
      <c r="L808" s="118"/>
      <c r="M808" s="118"/>
      <c r="N808" s="118"/>
      <c r="O808" s="118"/>
      <c r="P808" s="118"/>
      <c r="Q808" s="118"/>
      <c r="R808" s="118"/>
      <c r="S808" s="118"/>
      <c r="T808" s="118"/>
    </row>
    <row r="809" spans="2:20" ht="13.5">
      <c r="B809" s="118"/>
      <c r="C809" s="118"/>
      <c r="D809" s="118"/>
      <c r="E809" s="118"/>
      <c r="F809" s="118"/>
      <c r="G809" s="118"/>
      <c r="H809" s="118"/>
      <c r="I809" s="118"/>
      <c r="J809" s="25"/>
      <c r="K809" s="118"/>
      <c r="L809" s="118"/>
      <c r="M809" s="118"/>
      <c r="N809" s="118"/>
      <c r="O809" s="118"/>
      <c r="P809" s="118"/>
      <c r="Q809" s="118"/>
      <c r="R809" s="118"/>
      <c r="S809" s="118"/>
      <c r="T809" s="118"/>
    </row>
    <row r="810" spans="2:20" ht="13.5">
      <c r="B810" s="118"/>
      <c r="C810" s="118"/>
      <c r="D810" s="118"/>
      <c r="E810" s="118"/>
      <c r="F810" s="118"/>
      <c r="G810" s="118"/>
      <c r="H810" s="118"/>
      <c r="I810" s="118"/>
      <c r="J810" s="25"/>
      <c r="K810" s="118"/>
      <c r="L810" s="118"/>
      <c r="M810" s="118"/>
      <c r="N810" s="118"/>
      <c r="O810" s="118"/>
      <c r="P810" s="118"/>
      <c r="Q810" s="118"/>
      <c r="R810" s="118"/>
      <c r="S810" s="118"/>
      <c r="T810" s="118"/>
    </row>
    <row r="811" spans="2:20" ht="13.5">
      <c r="B811" s="118"/>
      <c r="C811" s="118"/>
      <c r="D811" s="118"/>
      <c r="E811" s="118"/>
      <c r="F811" s="118"/>
      <c r="G811" s="118"/>
      <c r="H811" s="118"/>
      <c r="I811" s="118"/>
      <c r="J811" s="25"/>
      <c r="K811" s="118"/>
      <c r="L811" s="118"/>
      <c r="M811" s="118"/>
      <c r="N811" s="118"/>
      <c r="O811" s="118"/>
      <c r="P811" s="118"/>
      <c r="Q811" s="118"/>
      <c r="R811" s="118"/>
      <c r="S811" s="118"/>
      <c r="T811" s="118"/>
    </row>
    <row r="812" spans="2:20" ht="13.5">
      <c r="B812" s="118"/>
      <c r="C812" s="118"/>
      <c r="D812" s="118"/>
      <c r="E812" s="118"/>
      <c r="F812" s="118"/>
      <c r="G812" s="118"/>
      <c r="H812" s="118"/>
      <c r="I812" s="118"/>
      <c r="J812" s="25"/>
      <c r="K812" s="118"/>
      <c r="L812" s="118"/>
      <c r="M812" s="118"/>
      <c r="N812" s="118"/>
      <c r="O812" s="118"/>
      <c r="P812" s="118"/>
      <c r="Q812" s="118"/>
      <c r="R812" s="118"/>
      <c r="S812" s="118"/>
      <c r="T812" s="118"/>
    </row>
    <row r="813" spans="2:20" ht="13.5">
      <c r="B813" s="118"/>
      <c r="C813" s="118"/>
      <c r="D813" s="118"/>
      <c r="E813" s="118"/>
      <c r="F813" s="118"/>
      <c r="G813" s="118"/>
      <c r="H813" s="118"/>
      <c r="I813" s="118"/>
      <c r="J813" s="25"/>
      <c r="K813" s="118"/>
      <c r="L813" s="118"/>
      <c r="M813" s="118"/>
      <c r="N813" s="118"/>
      <c r="O813" s="118"/>
      <c r="P813" s="118"/>
      <c r="Q813" s="118"/>
      <c r="R813" s="118"/>
      <c r="S813" s="118"/>
      <c r="T813" s="118"/>
    </row>
    <row r="814" spans="2:20" ht="13.5">
      <c r="B814" s="118"/>
      <c r="C814" s="118"/>
      <c r="D814" s="118"/>
      <c r="E814" s="118"/>
      <c r="F814" s="118"/>
      <c r="G814" s="118"/>
      <c r="H814" s="118"/>
      <c r="I814" s="118"/>
      <c r="J814" s="25"/>
      <c r="K814" s="118"/>
      <c r="L814" s="118"/>
      <c r="M814" s="118"/>
      <c r="N814" s="118"/>
      <c r="O814" s="118"/>
      <c r="P814" s="118"/>
      <c r="Q814" s="118"/>
      <c r="R814" s="118"/>
      <c r="S814" s="118"/>
      <c r="T814" s="118"/>
    </row>
    <row r="815" spans="2:20" ht="13.5">
      <c r="B815" s="118"/>
      <c r="C815" s="118"/>
      <c r="D815" s="118"/>
      <c r="E815" s="118"/>
      <c r="F815" s="118"/>
      <c r="G815" s="118"/>
      <c r="H815" s="118"/>
      <c r="I815" s="118"/>
      <c r="J815" s="25"/>
      <c r="K815" s="118"/>
      <c r="L815" s="118"/>
      <c r="M815" s="118"/>
      <c r="N815" s="118"/>
      <c r="O815" s="118"/>
      <c r="P815" s="118"/>
      <c r="Q815" s="118"/>
      <c r="R815" s="118"/>
      <c r="S815" s="118"/>
      <c r="T815" s="118"/>
    </row>
    <row r="816" spans="2:20" ht="13.5">
      <c r="B816" s="118"/>
      <c r="C816" s="118"/>
      <c r="D816" s="118"/>
      <c r="E816" s="118"/>
      <c r="F816" s="118"/>
      <c r="G816" s="118"/>
      <c r="H816" s="118"/>
      <c r="I816" s="118"/>
      <c r="J816" s="25"/>
      <c r="K816" s="118"/>
      <c r="L816" s="118"/>
      <c r="M816" s="118"/>
      <c r="N816" s="118"/>
      <c r="O816" s="118"/>
      <c r="P816" s="118"/>
      <c r="Q816" s="118"/>
      <c r="R816" s="118"/>
      <c r="S816" s="118"/>
      <c r="T816" s="118"/>
    </row>
    <row r="817" spans="2:20" ht="13.5">
      <c r="B817" s="118"/>
      <c r="C817" s="118"/>
      <c r="D817" s="118"/>
      <c r="E817" s="118"/>
      <c r="F817" s="118"/>
      <c r="G817" s="118"/>
      <c r="H817" s="118"/>
      <c r="I817" s="118"/>
      <c r="J817" s="25"/>
      <c r="K817" s="118"/>
      <c r="L817" s="118"/>
      <c r="M817" s="118"/>
      <c r="N817" s="118"/>
      <c r="O817" s="118"/>
      <c r="P817" s="118"/>
      <c r="Q817" s="118"/>
      <c r="R817" s="118"/>
      <c r="S817" s="118"/>
      <c r="T817" s="118"/>
    </row>
    <row r="818" spans="2:20" ht="13.5">
      <c r="B818" s="118"/>
      <c r="C818" s="118"/>
      <c r="D818" s="118"/>
      <c r="E818" s="118"/>
      <c r="F818" s="118"/>
      <c r="G818" s="118"/>
      <c r="H818" s="118"/>
      <c r="I818" s="118"/>
      <c r="J818" s="25"/>
      <c r="K818" s="118"/>
      <c r="L818" s="118"/>
      <c r="M818" s="118"/>
      <c r="N818" s="118"/>
      <c r="O818" s="118"/>
      <c r="P818" s="118"/>
      <c r="Q818" s="118"/>
      <c r="R818" s="118"/>
      <c r="S818" s="118"/>
      <c r="T818" s="118"/>
    </row>
    <row r="819" spans="2:20" ht="13.5">
      <c r="B819" s="118"/>
      <c r="C819" s="118"/>
      <c r="D819" s="118"/>
      <c r="E819" s="118"/>
      <c r="F819" s="118"/>
      <c r="G819" s="118"/>
      <c r="H819" s="118"/>
      <c r="I819" s="118"/>
      <c r="J819" s="25"/>
      <c r="K819" s="118"/>
      <c r="L819" s="118"/>
      <c r="M819" s="118"/>
      <c r="N819" s="118"/>
      <c r="O819" s="118"/>
      <c r="P819" s="118"/>
      <c r="Q819" s="118"/>
      <c r="R819" s="118"/>
      <c r="S819" s="118"/>
      <c r="T819" s="118"/>
    </row>
    <row r="820" spans="2:20" ht="13.5">
      <c r="B820" s="118"/>
      <c r="C820" s="118"/>
      <c r="D820" s="118"/>
      <c r="E820" s="118"/>
      <c r="F820" s="118"/>
      <c r="G820" s="118"/>
      <c r="H820" s="118"/>
      <c r="I820" s="118"/>
      <c r="J820" s="25"/>
      <c r="K820" s="118"/>
      <c r="L820" s="118"/>
      <c r="M820" s="118"/>
      <c r="N820" s="118"/>
      <c r="O820" s="118"/>
      <c r="P820" s="118"/>
      <c r="Q820" s="118"/>
      <c r="R820" s="118"/>
      <c r="S820" s="118"/>
      <c r="T820" s="118"/>
    </row>
    <row r="821" spans="2:20" ht="13.5">
      <c r="B821" s="118"/>
      <c r="C821" s="118"/>
      <c r="D821" s="118"/>
      <c r="E821" s="118"/>
      <c r="F821" s="118"/>
      <c r="G821" s="118"/>
      <c r="H821" s="118"/>
      <c r="I821" s="118"/>
      <c r="J821" s="25"/>
      <c r="K821" s="118"/>
      <c r="L821" s="118"/>
      <c r="M821" s="118"/>
      <c r="N821" s="118"/>
      <c r="O821" s="118"/>
      <c r="P821" s="118"/>
      <c r="Q821" s="118"/>
      <c r="R821" s="118"/>
      <c r="S821" s="118"/>
      <c r="T821" s="118"/>
    </row>
    <row r="822" spans="2:20" ht="13.5">
      <c r="B822" s="118"/>
      <c r="C822" s="118"/>
      <c r="D822" s="118"/>
      <c r="E822" s="118"/>
      <c r="F822" s="118"/>
      <c r="G822" s="118"/>
      <c r="H822" s="118"/>
      <c r="I822" s="118"/>
      <c r="J822" s="25"/>
      <c r="K822" s="118"/>
      <c r="L822" s="118"/>
      <c r="M822" s="118"/>
      <c r="N822" s="118"/>
      <c r="O822" s="118"/>
      <c r="P822" s="118"/>
      <c r="Q822" s="118"/>
      <c r="R822" s="118"/>
      <c r="S822" s="118"/>
      <c r="T822" s="118"/>
    </row>
    <row r="823" spans="2:20" ht="13.5">
      <c r="B823" s="118"/>
      <c r="C823" s="118"/>
      <c r="D823" s="118"/>
      <c r="E823" s="118"/>
      <c r="F823" s="118"/>
      <c r="G823" s="118"/>
      <c r="H823" s="118"/>
      <c r="I823" s="118"/>
      <c r="J823" s="25"/>
      <c r="K823" s="118"/>
      <c r="L823" s="118"/>
      <c r="M823" s="118"/>
      <c r="N823" s="118"/>
      <c r="O823" s="118"/>
      <c r="P823" s="118"/>
      <c r="Q823" s="118"/>
      <c r="R823" s="118"/>
      <c r="S823" s="118"/>
      <c r="T823" s="118"/>
    </row>
    <row r="824" spans="2:20" ht="13.5">
      <c r="B824" s="118"/>
      <c r="C824" s="118"/>
      <c r="D824" s="118"/>
      <c r="E824" s="118"/>
      <c r="F824" s="118"/>
      <c r="G824" s="118"/>
      <c r="H824" s="118"/>
      <c r="I824" s="118"/>
      <c r="J824" s="25"/>
      <c r="K824" s="118"/>
      <c r="L824" s="118"/>
      <c r="M824" s="118"/>
      <c r="N824" s="118"/>
      <c r="O824" s="118"/>
      <c r="P824" s="118"/>
      <c r="Q824" s="118"/>
      <c r="R824" s="118"/>
      <c r="S824" s="118"/>
      <c r="T824" s="118"/>
    </row>
    <row r="825" spans="2:20" ht="13.5">
      <c r="B825" s="118"/>
      <c r="C825" s="118"/>
      <c r="D825" s="118"/>
      <c r="E825" s="118"/>
      <c r="F825" s="118"/>
      <c r="G825" s="118"/>
      <c r="H825" s="118"/>
      <c r="I825" s="118"/>
      <c r="J825" s="25"/>
      <c r="K825" s="118"/>
      <c r="L825" s="118"/>
      <c r="M825" s="118"/>
      <c r="N825" s="118"/>
      <c r="O825" s="118"/>
      <c r="P825" s="118"/>
      <c r="Q825" s="118"/>
      <c r="R825" s="118"/>
      <c r="S825" s="118"/>
      <c r="T825" s="118"/>
    </row>
    <row r="826" spans="2:20" ht="13.5">
      <c r="B826" s="118"/>
      <c r="C826" s="118"/>
      <c r="D826" s="118"/>
      <c r="E826" s="118"/>
      <c r="F826" s="118"/>
      <c r="G826" s="118"/>
      <c r="H826" s="118"/>
      <c r="I826" s="118"/>
      <c r="J826" s="25"/>
      <c r="K826" s="118"/>
      <c r="L826" s="118"/>
      <c r="M826" s="118"/>
      <c r="N826" s="118"/>
      <c r="O826" s="118"/>
      <c r="P826" s="118"/>
      <c r="Q826" s="118"/>
      <c r="R826" s="118"/>
      <c r="S826" s="118"/>
      <c r="T826" s="118"/>
    </row>
    <row r="827" spans="2:20" ht="13.5">
      <c r="B827" s="118"/>
      <c r="C827" s="118"/>
      <c r="D827" s="118"/>
      <c r="E827" s="118"/>
      <c r="F827" s="118"/>
      <c r="G827" s="118"/>
      <c r="H827" s="118"/>
      <c r="I827" s="118"/>
      <c r="J827" s="25"/>
      <c r="K827" s="118"/>
      <c r="L827" s="118"/>
      <c r="M827" s="118"/>
      <c r="N827" s="118"/>
      <c r="O827" s="118"/>
      <c r="P827" s="118"/>
      <c r="Q827" s="118"/>
      <c r="R827" s="118"/>
      <c r="S827" s="118"/>
      <c r="T827" s="118"/>
    </row>
    <row r="828" spans="2:20" ht="13.5">
      <c r="B828" s="118"/>
      <c r="C828" s="118"/>
      <c r="D828" s="118"/>
      <c r="E828" s="118"/>
      <c r="F828" s="118"/>
      <c r="G828" s="118"/>
      <c r="H828" s="118"/>
      <c r="I828" s="118"/>
      <c r="J828" s="25"/>
      <c r="K828" s="118"/>
      <c r="L828" s="118"/>
      <c r="M828" s="118"/>
      <c r="N828" s="118"/>
      <c r="O828" s="118"/>
      <c r="P828" s="118"/>
      <c r="Q828" s="118"/>
      <c r="R828" s="118"/>
      <c r="S828" s="118"/>
      <c r="T828" s="118"/>
    </row>
    <row r="829" spans="2:20" ht="13.5">
      <c r="B829" s="118"/>
      <c r="C829" s="118"/>
      <c r="D829" s="118"/>
      <c r="E829" s="118"/>
      <c r="F829" s="118"/>
      <c r="G829" s="118"/>
      <c r="H829" s="118"/>
      <c r="I829" s="118"/>
      <c r="J829" s="25"/>
      <c r="K829" s="118"/>
      <c r="L829" s="118"/>
      <c r="M829" s="118"/>
      <c r="N829" s="118"/>
      <c r="O829" s="118"/>
      <c r="P829" s="118"/>
      <c r="Q829" s="118"/>
      <c r="R829" s="118"/>
      <c r="S829" s="118"/>
      <c r="T829" s="118"/>
    </row>
    <row r="830" spans="2:20" ht="13.5">
      <c r="B830" s="118"/>
      <c r="C830" s="118"/>
      <c r="D830" s="118"/>
      <c r="E830" s="118"/>
      <c r="F830" s="118"/>
      <c r="G830" s="118"/>
      <c r="H830" s="118"/>
      <c r="I830" s="118"/>
      <c r="J830" s="25"/>
      <c r="K830" s="118"/>
      <c r="L830" s="118"/>
      <c r="M830" s="118"/>
      <c r="N830" s="118"/>
      <c r="O830" s="118"/>
      <c r="P830" s="118"/>
      <c r="Q830" s="118"/>
      <c r="R830" s="118"/>
      <c r="S830" s="118"/>
      <c r="T830" s="118"/>
    </row>
    <row r="831" spans="2:20" ht="13.5">
      <c r="B831" s="118"/>
      <c r="C831" s="118"/>
      <c r="D831" s="118"/>
      <c r="E831" s="118"/>
      <c r="F831" s="118"/>
      <c r="G831" s="118"/>
      <c r="H831" s="118"/>
      <c r="I831" s="118"/>
      <c r="J831" s="25"/>
      <c r="K831" s="118"/>
      <c r="L831" s="118"/>
      <c r="M831" s="118"/>
      <c r="N831" s="118"/>
      <c r="O831" s="118"/>
      <c r="P831" s="118"/>
      <c r="Q831" s="118"/>
      <c r="R831" s="118"/>
      <c r="S831" s="118"/>
      <c r="T831" s="118"/>
    </row>
    <row r="832" spans="2:20" ht="13.5">
      <c r="B832" s="118"/>
      <c r="C832" s="118"/>
      <c r="D832" s="118"/>
      <c r="E832" s="118"/>
      <c r="F832" s="118"/>
      <c r="G832" s="118"/>
      <c r="H832" s="118"/>
      <c r="I832" s="118"/>
      <c r="J832" s="25"/>
      <c r="K832" s="118"/>
      <c r="L832" s="118"/>
      <c r="M832" s="118"/>
      <c r="N832" s="118"/>
      <c r="O832" s="118"/>
      <c r="P832" s="118"/>
      <c r="Q832" s="118"/>
      <c r="R832" s="118"/>
      <c r="S832" s="118"/>
      <c r="T832" s="118"/>
    </row>
    <row r="833" spans="2:20" ht="13.5">
      <c r="B833" s="118"/>
      <c r="C833" s="118"/>
      <c r="D833" s="118"/>
      <c r="E833" s="118"/>
      <c r="F833" s="118"/>
      <c r="G833" s="118"/>
      <c r="H833" s="118"/>
      <c r="I833" s="118"/>
      <c r="J833" s="25"/>
      <c r="K833" s="118"/>
      <c r="L833" s="118"/>
      <c r="M833" s="118"/>
      <c r="N833" s="118"/>
      <c r="O833" s="118"/>
      <c r="P833" s="118"/>
      <c r="Q833" s="118"/>
      <c r="R833" s="118"/>
      <c r="S833" s="118"/>
      <c r="T833" s="118"/>
    </row>
    <row r="834" spans="2:20" ht="13.5">
      <c r="B834" s="118"/>
      <c r="C834" s="118"/>
      <c r="D834" s="118"/>
      <c r="E834" s="118"/>
      <c r="F834" s="118"/>
      <c r="G834" s="118"/>
      <c r="H834" s="118"/>
      <c r="I834" s="118"/>
      <c r="J834" s="25"/>
      <c r="K834" s="118"/>
      <c r="L834" s="118"/>
      <c r="M834" s="118"/>
      <c r="N834" s="118"/>
      <c r="O834" s="118"/>
      <c r="P834" s="118"/>
      <c r="Q834" s="118"/>
      <c r="R834" s="118"/>
      <c r="S834" s="118"/>
      <c r="T834" s="118"/>
    </row>
    <row r="835" spans="2:20" ht="13.5">
      <c r="B835" s="118"/>
      <c r="C835" s="118"/>
      <c r="D835" s="118"/>
      <c r="E835" s="118"/>
      <c r="F835" s="118"/>
      <c r="G835" s="118"/>
      <c r="H835" s="118"/>
      <c r="I835" s="118"/>
      <c r="J835" s="25"/>
      <c r="K835" s="118"/>
      <c r="L835" s="118"/>
      <c r="M835" s="118"/>
      <c r="N835" s="118"/>
      <c r="O835" s="118"/>
      <c r="P835" s="118"/>
      <c r="Q835" s="118"/>
      <c r="R835" s="118"/>
      <c r="S835" s="118"/>
      <c r="T835" s="118"/>
    </row>
    <row r="836" spans="2:20" ht="13.5">
      <c r="B836" s="118"/>
      <c r="C836" s="118"/>
      <c r="D836" s="118"/>
      <c r="E836" s="118"/>
      <c r="F836" s="118"/>
      <c r="G836" s="118"/>
      <c r="H836" s="118"/>
      <c r="I836" s="118"/>
      <c r="J836" s="25"/>
      <c r="K836" s="118"/>
      <c r="L836" s="118"/>
      <c r="M836" s="118"/>
      <c r="N836" s="118"/>
      <c r="O836" s="118"/>
      <c r="P836" s="118"/>
      <c r="Q836" s="118"/>
      <c r="R836" s="118"/>
      <c r="S836" s="118"/>
      <c r="T836" s="118"/>
    </row>
    <row r="837" spans="2:20" ht="13.5">
      <c r="B837" s="118"/>
      <c r="C837" s="118"/>
      <c r="D837" s="118"/>
      <c r="E837" s="118"/>
      <c r="F837" s="118"/>
      <c r="G837" s="118"/>
      <c r="H837" s="118"/>
      <c r="I837" s="118"/>
      <c r="J837" s="25"/>
      <c r="K837" s="118"/>
      <c r="L837" s="118"/>
      <c r="M837" s="118"/>
      <c r="N837" s="118"/>
      <c r="O837" s="118"/>
      <c r="P837" s="118"/>
      <c r="Q837" s="118"/>
      <c r="R837" s="118"/>
      <c r="S837" s="118"/>
      <c r="T837" s="118"/>
    </row>
    <row r="838" spans="2:20" ht="13.5">
      <c r="B838" s="118"/>
      <c r="C838" s="118"/>
      <c r="D838" s="118"/>
      <c r="E838" s="118"/>
      <c r="F838" s="118"/>
      <c r="G838" s="118"/>
      <c r="H838" s="118"/>
      <c r="I838" s="118"/>
      <c r="J838" s="25"/>
      <c r="K838" s="118"/>
      <c r="L838" s="118"/>
      <c r="M838" s="118"/>
      <c r="N838" s="118"/>
      <c r="O838" s="118"/>
      <c r="P838" s="118"/>
      <c r="Q838" s="118"/>
      <c r="R838" s="118"/>
      <c r="S838" s="118"/>
      <c r="T838" s="118"/>
    </row>
    <row r="839" spans="2:20" ht="13.5">
      <c r="B839" s="118"/>
      <c r="C839" s="118"/>
      <c r="D839" s="118"/>
      <c r="E839" s="118"/>
      <c r="F839" s="118"/>
      <c r="G839" s="118"/>
      <c r="H839" s="118"/>
      <c r="I839" s="118"/>
      <c r="J839" s="25"/>
      <c r="K839" s="118"/>
      <c r="L839" s="118"/>
      <c r="M839" s="118"/>
      <c r="N839" s="118"/>
      <c r="O839" s="118"/>
      <c r="P839" s="118"/>
      <c r="Q839" s="118"/>
      <c r="R839" s="118"/>
      <c r="S839" s="118"/>
      <c r="T839" s="118"/>
    </row>
    <row r="840" spans="2:20" ht="13.5">
      <c r="B840" s="118"/>
      <c r="C840" s="118"/>
      <c r="D840" s="118"/>
      <c r="E840" s="118"/>
      <c r="F840" s="118"/>
      <c r="G840" s="118"/>
      <c r="H840" s="118"/>
      <c r="I840" s="118"/>
      <c r="J840" s="25"/>
      <c r="K840" s="118"/>
      <c r="L840" s="118"/>
      <c r="M840" s="118"/>
      <c r="N840" s="118"/>
      <c r="O840" s="118"/>
      <c r="P840" s="118"/>
      <c r="Q840" s="118"/>
      <c r="R840" s="118"/>
      <c r="S840" s="118"/>
      <c r="T840" s="118"/>
    </row>
    <row r="841" spans="2:20" ht="13.5">
      <c r="B841" s="118"/>
      <c r="C841" s="118"/>
      <c r="D841" s="118"/>
      <c r="E841" s="118"/>
      <c r="F841" s="118"/>
      <c r="G841" s="118"/>
      <c r="H841" s="118"/>
      <c r="I841" s="118"/>
      <c r="J841" s="25"/>
      <c r="K841" s="118"/>
      <c r="L841" s="118"/>
      <c r="M841" s="118"/>
      <c r="N841" s="118"/>
      <c r="O841" s="118"/>
      <c r="P841" s="118"/>
      <c r="Q841" s="118"/>
      <c r="R841" s="118"/>
      <c r="S841" s="118"/>
      <c r="T841" s="118"/>
    </row>
    <row r="842" spans="2:20" ht="13.5">
      <c r="B842" s="118"/>
      <c r="C842" s="118"/>
      <c r="D842" s="118"/>
      <c r="E842" s="118"/>
      <c r="F842" s="118"/>
      <c r="G842" s="118"/>
      <c r="H842" s="118"/>
      <c r="I842" s="118"/>
      <c r="J842" s="25"/>
      <c r="K842" s="118"/>
      <c r="L842" s="118"/>
      <c r="M842" s="118"/>
      <c r="N842" s="118"/>
      <c r="O842" s="118"/>
      <c r="P842" s="118"/>
      <c r="Q842" s="118"/>
      <c r="R842" s="118"/>
      <c r="S842" s="118"/>
      <c r="T842" s="118"/>
    </row>
    <row r="843" spans="2:20" ht="13.5">
      <c r="B843" s="118"/>
      <c r="C843" s="118"/>
      <c r="D843" s="118"/>
      <c r="E843" s="118"/>
      <c r="F843" s="118"/>
      <c r="G843" s="118"/>
      <c r="H843" s="118"/>
      <c r="I843" s="118"/>
      <c r="J843" s="25"/>
      <c r="K843" s="118"/>
      <c r="L843" s="118"/>
      <c r="M843" s="118"/>
      <c r="N843" s="118"/>
      <c r="O843" s="118"/>
      <c r="P843" s="118"/>
      <c r="Q843" s="118"/>
      <c r="R843" s="118"/>
      <c r="S843" s="118"/>
      <c r="T843" s="118"/>
    </row>
    <row r="844" spans="2:20" ht="13.5">
      <c r="B844" s="118"/>
      <c r="C844" s="118"/>
      <c r="D844" s="118"/>
      <c r="E844" s="118"/>
      <c r="F844" s="118"/>
      <c r="G844" s="118"/>
      <c r="H844" s="118"/>
      <c r="I844" s="118"/>
      <c r="J844" s="25"/>
      <c r="K844" s="118"/>
      <c r="L844" s="118"/>
      <c r="M844" s="118"/>
      <c r="N844" s="118"/>
      <c r="O844" s="118"/>
      <c r="P844" s="118"/>
      <c r="Q844" s="118"/>
      <c r="R844" s="118"/>
      <c r="S844" s="118"/>
      <c r="T844" s="118"/>
    </row>
    <row r="845" spans="2:20" ht="13.5">
      <c r="B845" s="118"/>
      <c r="C845" s="118"/>
      <c r="D845" s="118"/>
      <c r="E845" s="118"/>
      <c r="F845" s="118"/>
      <c r="G845" s="118"/>
      <c r="H845" s="118"/>
      <c r="I845" s="118"/>
      <c r="J845" s="25"/>
      <c r="K845" s="118"/>
      <c r="L845" s="118"/>
      <c r="M845" s="118"/>
      <c r="N845" s="118"/>
      <c r="O845" s="118"/>
      <c r="P845" s="118"/>
      <c r="Q845" s="118"/>
      <c r="R845" s="118"/>
      <c r="S845" s="118"/>
      <c r="T845" s="118"/>
    </row>
    <row r="846" spans="2:20" ht="13.5">
      <c r="B846" s="118"/>
      <c r="C846" s="118"/>
      <c r="D846" s="118"/>
      <c r="E846" s="118"/>
      <c r="F846" s="118"/>
      <c r="G846" s="118"/>
      <c r="H846" s="118"/>
      <c r="I846" s="118"/>
      <c r="J846" s="25"/>
      <c r="K846" s="118"/>
      <c r="L846" s="118"/>
      <c r="M846" s="118"/>
      <c r="N846" s="118"/>
      <c r="O846" s="118"/>
      <c r="P846" s="118"/>
      <c r="Q846" s="118"/>
      <c r="R846" s="118"/>
      <c r="S846" s="118"/>
      <c r="T846" s="118"/>
    </row>
    <row r="847" spans="2:20" ht="13.5">
      <c r="B847" s="118"/>
      <c r="C847" s="118"/>
      <c r="D847" s="118"/>
      <c r="E847" s="118"/>
      <c r="F847" s="118"/>
      <c r="G847" s="118"/>
      <c r="H847" s="118"/>
      <c r="I847" s="118"/>
      <c r="J847" s="25"/>
      <c r="K847" s="118"/>
      <c r="L847" s="118"/>
      <c r="M847" s="118"/>
      <c r="N847" s="118"/>
      <c r="O847" s="118"/>
      <c r="P847" s="118"/>
      <c r="Q847" s="118"/>
      <c r="R847" s="118"/>
      <c r="S847" s="118"/>
      <c r="T847" s="118"/>
    </row>
    <row r="848" spans="2:20" ht="13.5">
      <c r="B848" s="118"/>
      <c r="C848" s="118"/>
      <c r="D848" s="118"/>
      <c r="E848" s="118"/>
      <c r="F848" s="118"/>
      <c r="G848" s="118"/>
      <c r="H848" s="118"/>
      <c r="I848" s="118"/>
      <c r="J848" s="25"/>
      <c r="K848" s="118"/>
      <c r="L848" s="118"/>
      <c r="M848" s="118"/>
      <c r="N848" s="118"/>
      <c r="O848" s="118"/>
      <c r="P848" s="118"/>
      <c r="Q848" s="118"/>
      <c r="R848" s="118"/>
      <c r="S848" s="118"/>
      <c r="T848" s="118"/>
    </row>
    <row r="849" spans="2:20" ht="13.5">
      <c r="B849" s="118"/>
      <c r="C849" s="118"/>
      <c r="D849" s="118"/>
      <c r="E849" s="118"/>
      <c r="F849" s="118"/>
      <c r="G849" s="118"/>
      <c r="H849" s="118"/>
      <c r="I849" s="118"/>
      <c r="J849" s="25"/>
      <c r="K849" s="118"/>
      <c r="L849" s="118"/>
      <c r="M849" s="118"/>
      <c r="N849" s="118"/>
      <c r="O849" s="118"/>
      <c r="P849" s="118"/>
      <c r="Q849" s="118"/>
      <c r="R849" s="118"/>
      <c r="S849" s="118"/>
      <c r="T849" s="118"/>
    </row>
    <row r="850" spans="2:20" ht="13.5">
      <c r="B850" s="118"/>
      <c r="C850" s="118"/>
      <c r="D850" s="118"/>
      <c r="E850" s="118"/>
      <c r="F850" s="118"/>
      <c r="G850" s="118"/>
      <c r="H850" s="118"/>
      <c r="I850" s="118"/>
      <c r="J850" s="25"/>
      <c r="K850" s="118"/>
      <c r="L850" s="118"/>
      <c r="M850" s="118"/>
      <c r="N850" s="118"/>
      <c r="O850" s="118"/>
      <c r="P850" s="118"/>
      <c r="Q850" s="118"/>
      <c r="R850" s="118"/>
      <c r="S850" s="118"/>
      <c r="T850" s="118"/>
    </row>
    <row r="851" spans="2:20" ht="13.5">
      <c r="B851" s="118"/>
      <c r="C851" s="118"/>
      <c r="D851" s="118"/>
      <c r="E851" s="118"/>
      <c r="F851" s="118"/>
      <c r="G851" s="118"/>
      <c r="H851" s="118"/>
      <c r="I851" s="118"/>
      <c r="J851" s="25"/>
      <c r="K851" s="118"/>
      <c r="L851" s="118"/>
      <c r="M851" s="118"/>
      <c r="N851" s="118"/>
      <c r="O851" s="118"/>
      <c r="P851" s="118"/>
      <c r="Q851" s="118"/>
      <c r="R851" s="118"/>
      <c r="S851" s="118"/>
      <c r="T851" s="118"/>
    </row>
    <row r="852" spans="2:20" ht="13.5">
      <c r="B852" s="118"/>
      <c r="C852" s="118"/>
      <c r="D852" s="118"/>
      <c r="E852" s="118"/>
      <c r="F852" s="118"/>
      <c r="G852" s="118"/>
      <c r="H852" s="118"/>
      <c r="I852" s="118"/>
      <c r="J852" s="25"/>
      <c r="K852" s="118"/>
      <c r="L852" s="118"/>
      <c r="M852" s="118"/>
      <c r="N852" s="118"/>
      <c r="O852" s="118"/>
      <c r="P852" s="118"/>
      <c r="Q852" s="118"/>
      <c r="R852" s="118"/>
      <c r="S852" s="118"/>
      <c r="T852" s="118"/>
    </row>
    <row r="853" spans="2:20" ht="13.5">
      <c r="B853" s="118"/>
      <c r="C853" s="118"/>
      <c r="D853" s="118"/>
      <c r="E853" s="118"/>
      <c r="F853" s="118"/>
      <c r="G853" s="118"/>
      <c r="H853" s="118"/>
      <c r="I853" s="118"/>
      <c r="J853" s="25"/>
      <c r="K853" s="118"/>
      <c r="L853" s="118"/>
      <c r="M853" s="118"/>
      <c r="N853" s="118"/>
      <c r="O853" s="118"/>
      <c r="P853" s="118"/>
      <c r="Q853" s="118"/>
      <c r="R853" s="118"/>
      <c r="S853" s="118"/>
      <c r="T853" s="118"/>
    </row>
    <row r="854" spans="2:20" ht="13.5">
      <c r="B854" s="118"/>
      <c r="C854" s="118"/>
      <c r="D854" s="118"/>
      <c r="E854" s="118"/>
      <c r="F854" s="118"/>
      <c r="G854" s="118"/>
      <c r="H854" s="118"/>
      <c r="I854" s="118"/>
      <c r="J854" s="25"/>
      <c r="K854" s="118"/>
      <c r="L854" s="118"/>
      <c r="M854" s="118"/>
      <c r="N854" s="118"/>
      <c r="O854" s="118"/>
      <c r="P854" s="118"/>
      <c r="Q854" s="118"/>
      <c r="R854" s="118"/>
      <c r="S854" s="118"/>
      <c r="T854" s="118"/>
    </row>
    <row r="855" spans="2:20" ht="13.5">
      <c r="B855" s="118"/>
      <c r="C855" s="118"/>
      <c r="D855" s="118"/>
      <c r="E855" s="118"/>
      <c r="F855" s="118"/>
      <c r="G855" s="118"/>
      <c r="H855" s="118"/>
      <c r="I855" s="118"/>
      <c r="J855" s="25"/>
      <c r="K855" s="118"/>
      <c r="L855" s="118"/>
      <c r="M855" s="118"/>
      <c r="N855" s="118"/>
      <c r="O855" s="118"/>
      <c r="P855" s="118"/>
      <c r="Q855" s="118"/>
      <c r="R855" s="118"/>
      <c r="S855" s="118"/>
      <c r="T855" s="118"/>
    </row>
  </sheetData>
  <sheetProtection password="CA9A" sheet="1" selectLockedCells="1"/>
  <mergeCells count="77">
    <mergeCell ref="G47:I47"/>
    <mergeCell ref="G44:I44"/>
    <mergeCell ref="B20:U20"/>
    <mergeCell ref="C31:F31"/>
    <mergeCell ref="C45:F45"/>
    <mergeCell ref="C47:F47"/>
    <mergeCell ref="G45:I45"/>
    <mergeCell ref="G32:I32"/>
    <mergeCell ref="G46:I46"/>
    <mergeCell ref="C38:F38"/>
    <mergeCell ref="G39:I39"/>
    <mergeCell ref="P38:Q38"/>
    <mergeCell ref="O17:S17"/>
    <mergeCell ref="T5:U18"/>
    <mergeCell ref="P39:Q39"/>
    <mergeCell ref="P47:Q47"/>
    <mergeCell ref="P34:Q34"/>
    <mergeCell ref="P33:Q33"/>
    <mergeCell ref="H22:P22"/>
    <mergeCell ref="H23:P24"/>
    <mergeCell ref="U51:W51"/>
    <mergeCell ref="P50:Q50"/>
    <mergeCell ref="P36:Q36"/>
    <mergeCell ref="G13:I13"/>
    <mergeCell ref="L15:N15"/>
    <mergeCell ref="G37:I37"/>
    <mergeCell ref="P48:Q48"/>
    <mergeCell ref="P32:Q32"/>
    <mergeCell ref="G35:I35"/>
    <mergeCell ref="G36:I36"/>
    <mergeCell ref="P66:Q66"/>
    <mergeCell ref="N87:P87"/>
    <mergeCell ref="Q95:T95"/>
    <mergeCell ref="N88:P88"/>
    <mergeCell ref="G83:I83"/>
    <mergeCell ref="N74:Q74"/>
    <mergeCell ref="G82:I82"/>
    <mergeCell ref="G81:I81"/>
    <mergeCell ref="G79:I79"/>
    <mergeCell ref="G74:I74"/>
    <mergeCell ref="P96:T96"/>
    <mergeCell ref="P81:Q81"/>
    <mergeCell ref="P84:Q84"/>
    <mergeCell ref="M60:T60"/>
    <mergeCell ref="N63:Q63"/>
    <mergeCell ref="C73:F73"/>
    <mergeCell ref="G72:I72"/>
    <mergeCell ref="G80:I80"/>
    <mergeCell ref="G61:I61"/>
    <mergeCell ref="G60:I60"/>
    <mergeCell ref="V58:V61"/>
    <mergeCell ref="U52:W57"/>
    <mergeCell ref="G69:I69"/>
    <mergeCell ref="G71:I71"/>
    <mergeCell ref="G70:I70"/>
    <mergeCell ref="G67:I67"/>
    <mergeCell ref="P52:Q52"/>
    <mergeCell ref="G63:I63"/>
    <mergeCell ref="G64:I64"/>
    <mergeCell ref="G68:I68"/>
    <mergeCell ref="C49:F49"/>
    <mergeCell ref="G49:I49"/>
    <mergeCell ref="G51:I51"/>
    <mergeCell ref="G56:I56"/>
    <mergeCell ref="G54:I54"/>
    <mergeCell ref="C52:F52"/>
    <mergeCell ref="G52:I52"/>
    <mergeCell ref="G48:I48"/>
    <mergeCell ref="B26:L26"/>
    <mergeCell ref="G62:I62"/>
    <mergeCell ref="D13:F13"/>
    <mergeCell ref="B13:C13"/>
    <mergeCell ref="P45:Q45"/>
    <mergeCell ref="M26:T26"/>
    <mergeCell ref="P42:Q42"/>
    <mergeCell ref="C57:F57"/>
    <mergeCell ref="G57:I57"/>
  </mergeCells>
  <printOptions/>
  <pageMargins left="0.33" right="0.22" top="0.35433070866141736" bottom="0.31496062992125984" header="0.2755905511811024" footer="0.2362204724409449"/>
  <pageSetup fitToHeight="1" fitToWidth="1"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453"/>
  <sheetViews>
    <sheetView showRowColHeaders="0" defaultGridColor="0" zoomScalePageLayoutView="0" colorId="12" workbookViewId="0" topLeftCell="A1">
      <selection activeCell="N12" sqref="N12"/>
    </sheetView>
  </sheetViews>
  <sheetFormatPr defaultColWidth="9.00390625" defaultRowHeight="13.5"/>
  <cols>
    <col min="1" max="1" width="5.25390625" style="120" customWidth="1"/>
    <col min="2" max="2" width="3.25390625" style="143" customWidth="1"/>
    <col min="3" max="8" width="3.25390625" style="20" customWidth="1"/>
    <col min="9" max="9" width="3.75390625" style="20" customWidth="1"/>
    <col min="10" max="10" width="14.00390625" style="20" customWidth="1"/>
    <col min="11" max="11" width="0.875" style="21" customWidth="1"/>
    <col min="12" max="12" width="14.00390625" style="20" customWidth="1"/>
    <col min="13" max="13" width="1.37890625" style="20" customWidth="1"/>
    <col min="14" max="14" width="14.125" style="20" customWidth="1"/>
    <col min="15" max="15" width="3.00390625" style="20" customWidth="1"/>
    <col min="16" max="16" width="10.375" style="20" customWidth="1"/>
    <col min="17" max="17" width="2.00390625" style="139" customWidth="1"/>
    <col min="18" max="19" width="9.875" style="139" customWidth="1"/>
    <col min="20" max="32" width="9.00390625" style="139" customWidth="1"/>
    <col min="33" max="16384" width="9.00390625" style="140" customWidth="1"/>
  </cols>
  <sheetData>
    <row r="1" spans="2:32" s="120" customFormat="1" ht="6" customHeight="1" thickBot="1">
      <c r="B1" s="116"/>
      <c r="C1" s="118"/>
      <c r="D1" s="118"/>
      <c r="E1" s="118"/>
      <c r="F1" s="118"/>
      <c r="G1" s="118"/>
      <c r="H1" s="118"/>
      <c r="I1" s="118"/>
      <c r="J1" s="118"/>
      <c r="K1" s="25"/>
      <c r="L1" s="118"/>
      <c r="M1" s="118"/>
      <c r="N1" s="118"/>
      <c r="O1" s="118"/>
      <c r="P1" s="118"/>
      <c r="Q1" s="139"/>
      <c r="R1" s="139"/>
      <c r="S1" s="139"/>
      <c r="T1" s="139"/>
      <c r="U1" s="139"/>
      <c r="V1" s="139"/>
      <c r="W1" s="139"/>
      <c r="X1" s="139"/>
      <c r="Y1" s="139"/>
      <c r="Z1" s="139"/>
      <c r="AA1" s="139"/>
      <c r="AB1" s="139"/>
      <c r="AC1" s="139"/>
      <c r="AD1" s="139"/>
      <c r="AE1" s="139"/>
      <c r="AF1" s="139"/>
    </row>
    <row r="2" spans="2:32" s="120" customFormat="1" ht="13.5" customHeight="1" thickBot="1">
      <c r="B2" s="779" t="s">
        <v>736</v>
      </c>
      <c r="C2" s="780"/>
      <c r="D2" s="780"/>
      <c r="E2" s="780"/>
      <c r="F2" s="780"/>
      <c r="G2" s="780"/>
      <c r="H2" s="780"/>
      <c r="I2" s="780"/>
      <c r="J2" s="780"/>
      <c r="K2" s="780"/>
      <c r="L2" s="781"/>
      <c r="M2" s="782" t="s">
        <v>730</v>
      </c>
      <c r="N2" s="783"/>
      <c r="O2" s="783"/>
      <c r="P2" s="784"/>
      <c r="Q2" s="139"/>
      <c r="R2" s="139"/>
      <c r="S2" s="139"/>
      <c r="T2" s="139"/>
      <c r="U2" s="139"/>
      <c r="V2" s="139"/>
      <c r="W2" s="139"/>
      <c r="X2" s="139"/>
      <c r="Y2" s="139"/>
      <c r="Z2" s="139"/>
      <c r="AA2" s="139"/>
      <c r="AB2" s="139"/>
      <c r="AC2" s="139"/>
      <c r="AD2" s="139"/>
      <c r="AE2" s="139"/>
      <c r="AF2" s="139"/>
    </row>
    <row r="3" spans="2:35" s="120" customFormat="1" ht="13.5" customHeight="1">
      <c r="B3" s="788" t="s">
        <v>166</v>
      </c>
      <c r="C3" s="789"/>
      <c r="D3" s="789"/>
      <c r="E3" s="789"/>
      <c r="F3" s="789"/>
      <c r="G3" s="790"/>
      <c r="H3" s="796" t="s">
        <v>733</v>
      </c>
      <c r="I3" s="789"/>
      <c r="J3" s="789"/>
      <c r="K3" s="789"/>
      <c r="L3" s="789"/>
      <c r="M3" s="785"/>
      <c r="N3" s="786"/>
      <c r="O3" s="786"/>
      <c r="P3" s="787"/>
      <c r="Q3" s="473"/>
      <c r="R3" s="139"/>
      <c r="S3" s="474"/>
      <c r="T3" s="474"/>
      <c r="U3" s="474"/>
      <c r="V3" s="474"/>
      <c r="W3" s="474"/>
      <c r="X3" s="474"/>
      <c r="Y3" s="474"/>
      <c r="Z3" s="474"/>
      <c r="AA3" s="474"/>
      <c r="AB3" s="474"/>
      <c r="AC3" s="474"/>
      <c r="AD3" s="474"/>
      <c r="AE3" s="474"/>
      <c r="AF3" s="139"/>
      <c r="AG3" s="139"/>
      <c r="AH3" s="139"/>
      <c r="AI3" s="139"/>
    </row>
    <row r="4" spans="2:35" s="120" customFormat="1" ht="13.5">
      <c r="B4" s="791"/>
      <c r="C4" s="776"/>
      <c r="D4" s="776"/>
      <c r="E4" s="776"/>
      <c r="F4" s="776"/>
      <c r="G4" s="792"/>
      <c r="H4" s="775"/>
      <c r="I4" s="776"/>
      <c r="J4" s="776"/>
      <c r="K4" s="776"/>
      <c r="L4" s="776"/>
      <c r="M4" s="765" t="s">
        <v>734</v>
      </c>
      <c r="N4" s="766"/>
      <c r="O4" s="766"/>
      <c r="P4" s="767"/>
      <c r="Q4" s="473"/>
      <c r="R4" s="474"/>
      <c r="S4" s="474"/>
      <c r="T4" s="474"/>
      <c r="U4" s="474"/>
      <c r="V4" s="474"/>
      <c r="W4" s="474"/>
      <c r="X4" s="474"/>
      <c r="Y4" s="474"/>
      <c r="Z4" s="474"/>
      <c r="AA4" s="474"/>
      <c r="AB4" s="474"/>
      <c r="AC4" s="474"/>
      <c r="AD4" s="474"/>
      <c r="AE4" s="474"/>
      <c r="AF4" s="139"/>
      <c r="AG4" s="139"/>
      <c r="AH4" s="139"/>
      <c r="AI4" s="139"/>
    </row>
    <row r="5" spans="2:35" s="120" customFormat="1" ht="13.5">
      <c r="B5" s="791"/>
      <c r="C5" s="776"/>
      <c r="D5" s="776"/>
      <c r="E5" s="776"/>
      <c r="F5" s="776"/>
      <c r="G5" s="792"/>
      <c r="H5" s="775"/>
      <c r="I5" s="776"/>
      <c r="J5" s="776"/>
      <c r="K5" s="776"/>
      <c r="L5" s="776"/>
      <c r="M5" s="765"/>
      <c r="N5" s="766"/>
      <c r="O5" s="766"/>
      <c r="P5" s="767"/>
      <c r="Q5" s="473"/>
      <c r="R5" s="474"/>
      <c r="S5" s="474"/>
      <c r="T5" s="474"/>
      <c r="U5" s="474"/>
      <c r="V5" s="474"/>
      <c r="W5" s="474"/>
      <c r="X5" s="474"/>
      <c r="Y5" s="474"/>
      <c r="Z5" s="474"/>
      <c r="AA5" s="474"/>
      <c r="AB5" s="474"/>
      <c r="AC5" s="474"/>
      <c r="AD5" s="474"/>
      <c r="AE5" s="474"/>
      <c r="AF5" s="139"/>
      <c r="AG5" s="139"/>
      <c r="AH5" s="139"/>
      <c r="AI5" s="139"/>
    </row>
    <row r="6" spans="2:35" s="120" customFormat="1" ht="13.5">
      <c r="B6" s="793"/>
      <c r="C6" s="794"/>
      <c r="D6" s="794"/>
      <c r="E6" s="794"/>
      <c r="F6" s="794"/>
      <c r="G6" s="795"/>
      <c r="H6" s="797"/>
      <c r="I6" s="794"/>
      <c r="J6" s="794"/>
      <c r="K6" s="794"/>
      <c r="L6" s="794"/>
      <c r="M6" s="765"/>
      <c r="N6" s="766"/>
      <c r="O6" s="766"/>
      <c r="P6" s="767"/>
      <c r="Q6" s="473"/>
      <c r="R6" s="474"/>
      <c r="S6" s="474"/>
      <c r="T6" s="474"/>
      <c r="U6" s="474"/>
      <c r="V6" s="474"/>
      <c r="W6" s="474"/>
      <c r="X6" s="474"/>
      <c r="Y6" s="474"/>
      <c r="Z6" s="474"/>
      <c r="AA6" s="474"/>
      <c r="AB6" s="474"/>
      <c r="AC6" s="474"/>
      <c r="AD6" s="474"/>
      <c r="AE6" s="474"/>
      <c r="AF6" s="139"/>
      <c r="AG6" s="139"/>
      <c r="AH6" s="139"/>
      <c r="AI6" s="139"/>
    </row>
    <row r="7" spans="2:35" s="120" customFormat="1" ht="13.5" customHeight="1">
      <c r="B7" s="771" t="s">
        <v>167</v>
      </c>
      <c r="C7" s="772"/>
      <c r="D7" s="772"/>
      <c r="E7" s="772"/>
      <c r="F7" s="772"/>
      <c r="G7" s="772"/>
      <c r="H7" s="775" t="s">
        <v>735</v>
      </c>
      <c r="I7" s="776"/>
      <c r="J7" s="776"/>
      <c r="K7" s="776"/>
      <c r="L7" s="776"/>
      <c r="M7" s="765"/>
      <c r="N7" s="766"/>
      <c r="O7" s="766"/>
      <c r="P7" s="767"/>
      <c r="Q7" s="473"/>
      <c r="R7" s="474"/>
      <c r="S7" s="474"/>
      <c r="T7" s="474"/>
      <c r="U7" s="474"/>
      <c r="V7" s="474"/>
      <c r="W7" s="474"/>
      <c r="X7" s="474"/>
      <c r="Y7" s="474"/>
      <c r="Z7" s="474"/>
      <c r="AA7" s="474"/>
      <c r="AB7" s="474"/>
      <c r="AC7" s="474"/>
      <c r="AD7" s="474"/>
      <c r="AE7" s="474"/>
      <c r="AF7" s="139"/>
      <c r="AG7" s="139"/>
      <c r="AH7" s="139"/>
      <c r="AI7" s="139"/>
    </row>
    <row r="8" spans="2:35" s="120" customFormat="1" ht="14.25" thickBot="1">
      <c r="B8" s="773"/>
      <c r="C8" s="774"/>
      <c r="D8" s="774"/>
      <c r="E8" s="774"/>
      <c r="F8" s="774"/>
      <c r="G8" s="774"/>
      <c r="H8" s="777"/>
      <c r="I8" s="778"/>
      <c r="J8" s="778"/>
      <c r="K8" s="778"/>
      <c r="L8" s="778"/>
      <c r="M8" s="768"/>
      <c r="N8" s="769"/>
      <c r="O8" s="769"/>
      <c r="P8" s="770"/>
      <c r="Q8" s="473"/>
      <c r="R8" s="474"/>
      <c r="S8" s="474"/>
      <c r="T8" s="474"/>
      <c r="U8" s="474"/>
      <c r="V8" s="474"/>
      <c r="W8" s="474"/>
      <c r="X8" s="474"/>
      <c r="Y8" s="474"/>
      <c r="Z8" s="474"/>
      <c r="AA8" s="474"/>
      <c r="AB8" s="474"/>
      <c r="AC8" s="474"/>
      <c r="AD8" s="474"/>
      <c r="AE8" s="474"/>
      <c r="AF8" s="139"/>
      <c r="AG8" s="139"/>
      <c r="AH8" s="139"/>
      <c r="AI8" s="139"/>
    </row>
    <row r="9" spans="2:32" s="120" customFormat="1" ht="6.75" customHeight="1">
      <c r="B9" s="116"/>
      <c r="C9" s="118"/>
      <c r="D9" s="118"/>
      <c r="E9" s="118"/>
      <c r="F9" s="118"/>
      <c r="G9" s="118"/>
      <c r="H9" s="118"/>
      <c r="I9" s="118"/>
      <c r="J9" s="118"/>
      <c r="K9" s="25"/>
      <c r="L9" s="118"/>
      <c r="M9" s="118"/>
      <c r="N9" s="118"/>
      <c r="O9" s="118"/>
      <c r="P9" s="118"/>
      <c r="Q9" s="139"/>
      <c r="R9" s="139"/>
      <c r="S9" s="139"/>
      <c r="T9" s="139"/>
      <c r="U9" s="139"/>
      <c r="V9" s="139"/>
      <c r="W9" s="139"/>
      <c r="X9" s="139"/>
      <c r="Y9" s="139"/>
      <c r="Z9" s="139"/>
      <c r="AA9" s="139"/>
      <c r="AB9" s="139"/>
      <c r="AC9" s="139"/>
      <c r="AD9" s="139"/>
      <c r="AE9" s="139"/>
      <c r="AF9" s="139"/>
    </row>
    <row r="10" spans="1:72" s="137" customFormat="1" ht="12">
      <c r="A10" s="118"/>
      <c r="B10" s="117" t="s">
        <v>385</v>
      </c>
      <c r="C10" s="118"/>
      <c r="D10" s="118"/>
      <c r="E10" s="118"/>
      <c r="F10" s="118"/>
      <c r="G10" s="118"/>
      <c r="H10" s="118"/>
      <c r="I10" s="118"/>
      <c r="J10" s="25"/>
      <c r="K10" s="118"/>
      <c r="L10" s="118"/>
      <c r="M10" s="118"/>
      <c r="N10" s="118"/>
      <c r="O10" s="118"/>
      <c r="P10" s="118"/>
      <c r="Q10" s="25"/>
      <c r="R10" s="25"/>
      <c r="S10" s="25"/>
      <c r="T10" s="25"/>
      <c r="U10" s="25"/>
      <c r="V10" s="25"/>
      <c r="W10" s="25"/>
      <c r="X10" s="25"/>
      <c r="Y10" s="25"/>
      <c r="Z10" s="25"/>
      <c r="AA10" s="25"/>
      <c r="AB10" s="25"/>
      <c r="AC10" s="25"/>
      <c r="AD10" s="25"/>
      <c r="AE10" s="25"/>
      <c r="AF10" s="25"/>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row>
    <row r="11" spans="1:72" s="137" customFormat="1" ht="12">
      <c r="A11" s="118"/>
      <c r="B11" s="94" t="s">
        <v>128</v>
      </c>
      <c r="C11" s="94"/>
      <c r="D11" s="35"/>
      <c r="E11" s="27"/>
      <c r="F11" s="27"/>
      <c r="G11" s="27"/>
      <c r="H11" s="27"/>
      <c r="I11" s="27"/>
      <c r="J11" s="27"/>
      <c r="K11" s="28"/>
      <c r="L11" s="27"/>
      <c r="M11" s="27"/>
      <c r="N11" s="30" t="s">
        <v>222</v>
      </c>
      <c r="O11" s="138"/>
      <c r="P11" s="138"/>
      <c r="Q11" s="25"/>
      <c r="R11" s="25"/>
      <c r="S11" s="25"/>
      <c r="T11" s="25"/>
      <c r="U11" s="25"/>
      <c r="V11" s="25"/>
      <c r="W11" s="25"/>
      <c r="X11" s="25"/>
      <c r="Y11" s="25"/>
      <c r="Z11" s="25"/>
      <c r="AA11" s="25"/>
      <c r="AB11" s="25"/>
      <c r="AC11" s="25"/>
      <c r="AD11" s="25"/>
      <c r="AE11" s="25"/>
      <c r="AF11" s="25"/>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row>
    <row r="12" spans="1:72" s="137" customFormat="1" ht="12">
      <c r="A12" s="118"/>
      <c r="B12" s="10"/>
      <c r="C12" s="8"/>
      <c r="D12" s="8" t="s">
        <v>243</v>
      </c>
      <c r="E12" s="8"/>
      <c r="F12" s="8"/>
      <c r="G12" s="8"/>
      <c r="H12" s="8"/>
      <c r="I12" s="8"/>
      <c r="J12" s="8"/>
      <c r="K12" s="13"/>
      <c r="L12" s="377" t="s">
        <v>386</v>
      </c>
      <c r="M12" s="8"/>
      <c r="N12" s="3"/>
      <c r="O12" s="20"/>
      <c r="P12" s="20"/>
      <c r="Q12" s="25"/>
      <c r="R12" s="25"/>
      <c r="S12" s="25"/>
      <c r="T12" s="25"/>
      <c r="U12" s="25"/>
      <c r="V12" s="25"/>
      <c r="W12" s="25"/>
      <c r="X12" s="25"/>
      <c r="Y12" s="25"/>
      <c r="Z12" s="25"/>
      <c r="AA12" s="25"/>
      <c r="AB12" s="25"/>
      <c r="AC12" s="25"/>
      <c r="AD12" s="25"/>
      <c r="AE12" s="25"/>
      <c r="AF12" s="25"/>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row>
    <row r="13" spans="1:72" s="137" customFormat="1" ht="12">
      <c r="A13" s="118"/>
      <c r="B13" s="10"/>
      <c r="C13" s="8"/>
      <c r="D13" s="8" t="s">
        <v>564</v>
      </c>
      <c r="E13" s="8"/>
      <c r="F13" s="8"/>
      <c r="G13" s="8"/>
      <c r="H13" s="8"/>
      <c r="I13" s="8"/>
      <c r="J13" s="8"/>
      <c r="K13" s="13"/>
      <c r="L13" s="8"/>
      <c r="M13" s="8"/>
      <c r="N13" s="5"/>
      <c r="O13" s="20"/>
      <c r="P13" s="20"/>
      <c r="Q13" s="25"/>
      <c r="R13" s="25"/>
      <c r="S13" s="25"/>
      <c r="T13" s="25"/>
      <c r="U13" s="25"/>
      <c r="V13" s="25"/>
      <c r="W13" s="25"/>
      <c r="X13" s="25"/>
      <c r="Y13" s="25"/>
      <c r="Z13" s="25"/>
      <c r="AA13" s="25"/>
      <c r="AB13" s="25"/>
      <c r="AC13" s="25"/>
      <c r="AD13" s="25"/>
      <c r="AE13" s="25"/>
      <c r="AF13" s="25"/>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row>
    <row r="14" spans="1:72" s="137" customFormat="1" ht="12">
      <c r="A14" s="118"/>
      <c r="B14" s="10"/>
      <c r="C14" s="7"/>
      <c r="D14" s="8" t="s">
        <v>148</v>
      </c>
      <c r="E14" s="8"/>
      <c r="F14" s="8"/>
      <c r="G14" s="8"/>
      <c r="H14" s="8"/>
      <c r="I14" s="8"/>
      <c r="J14" s="8"/>
      <c r="K14" s="13"/>
      <c r="L14" s="2"/>
      <c r="M14" s="8" t="s">
        <v>130</v>
      </c>
      <c r="N14" s="7"/>
      <c r="O14" s="20"/>
      <c r="P14" s="20"/>
      <c r="Q14" s="25"/>
      <c r="R14" s="25"/>
      <c r="S14" s="25"/>
      <c r="T14" s="25"/>
      <c r="U14" s="25"/>
      <c r="V14" s="25"/>
      <c r="W14" s="25"/>
      <c r="X14" s="25"/>
      <c r="Y14" s="25"/>
      <c r="Z14" s="25"/>
      <c r="AA14" s="25"/>
      <c r="AB14" s="25"/>
      <c r="AC14" s="25"/>
      <c r="AD14" s="25"/>
      <c r="AE14" s="25"/>
      <c r="AF14" s="25"/>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row>
    <row r="15" spans="1:72" s="137" customFormat="1" ht="12">
      <c r="A15" s="118"/>
      <c r="B15" s="10"/>
      <c r="C15" s="8"/>
      <c r="D15" s="8" t="s">
        <v>244</v>
      </c>
      <c r="E15" s="8"/>
      <c r="F15" s="8"/>
      <c r="G15" s="8"/>
      <c r="H15" s="8"/>
      <c r="I15" s="8"/>
      <c r="J15" s="8"/>
      <c r="K15" s="13"/>
      <c r="L15" s="8"/>
      <c r="M15" s="8"/>
      <c r="N15" s="3"/>
      <c r="O15" s="20"/>
      <c r="P15" s="20"/>
      <c r="Q15" s="25"/>
      <c r="R15" s="118"/>
      <c r="S15" s="118"/>
      <c r="T15" s="25"/>
      <c r="U15" s="25"/>
      <c r="V15" s="25"/>
      <c r="W15" s="25"/>
      <c r="X15" s="25"/>
      <c r="Y15" s="25"/>
      <c r="Z15" s="25"/>
      <c r="AA15" s="25"/>
      <c r="AB15" s="25"/>
      <c r="AC15" s="25"/>
      <c r="AD15" s="25"/>
      <c r="AE15" s="25"/>
      <c r="AF15" s="25"/>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row>
    <row r="16" spans="1:72" s="137" customFormat="1" ht="12">
      <c r="A16" s="118"/>
      <c r="B16" s="10"/>
      <c r="C16" s="8"/>
      <c r="D16" s="8" t="s">
        <v>565</v>
      </c>
      <c r="E16" s="8"/>
      <c r="F16" s="8"/>
      <c r="G16" s="8"/>
      <c r="H16" s="8"/>
      <c r="I16" s="8"/>
      <c r="J16" s="8"/>
      <c r="K16" s="13"/>
      <c r="L16" s="8"/>
      <c r="M16" s="8"/>
      <c r="N16" s="5"/>
      <c r="O16" s="20"/>
      <c r="P16" s="20"/>
      <c r="Q16" s="25"/>
      <c r="R16" s="118"/>
      <c r="S16" s="118"/>
      <c r="T16" s="25"/>
      <c r="U16" s="25"/>
      <c r="V16" s="25"/>
      <c r="W16" s="25"/>
      <c r="X16" s="25"/>
      <c r="Y16" s="25"/>
      <c r="Z16" s="25"/>
      <c r="AA16" s="25"/>
      <c r="AB16" s="25"/>
      <c r="AC16" s="25"/>
      <c r="AD16" s="25"/>
      <c r="AE16" s="25"/>
      <c r="AF16" s="25"/>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row>
    <row r="17" spans="1:72" s="137" customFormat="1" ht="12">
      <c r="A17" s="118"/>
      <c r="B17" s="10"/>
      <c r="C17" s="8"/>
      <c r="D17" s="8" t="s">
        <v>129</v>
      </c>
      <c r="E17" s="8"/>
      <c r="F17" s="8"/>
      <c r="G17" s="8"/>
      <c r="H17" s="8"/>
      <c r="I17" s="8"/>
      <c r="J17" s="8"/>
      <c r="K17" s="13"/>
      <c r="L17" s="2"/>
      <c r="M17" s="8" t="s">
        <v>130</v>
      </c>
      <c r="N17" s="8"/>
      <c r="O17" s="20"/>
      <c r="P17" s="20"/>
      <c r="Q17" s="25"/>
      <c r="R17" s="118"/>
      <c r="S17" s="118"/>
      <c r="T17" s="25"/>
      <c r="U17" s="25"/>
      <c r="V17" s="25"/>
      <c r="W17" s="25"/>
      <c r="X17" s="25"/>
      <c r="Y17" s="25"/>
      <c r="Z17" s="25"/>
      <c r="AA17" s="25"/>
      <c r="AB17" s="25"/>
      <c r="AC17" s="25"/>
      <c r="AD17" s="25"/>
      <c r="AE17" s="25"/>
      <c r="AF17" s="25"/>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row>
    <row r="18" spans="1:72" s="137" customFormat="1" ht="12.75" thickBot="1">
      <c r="A18" s="118"/>
      <c r="B18" s="10"/>
      <c r="C18" s="10" t="s">
        <v>6</v>
      </c>
      <c r="D18" s="7"/>
      <c r="E18" s="8"/>
      <c r="F18" s="8"/>
      <c r="G18" s="8"/>
      <c r="H18" s="8"/>
      <c r="I18" s="8"/>
      <c r="J18" s="8"/>
      <c r="K18" s="13"/>
      <c r="L18" s="8"/>
      <c r="M18" s="8"/>
      <c r="N18" s="17">
        <f>SUM(N12:N16)</f>
        <v>0</v>
      </c>
      <c r="O18" s="142" t="s">
        <v>693</v>
      </c>
      <c r="P18" s="20"/>
      <c r="Q18" s="25"/>
      <c r="R18" s="118"/>
      <c r="S18" s="118"/>
      <c r="T18" s="25"/>
      <c r="U18" s="25"/>
      <c r="V18" s="25"/>
      <c r="W18" s="25"/>
      <c r="X18" s="25"/>
      <c r="Y18" s="25"/>
      <c r="Z18" s="25"/>
      <c r="AA18" s="25"/>
      <c r="AB18" s="25"/>
      <c r="AC18" s="25"/>
      <c r="AD18" s="25"/>
      <c r="AE18" s="25"/>
      <c r="AF18" s="25"/>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row>
    <row r="19" spans="1:72" s="137" customFormat="1" ht="12.75" thickTop="1">
      <c r="A19" s="118"/>
      <c r="B19" s="10"/>
      <c r="C19" s="8"/>
      <c r="D19" s="8"/>
      <c r="E19" s="8"/>
      <c r="F19" s="8"/>
      <c r="G19" s="8"/>
      <c r="H19" s="8"/>
      <c r="I19" s="8"/>
      <c r="J19" s="8"/>
      <c r="K19" s="13"/>
      <c r="L19" s="8"/>
      <c r="M19" s="8"/>
      <c r="N19" s="8"/>
      <c r="O19" s="20"/>
      <c r="P19" s="20"/>
      <c r="Q19" s="25"/>
      <c r="R19" s="118"/>
      <c r="S19" s="118"/>
      <c r="T19" s="25"/>
      <c r="U19" s="25"/>
      <c r="V19" s="25"/>
      <c r="W19" s="25"/>
      <c r="X19" s="25"/>
      <c r="Y19" s="25"/>
      <c r="Z19" s="25"/>
      <c r="AA19" s="25"/>
      <c r="AB19" s="25"/>
      <c r="AC19" s="25"/>
      <c r="AD19" s="25"/>
      <c r="AE19" s="25"/>
      <c r="AF19" s="25"/>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row>
    <row r="20" spans="1:72" s="137" customFormat="1" ht="12">
      <c r="A20" s="118"/>
      <c r="B20" s="94" t="s">
        <v>48</v>
      </c>
      <c r="C20" s="94"/>
      <c r="D20" s="27"/>
      <c r="E20" s="27"/>
      <c r="F20" s="27"/>
      <c r="G20" s="27"/>
      <c r="H20" s="27"/>
      <c r="I20" s="27"/>
      <c r="J20" s="27"/>
      <c r="K20" s="28"/>
      <c r="L20" s="27"/>
      <c r="M20" s="27"/>
      <c r="N20" s="30" t="s">
        <v>222</v>
      </c>
      <c r="O20" s="138"/>
      <c r="P20" s="138"/>
      <c r="Q20" s="25"/>
      <c r="R20" s="118"/>
      <c r="S20" s="25"/>
      <c r="T20" s="25"/>
      <c r="U20" s="25"/>
      <c r="V20" s="25"/>
      <c r="W20" s="25"/>
      <c r="X20" s="25"/>
      <c r="Y20" s="25"/>
      <c r="Z20" s="25"/>
      <c r="AA20" s="25"/>
      <c r="AB20" s="25"/>
      <c r="AC20" s="25"/>
      <c r="AD20" s="25"/>
      <c r="AE20" s="25"/>
      <c r="AF20" s="25"/>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row>
    <row r="21" spans="2:72" ht="13.5">
      <c r="B21" s="10" t="s">
        <v>387</v>
      </c>
      <c r="C21" s="10" t="s">
        <v>105</v>
      </c>
      <c r="D21" s="7"/>
      <c r="E21" s="8"/>
      <c r="F21" s="8"/>
      <c r="G21" s="8"/>
      <c r="H21" s="8"/>
      <c r="I21" s="8"/>
      <c r="J21" s="8"/>
      <c r="K21" s="13"/>
      <c r="L21" s="377" t="s">
        <v>386</v>
      </c>
      <c r="M21" s="8"/>
      <c r="N21" s="8"/>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row>
    <row r="22" spans="2:72" ht="13.5">
      <c r="B22" s="10"/>
      <c r="C22" s="8"/>
      <c r="D22" s="8" t="s">
        <v>233</v>
      </c>
      <c r="E22" s="8"/>
      <c r="F22" s="8"/>
      <c r="G22" s="8"/>
      <c r="H22" s="8"/>
      <c r="I22" s="8"/>
      <c r="J22" s="8"/>
      <c r="K22" s="13"/>
      <c r="L22" s="3"/>
      <c r="M22" s="8"/>
      <c r="N22" s="8"/>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row>
    <row r="23" spans="2:72" ht="13.5">
      <c r="B23" s="10"/>
      <c r="C23" s="8"/>
      <c r="D23" s="8" t="s">
        <v>132</v>
      </c>
      <c r="E23" s="8"/>
      <c r="F23" s="8"/>
      <c r="G23" s="8"/>
      <c r="H23" s="8"/>
      <c r="I23" s="8"/>
      <c r="J23" s="8"/>
      <c r="K23" s="13"/>
      <c r="L23" s="5"/>
      <c r="M23" s="8"/>
      <c r="N23" s="11">
        <f>L22+L23</f>
        <v>0</v>
      </c>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row>
    <row r="24" spans="2:72" ht="13.5">
      <c r="B24" s="10" t="s">
        <v>388</v>
      </c>
      <c r="C24" s="10" t="s">
        <v>106</v>
      </c>
      <c r="D24" s="7"/>
      <c r="E24" s="8"/>
      <c r="F24" s="8"/>
      <c r="G24" s="8"/>
      <c r="H24" s="8"/>
      <c r="I24" s="8"/>
      <c r="J24" s="8"/>
      <c r="K24" s="13"/>
      <c r="L24" s="8"/>
      <c r="M24" s="8"/>
      <c r="N24" s="8"/>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row>
    <row r="25" spans="2:72" ht="13.5">
      <c r="B25" s="10"/>
      <c r="C25" s="8"/>
      <c r="D25" s="8" t="s">
        <v>6</v>
      </c>
      <c r="E25" s="8"/>
      <c r="F25" s="8"/>
      <c r="G25" s="8"/>
      <c r="H25" s="8"/>
      <c r="I25" s="8"/>
      <c r="J25" s="8"/>
      <c r="K25" s="13"/>
      <c r="L25" s="8">
        <f>+N18</f>
        <v>0</v>
      </c>
      <c r="M25" s="8"/>
      <c r="N25" s="8"/>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row>
    <row r="26" spans="2:72" ht="13.5">
      <c r="B26" s="10"/>
      <c r="C26" s="8"/>
      <c r="D26" s="8" t="s">
        <v>133</v>
      </c>
      <c r="E26" s="8"/>
      <c r="F26" s="8"/>
      <c r="G26" s="8"/>
      <c r="H26" s="8"/>
      <c r="I26" s="8"/>
      <c r="J26" s="8"/>
      <c r="K26" s="13"/>
      <c r="L26" s="2"/>
      <c r="M26" s="8"/>
      <c r="N26" s="11">
        <f>L25+L26</f>
        <v>0</v>
      </c>
      <c r="O26" s="142" t="s">
        <v>693</v>
      </c>
      <c r="R26" s="340" t="s">
        <v>336</v>
      </c>
      <c r="S26" s="136"/>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row>
    <row r="27" spans="2:72" ht="13.5">
      <c r="B27" s="10"/>
      <c r="D27" s="10" t="s">
        <v>107</v>
      </c>
      <c r="E27" s="8"/>
      <c r="F27" s="8"/>
      <c r="G27" s="8"/>
      <c r="H27" s="8"/>
      <c r="I27" s="8"/>
      <c r="J27" s="8"/>
      <c r="K27" s="13"/>
      <c r="L27" s="8"/>
      <c r="M27" s="8"/>
      <c r="N27" s="8"/>
      <c r="R27" s="452" t="s">
        <v>691</v>
      </c>
      <c r="S27" s="136"/>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row>
    <row r="28" spans="2:72" ht="13.5">
      <c r="B28" s="10"/>
      <c r="C28" s="7"/>
      <c r="E28" s="10" t="s">
        <v>157</v>
      </c>
      <c r="F28" s="8"/>
      <c r="G28" s="8"/>
      <c r="H28" s="8"/>
      <c r="I28" s="8"/>
      <c r="J28" s="8"/>
      <c r="K28" s="13"/>
      <c r="L28" s="11">
        <f>L22-L25</f>
        <v>0</v>
      </c>
      <c r="M28" s="8"/>
      <c r="N28" s="8"/>
      <c r="R28" s="20" t="s">
        <v>679</v>
      </c>
      <c r="S28" s="136"/>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row>
    <row r="29" spans="2:72" ht="13.5">
      <c r="B29" s="10"/>
      <c r="C29" s="7"/>
      <c r="E29" s="10" t="s">
        <v>158</v>
      </c>
      <c r="F29" s="8"/>
      <c r="G29" s="8"/>
      <c r="H29" s="8"/>
      <c r="I29" s="8"/>
      <c r="J29" s="8"/>
      <c r="K29" s="13"/>
      <c r="L29" s="11">
        <f>L23-L26</f>
        <v>0</v>
      </c>
      <c r="M29" s="8"/>
      <c r="N29" s="11">
        <f>L28+L29</f>
        <v>0</v>
      </c>
      <c r="O29" s="142" t="s">
        <v>693</v>
      </c>
      <c r="R29" s="328" t="s">
        <v>680</v>
      </c>
      <c r="S29" s="136"/>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row>
    <row r="30" spans="2:72" ht="13.5">
      <c r="B30" s="10" t="s">
        <v>389</v>
      </c>
      <c r="C30" s="10" t="s">
        <v>108</v>
      </c>
      <c r="D30" s="7"/>
      <c r="E30" s="8"/>
      <c r="F30" s="8"/>
      <c r="G30" s="8"/>
      <c r="H30" s="8"/>
      <c r="I30" s="8"/>
      <c r="J30" s="8"/>
      <c r="K30" s="13"/>
      <c r="L30" s="8"/>
      <c r="M30" s="8"/>
      <c r="N30" s="8"/>
      <c r="R30" s="20" t="s">
        <v>575</v>
      </c>
      <c r="S30" s="136"/>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row>
    <row r="31" spans="2:72" ht="13.5">
      <c r="B31" s="10"/>
      <c r="C31" s="8">
        <v>1</v>
      </c>
      <c r="D31" s="8" t="s">
        <v>14</v>
      </c>
      <c r="E31" s="8"/>
      <c r="F31" s="8"/>
      <c r="G31" s="8"/>
      <c r="H31" s="8"/>
      <c r="I31" s="8"/>
      <c r="L31" s="3"/>
      <c r="M31" s="8"/>
      <c r="N31" s="8"/>
      <c r="R31" s="136"/>
      <c r="S31" s="136"/>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row>
    <row r="32" spans="2:72" ht="13.5">
      <c r="B32" s="10"/>
      <c r="C32" s="8">
        <v>2</v>
      </c>
      <c r="D32" s="8" t="s">
        <v>15</v>
      </c>
      <c r="E32" s="8"/>
      <c r="F32" s="8"/>
      <c r="G32" s="8"/>
      <c r="H32" s="8"/>
      <c r="I32" s="8"/>
      <c r="J32" s="52"/>
      <c r="L32" s="4"/>
      <c r="M32" s="8"/>
      <c r="N32" s="8"/>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row>
    <row r="33" spans="2:72" ht="13.5">
      <c r="B33" s="10"/>
      <c r="C33" s="8">
        <v>3</v>
      </c>
      <c r="D33" s="8" t="s">
        <v>16</v>
      </c>
      <c r="E33" s="8"/>
      <c r="F33" s="8"/>
      <c r="G33" s="8"/>
      <c r="H33" s="8"/>
      <c r="I33" s="8"/>
      <c r="J33" s="53"/>
      <c r="L33" s="4"/>
      <c r="M33" s="8"/>
      <c r="N33" s="8"/>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row>
    <row r="34" spans="2:72" ht="13.5">
      <c r="B34" s="10"/>
      <c r="C34" s="8">
        <v>4</v>
      </c>
      <c r="D34" s="8" t="s">
        <v>17</v>
      </c>
      <c r="E34" s="8"/>
      <c r="F34" s="8"/>
      <c r="G34" s="8"/>
      <c r="H34" s="8"/>
      <c r="I34" s="8"/>
      <c r="L34" s="4"/>
      <c r="M34" s="8"/>
      <c r="N34" s="8"/>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row>
    <row r="35" spans="2:72" ht="13.5">
      <c r="B35" s="10"/>
      <c r="C35" s="8">
        <v>5</v>
      </c>
      <c r="D35" s="8" t="s">
        <v>234</v>
      </c>
      <c r="E35" s="8"/>
      <c r="F35" s="8"/>
      <c r="G35" s="8"/>
      <c r="H35" s="8"/>
      <c r="I35" s="8"/>
      <c r="J35" s="52"/>
      <c r="L35" s="4"/>
      <c r="M35" s="8"/>
      <c r="N35" s="8"/>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row>
    <row r="36" spans="2:72" ht="13.5">
      <c r="B36" s="10"/>
      <c r="C36" s="8">
        <v>6</v>
      </c>
      <c r="D36" s="8" t="s">
        <v>235</v>
      </c>
      <c r="E36" s="8"/>
      <c r="F36" s="8"/>
      <c r="G36" s="8"/>
      <c r="H36" s="8"/>
      <c r="I36" s="8"/>
      <c r="J36" s="330"/>
      <c r="L36" s="4"/>
      <c r="M36" s="8"/>
      <c r="N36" s="8"/>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row>
    <row r="37" spans="2:72" ht="13.5">
      <c r="B37" s="10"/>
      <c r="C37" s="8">
        <v>7</v>
      </c>
      <c r="D37" s="8" t="s">
        <v>236</v>
      </c>
      <c r="E37" s="8"/>
      <c r="F37" s="8"/>
      <c r="G37" s="8"/>
      <c r="H37" s="8"/>
      <c r="I37" s="8"/>
      <c r="J37" s="53"/>
      <c r="L37" s="4"/>
      <c r="M37" s="8"/>
      <c r="N37" s="8"/>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row>
    <row r="38" spans="2:72" ht="13.5">
      <c r="B38" s="10"/>
      <c r="C38" s="8">
        <v>8</v>
      </c>
      <c r="D38" s="8" t="s">
        <v>237</v>
      </c>
      <c r="E38" s="8"/>
      <c r="F38" s="8"/>
      <c r="G38" s="8"/>
      <c r="H38" s="8"/>
      <c r="I38" s="8"/>
      <c r="J38" s="141"/>
      <c r="L38" s="4"/>
      <c r="M38" s="8"/>
      <c r="N38" s="8"/>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row>
    <row r="39" spans="2:72" ht="13.5">
      <c r="B39" s="10"/>
      <c r="C39" s="8">
        <v>9</v>
      </c>
      <c r="D39" s="8" t="s">
        <v>134</v>
      </c>
      <c r="E39" s="8"/>
      <c r="F39" s="8"/>
      <c r="G39" s="8"/>
      <c r="H39" s="8"/>
      <c r="I39" s="8"/>
      <c r="J39" s="142"/>
      <c r="L39" s="4"/>
      <c r="M39" s="8"/>
      <c r="N39" s="8"/>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row>
    <row r="40" spans="2:72" ht="13.5">
      <c r="B40" s="10"/>
      <c r="C40" s="8">
        <v>10</v>
      </c>
      <c r="D40" s="8" t="s">
        <v>238</v>
      </c>
      <c r="E40" s="8"/>
      <c r="F40" s="8"/>
      <c r="G40" s="8"/>
      <c r="H40" s="8"/>
      <c r="I40" s="8"/>
      <c r="J40" s="56"/>
      <c r="K40" s="24"/>
      <c r="L40" s="4"/>
      <c r="M40" s="8"/>
      <c r="N40" s="8"/>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row>
    <row r="41" spans="2:72" ht="13.5">
      <c r="B41" s="10"/>
      <c r="C41" s="8">
        <v>11</v>
      </c>
      <c r="D41" s="8" t="s">
        <v>239</v>
      </c>
      <c r="E41" s="8"/>
      <c r="F41" s="8"/>
      <c r="G41" s="8"/>
      <c r="H41" s="8"/>
      <c r="I41" s="8"/>
      <c r="J41" s="142"/>
      <c r="L41" s="4"/>
      <c r="M41" s="8"/>
      <c r="N41" s="8"/>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row>
    <row r="42" spans="2:72" ht="13.5">
      <c r="B42" s="10"/>
      <c r="C42" s="8">
        <v>12</v>
      </c>
      <c r="D42" s="8" t="s">
        <v>131</v>
      </c>
      <c r="E42" s="8"/>
      <c r="F42" s="8"/>
      <c r="G42" s="8"/>
      <c r="H42" s="8"/>
      <c r="I42" s="8"/>
      <c r="J42" s="52"/>
      <c r="L42" s="4"/>
      <c r="M42" s="8"/>
      <c r="N42" s="8"/>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row>
    <row r="43" spans="2:72" ht="13.5">
      <c r="B43" s="10"/>
      <c r="C43" s="8">
        <v>13</v>
      </c>
      <c r="D43" s="7" t="s">
        <v>100</v>
      </c>
      <c r="E43" s="7"/>
      <c r="F43" s="7"/>
      <c r="G43" s="7"/>
      <c r="H43" s="7"/>
      <c r="I43" s="7"/>
      <c r="J43" s="53"/>
      <c r="K43" s="24"/>
      <c r="L43" s="4"/>
      <c r="M43" s="7"/>
      <c r="N43" s="7"/>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row>
    <row r="44" spans="2:72" ht="13.5">
      <c r="B44" s="10"/>
      <c r="C44" s="8">
        <v>14</v>
      </c>
      <c r="D44" s="8" t="s">
        <v>240</v>
      </c>
      <c r="E44" s="8"/>
      <c r="F44" s="8"/>
      <c r="G44" s="8"/>
      <c r="H44" s="8"/>
      <c r="I44" s="8"/>
      <c r="J44" s="142"/>
      <c r="L44" s="4"/>
      <c r="M44" s="8"/>
      <c r="N44" s="8"/>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row>
    <row r="45" spans="2:72" ht="13.5">
      <c r="B45" s="10"/>
      <c r="C45" s="8">
        <v>15</v>
      </c>
      <c r="D45" s="8" t="s">
        <v>21</v>
      </c>
      <c r="E45" s="8"/>
      <c r="F45" s="8"/>
      <c r="G45" s="8"/>
      <c r="H45" s="8"/>
      <c r="I45" s="8"/>
      <c r="J45" s="52"/>
      <c r="K45" s="24"/>
      <c r="L45" s="4"/>
      <c r="M45" s="8"/>
      <c r="N45" s="8"/>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row>
    <row r="46" spans="2:72" ht="13.5">
      <c r="B46" s="10"/>
      <c r="C46" s="8">
        <v>16</v>
      </c>
      <c r="D46" s="8" t="s">
        <v>241</v>
      </c>
      <c r="E46" s="8"/>
      <c r="F46" s="8"/>
      <c r="G46" s="8"/>
      <c r="H46" s="8"/>
      <c r="I46" s="8"/>
      <c r="J46" s="53"/>
      <c r="L46" s="4"/>
      <c r="M46" s="8"/>
      <c r="N46" s="8"/>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row>
    <row r="47" spans="2:72" ht="13.5">
      <c r="B47" s="10"/>
      <c r="C47" s="8">
        <v>17</v>
      </c>
      <c r="D47" s="8" t="s">
        <v>25</v>
      </c>
      <c r="E47" s="8"/>
      <c r="F47" s="8"/>
      <c r="G47" s="8"/>
      <c r="H47" s="8"/>
      <c r="I47" s="8"/>
      <c r="J47" s="141"/>
      <c r="L47" s="4"/>
      <c r="M47" s="8"/>
      <c r="N47" s="8"/>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row>
    <row r="48" spans="2:72" ht="13.5">
      <c r="B48" s="10"/>
      <c r="C48" s="8">
        <v>18</v>
      </c>
      <c r="D48" s="8" t="s">
        <v>160</v>
      </c>
      <c r="E48" s="8"/>
      <c r="F48" s="8"/>
      <c r="G48" s="8"/>
      <c r="H48" s="8"/>
      <c r="I48" s="8"/>
      <c r="J48" s="56"/>
      <c r="L48" s="4"/>
      <c r="M48" s="8"/>
      <c r="N48" s="8"/>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row>
    <row r="49" spans="2:72" ht="13.5">
      <c r="B49" s="10"/>
      <c r="C49" s="8">
        <v>19</v>
      </c>
      <c r="D49" s="8" t="s">
        <v>27</v>
      </c>
      <c r="E49" s="8"/>
      <c r="F49" s="8"/>
      <c r="G49" s="8"/>
      <c r="H49" s="8"/>
      <c r="I49" s="8"/>
      <c r="J49" s="141"/>
      <c r="L49" s="4"/>
      <c r="M49" s="15"/>
      <c r="N49" s="15"/>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row>
    <row r="50" spans="2:72" ht="13.5">
      <c r="B50" s="10"/>
      <c r="C50" s="8">
        <v>20</v>
      </c>
      <c r="D50" s="8" t="s">
        <v>29</v>
      </c>
      <c r="E50" s="8"/>
      <c r="F50" s="8"/>
      <c r="G50" s="8"/>
      <c r="H50" s="8"/>
      <c r="I50" s="8"/>
      <c r="J50" s="141"/>
      <c r="L50" s="4"/>
      <c r="M50" s="8"/>
      <c r="N50" s="8"/>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row>
    <row r="51" spans="2:72" ht="13.5">
      <c r="B51" s="10"/>
      <c r="C51" s="8"/>
      <c r="D51" s="720"/>
      <c r="E51" s="721"/>
      <c r="F51" s="721"/>
      <c r="G51" s="721"/>
      <c r="H51" s="722"/>
      <c r="I51" s="8"/>
      <c r="J51" s="141"/>
      <c r="L51" s="4"/>
      <c r="M51" s="8"/>
      <c r="N51" s="8"/>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row>
    <row r="52" spans="2:72" ht="13.5">
      <c r="B52" s="10"/>
      <c r="C52" s="8"/>
      <c r="D52" s="723"/>
      <c r="E52" s="724"/>
      <c r="F52" s="724"/>
      <c r="G52" s="724"/>
      <c r="H52" s="725"/>
      <c r="I52" s="8"/>
      <c r="J52" s="141"/>
      <c r="L52" s="4"/>
      <c r="M52" s="8"/>
      <c r="N52" s="8"/>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row>
    <row r="53" spans="2:72" ht="13.5">
      <c r="B53" s="10"/>
      <c r="C53" s="8">
        <v>21</v>
      </c>
      <c r="D53" s="8" t="s">
        <v>242</v>
      </c>
      <c r="E53" s="8"/>
      <c r="F53" s="8"/>
      <c r="G53" s="8"/>
      <c r="H53" s="8"/>
      <c r="I53" s="8"/>
      <c r="J53" s="56"/>
      <c r="L53" s="5"/>
      <c r="M53" s="8"/>
      <c r="N53" s="11">
        <f>SUM(L31:L53)</f>
        <v>0</v>
      </c>
      <c r="O53" s="142" t="s">
        <v>693</v>
      </c>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row>
    <row r="54" spans="2:72" ht="13.5">
      <c r="B54" s="10"/>
      <c r="D54" s="7"/>
      <c r="E54" s="10" t="s">
        <v>307</v>
      </c>
      <c r="F54" s="8"/>
      <c r="G54" s="8"/>
      <c r="H54" s="8"/>
      <c r="I54" s="8"/>
      <c r="J54" s="51"/>
      <c r="K54" s="13"/>
      <c r="L54" s="8"/>
      <c r="M54" s="8"/>
      <c r="N54" s="11">
        <f>N29-N53</f>
        <v>0</v>
      </c>
      <c r="O54" s="142" t="s">
        <v>693</v>
      </c>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row>
    <row r="55" spans="2:72" ht="13.5">
      <c r="B55" s="10" t="s">
        <v>390</v>
      </c>
      <c r="C55" s="10" t="s">
        <v>119</v>
      </c>
      <c r="D55" s="7"/>
      <c r="E55" s="8"/>
      <c r="F55" s="8"/>
      <c r="G55" s="8"/>
      <c r="H55" s="8"/>
      <c r="I55" s="8"/>
      <c r="J55" s="51"/>
      <c r="K55" s="13"/>
      <c r="L55" s="8"/>
      <c r="M55" s="8"/>
      <c r="N55" s="8"/>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row>
    <row r="56" spans="2:72" ht="13.5">
      <c r="B56" s="10"/>
      <c r="C56" s="8">
        <v>1</v>
      </c>
      <c r="D56" s="8" t="s">
        <v>692</v>
      </c>
      <c r="E56" s="8"/>
      <c r="F56" s="8"/>
      <c r="G56" s="8"/>
      <c r="H56" s="8"/>
      <c r="I56" s="8"/>
      <c r="J56" s="141"/>
      <c r="L56" s="3"/>
      <c r="M56" s="8"/>
      <c r="N56" s="8"/>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row>
    <row r="57" spans="4:72" ht="13.5">
      <c r="D57" s="713"/>
      <c r="E57" s="714"/>
      <c r="F57" s="714"/>
      <c r="G57" s="714"/>
      <c r="H57" s="715"/>
      <c r="L57" s="6"/>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row>
    <row r="58" spans="2:72" ht="13.5">
      <c r="B58" s="10"/>
      <c r="C58" s="8">
        <v>2</v>
      </c>
      <c r="D58" s="8" t="s">
        <v>305</v>
      </c>
      <c r="E58" s="8"/>
      <c r="F58" s="8"/>
      <c r="G58" s="8"/>
      <c r="H58" s="8"/>
      <c r="I58" s="8"/>
      <c r="J58" s="56"/>
      <c r="K58" s="24"/>
      <c r="L58" s="5"/>
      <c r="N58" s="11">
        <f>SUM(L56:L58)</f>
        <v>0</v>
      </c>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row>
    <row r="59" spans="2:72" ht="13.5">
      <c r="B59" s="10" t="s">
        <v>391</v>
      </c>
      <c r="C59" s="10" t="s">
        <v>121</v>
      </c>
      <c r="D59" s="7"/>
      <c r="E59" s="8"/>
      <c r="F59" s="8"/>
      <c r="G59" s="8"/>
      <c r="H59" s="8"/>
      <c r="I59" s="8"/>
      <c r="J59" s="142"/>
      <c r="L59" s="8"/>
      <c r="M59" s="8"/>
      <c r="N59" s="8"/>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row>
    <row r="60" spans="2:72" ht="13.5">
      <c r="B60" s="10"/>
      <c r="C60" s="8">
        <v>1</v>
      </c>
      <c r="D60" s="8" t="s">
        <v>123</v>
      </c>
      <c r="E60" s="8"/>
      <c r="F60" s="8"/>
      <c r="G60" s="8"/>
      <c r="H60" s="8"/>
      <c r="I60" s="8"/>
      <c r="J60" s="142"/>
      <c r="L60" s="3"/>
      <c r="M60" s="15"/>
      <c r="N60" s="8"/>
      <c r="R60" s="25"/>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row>
    <row r="61" spans="2:72" ht="13.5">
      <c r="B61" s="10"/>
      <c r="C61" s="7">
        <v>2</v>
      </c>
      <c r="D61" s="7" t="s">
        <v>131</v>
      </c>
      <c r="E61" s="7"/>
      <c r="F61" s="7"/>
      <c r="G61" s="7"/>
      <c r="H61" s="7"/>
      <c r="I61" s="7"/>
      <c r="J61" s="52"/>
      <c r="L61" s="6"/>
      <c r="M61" s="7"/>
      <c r="N61" s="7"/>
      <c r="R61" s="25"/>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row>
    <row r="62" spans="2:72" ht="13.5">
      <c r="B62" s="10"/>
      <c r="C62" s="7">
        <v>3</v>
      </c>
      <c r="D62" s="7" t="s">
        <v>100</v>
      </c>
      <c r="E62" s="7"/>
      <c r="F62" s="7"/>
      <c r="G62" s="7"/>
      <c r="H62" s="7"/>
      <c r="I62" s="7"/>
      <c r="J62" s="469"/>
      <c r="L62" s="6"/>
      <c r="M62" s="7"/>
      <c r="N62" s="7"/>
      <c r="R62" s="25"/>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row>
    <row r="63" spans="4:72" ht="13.5">
      <c r="D63" s="713"/>
      <c r="E63" s="714"/>
      <c r="F63" s="714"/>
      <c r="G63" s="714"/>
      <c r="H63" s="715"/>
      <c r="L63" s="6"/>
      <c r="Q63" s="25"/>
      <c r="R63" s="25"/>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row>
    <row r="64" spans="2:72" ht="13.5">
      <c r="B64" s="10"/>
      <c r="C64" s="8">
        <v>4</v>
      </c>
      <c r="D64" s="8" t="s">
        <v>305</v>
      </c>
      <c r="E64" s="8"/>
      <c r="F64" s="8"/>
      <c r="G64" s="8"/>
      <c r="H64" s="8"/>
      <c r="I64" s="8"/>
      <c r="J64" s="56"/>
      <c r="K64" s="24"/>
      <c r="L64" s="5"/>
      <c r="N64" s="11">
        <f>SUM(L60:L64)</f>
        <v>0</v>
      </c>
      <c r="Q64" s="25"/>
      <c r="R64" s="25"/>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row>
    <row r="65" spans="2:72" ht="14.25" thickBot="1">
      <c r="B65" s="10"/>
      <c r="D65" s="7"/>
      <c r="E65" s="10" t="s">
        <v>306</v>
      </c>
      <c r="F65" s="8"/>
      <c r="G65" s="8"/>
      <c r="H65" s="8"/>
      <c r="I65" s="8"/>
      <c r="J65" s="57"/>
      <c r="K65" s="13"/>
      <c r="L65" s="8"/>
      <c r="M65" s="8"/>
      <c r="N65" s="17">
        <f>N54+N58-N64</f>
        <v>0</v>
      </c>
      <c r="O65" s="142" t="s">
        <v>693</v>
      </c>
      <c r="R65" s="25"/>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row>
    <row r="66" spans="2:72" ht="14.25" thickTop="1">
      <c r="B66" s="10" t="s">
        <v>392</v>
      </c>
      <c r="C66" s="10" t="s">
        <v>125</v>
      </c>
      <c r="D66" s="7"/>
      <c r="E66" s="8"/>
      <c r="F66" s="8"/>
      <c r="G66" s="8"/>
      <c r="H66" s="8"/>
      <c r="I66" s="8"/>
      <c r="J66" s="57"/>
      <c r="K66" s="13"/>
      <c r="L66" s="8"/>
      <c r="M66" s="8"/>
      <c r="N66" s="8"/>
      <c r="R66" s="25"/>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row>
    <row r="67" spans="2:72" ht="13.5">
      <c r="B67" s="10"/>
      <c r="C67" s="8">
        <v>1</v>
      </c>
      <c r="D67" s="8" t="s">
        <v>31</v>
      </c>
      <c r="E67" s="8"/>
      <c r="F67" s="8"/>
      <c r="G67" s="8"/>
      <c r="H67" s="8"/>
      <c r="I67" s="8"/>
      <c r="J67" s="56"/>
      <c r="K67" s="24"/>
      <c r="L67" s="3"/>
      <c r="M67" s="8"/>
      <c r="N67" s="8"/>
      <c r="R67" s="340" t="s">
        <v>336</v>
      </c>
      <c r="S67" s="136"/>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row>
    <row r="68" spans="4:72" ht="13.5">
      <c r="D68" s="713"/>
      <c r="E68" s="714"/>
      <c r="F68" s="714"/>
      <c r="G68" s="714"/>
      <c r="H68" s="715"/>
      <c r="L68" s="6"/>
      <c r="R68" s="452" t="s">
        <v>691</v>
      </c>
      <c r="S68" s="136"/>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row>
    <row r="69" spans="2:72" ht="13.5">
      <c r="B69" s="10"/>
      <c r="C69" s="8">
        <v>2</v>
      </c>
      <c r="D69" s="8" t="s">
        <v>305</v>
      </c>
      <c r="E69" s="8"/>
      <c r="F69" s="8"/>
      <c r="G69" s="8"/>
      <c r="H69" s="8"/>
      <c r="I69" s="8"/>
      <c r="J69" s="56"/>
      <c r="K69" s="24"/>
      <c r="L69" s="5"/>
      <c r="M69" s="8"/>
      <c r="N69" s="11">
        <f>SUM(L67:L69)</f>
        <v>0</v>
      </c>
      <c r="R69" s="20" t="s">
        <v>679</v>
      </c>
      <c r="S69" s="136"/>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row>
    <row r="70" spans="2:72" ht="13.5">
      <c r="B70" s="10" t="s">
        <v>393</v>
      </c>
      <c r="C70" s="10" t="s">
        <v>127</v>
      </c>
      <c r="D70" s="7"/>
      <c r="E70" s="8"/>
      <c r="F70" s="8"/>
      <c r="G70" s="8"/>
      <c r="H70" s="8"/>
      <c r="I70" s="8"/>
      <c r="J70" s="57"/>
      <c r="K70" s="13"/>
      <c r="L70" s="8"/>
      <c r="M70" s="8"/>
      <c r="N70" s="8"/>
      <c r="R70" s="328" t="s">
        <v>680</v>
      </c>
      <c r="S70" s="136"/>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row>
    <row r="71" spans="2:72" ht="13.5">
      <c r="B71" s="10"/>
      <c r="C71" s="8">
        <v>1</v>
      </c>
      <c r="D71" s="8" t="s">
        <v>32</v>
      </c>
      <c r="E71" s="8"/>
      <c r="F71" s="8"/>
      <c r="G71" s="8"/>
      <c r="H71" s="8"/>
      <c r="I71" s="8"/>
      <c r="J71" s="56"/>
      <c r="K71" s="24"/>
      <c r="L71" s="3"/>
      <c r="M71" s="8"/>
      <c r="N71" s="8"/>
      <c r="R71" s="20" t="s">
        <v>575</v>
      </c>
      <c r="S71" s="136"/>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row>
    <row r="72" spans="4:72" ht="13.5">
      <c r="D72" s="713"/>
      <c r="E72" s="714"/>
      <c r="F72" s="714"/>
      <c r="G72" s="714"/>
      <c r="H72" s="715"/>
      <c r="L72" s="6"/>
      <c r="R72" s="136"/>
      <c r="S72" s="136"/>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row>
    <row r="73" spans="2:72" ht="13.5">
      <c r="B73" s="10"/>
      <c r="C73" s="8">
        <v>2</v>
      </c>
      <c r="D73" s="8" t="s">
        <v>275</v>
      </c>
      <c r="E73" s="8"/>
      <c r="F73" s="8"/>
      <c r="G73" s="8"/>
      <c r="H73" s="8"/>
      <c r="I73" s="8"/>
      <c r="J73" s="56"/>
      <c r="K73" s="24"/>
      <c r="L73" s="5"/>
      <c r="M73" s="8"/>
      <c r="N73" s="11">
        <f>SUM(L71:L73)</f>
        <v>0</v>
      </c>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row>
    <row r="74" spans="2:72" ht="13.5">
      <c r="B74" s="10"/>
      <c r="D74" s="7"/>
      <c r="E74" s="10" t="s">
        <v>161</v>
      </c>
      <c r="F74" s="8"/>
      <c r="G74" s="8"/>
      <c r="H74" s="8"/>
      <c r="I74" s="8"/>
      <c r="J74" s="141"/>
      <c r="L74" s="8"/>
      <c r="M74" s="8"/>
      <c r="N74" s="11">
        <f>N65+N69-N73</f>
        <v>0</v>
      </c>
      <c r="O74" s="142" t="s">
        <v>693</v>
      </c>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row>
    <row r="75" spans="2:72" ht="13.5">
      <c r="B75" s="10"/>
      <c r="C75" s="8"/>
      <c r="E75" s="8" t="s">
        <v>146</v>
      </c>
      <c r="F75" s="8"/>
      <c r="G75" s="8"/>
      <c r="H75" s="8"/>
      <c r="I75" s="8"/>
      <c r="J75" s="141"/>
      <c r="L75" s="3"/>
      <c r="M75" s="15"/>
      <c r="N75" s="15"/>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row>
    <row r="76" spans="2:72" ht="13.5">
      <c r="B76" s="10"/>
      <c r="C76" s="7"/>
      <c r="E76" s="7" t="s">
        <v>147</v>
      </c>
      <c r="F76" s="7"/>
      <c r="G76" s="7"/>
      <c r="H76" s="7"/>
      <c r="I76" s="7"/>
      <c r="J76" s="141"/>
      <c r="L76" s="5"/>
      <c r="M76" s="7"/>
      <c r="N76" s="36">
        <f>+L75+L76</f>
        <v>0</v>
      </c>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row>
    <row r="77" spans="2:72" ht="14.25" thickBot="1">
      <c r="B77" s="10"/>
      <c r="D77" s="7"/>
      <c r="E77" s="10" t="s">
        <v>162</v>
      </c>
      <c r="F77" s="8"/>
      <c r="G77" s="8"/>
      <c r="H77" s="8"/>
      <c r="I77" s="8"/>
      <c r="J77" s="51"/>
      <c r="K77" s="13"/>
      <c r="L77" s="8"/>
      <c r="M77" s="8"/>
      <c r="N77" s="17">
        <f>+N74-N76</f>
        <v>0</v>
      </c>
      <c r="O77" s="142" t="s">
        <v>693</v>
      </c>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row>
    <row r="78" spans="2:72" ht="14.25" thickTop="1">
      <c r="B78" s="10"/>
      <c r="C78" s="8"/>
      <c r="D78" s="7"/>
      <c r="E78" s="8"/>
      <c r="F78" s="8"/>
      <c r="G78" s="8"/>
      <c r="H78" s="8"/>
      <c r="I78" s="8"/>
      <c r="J78" s="8"/>
      <c r="K78" s="13"/>
      <c r="L78" s="8"/>
      <c r="M78" s="8"/>
      <c r="N78" s="9" t="s">
        <v>563</v>
      </c>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row>
    <row r="79" spans="2:72" ht="13.5">
      <c r="B79" s="116"/>
      <c r="C79" s="118"/>
      <c r="D79" s="118"/>
      <c r="E79" s="118"/>
      <c r="F79" s="118"/>
      <c r="G79" s="118"/>
      <c r="H79" s="118"/>
      <c r="I79" s="118"/>
      <c r="J79" s="118"/>
      <c r="K79" s="25"/>
      <c r="L79" s="118"/>
      <c r="M79" s="118"/>
      <c r="N79" s="384" t="s">
        <v>576</v>
      </c>
      <c r="O79" s="118"/>
      <c r="P79" s="118"/>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row>
    <row r="80" spans="2:72" ht="13.5">
      <c r="B80" s="116"/>
      <c r="C80" s="118"/>
      <c r="D80" s="118"/>
      <c r="E80" s="118"/>
      <c r="F80" s="118"/>
      <c r="G80" s="118"/>
      <c r="H80" s="118"/>
      <c r="I80" s="118"/>
      <c r="J80" s="118"/>
      <c r="K80" s="25"/>
      <c r="L80" s="118"/>
      <c r="M80" s="118"/>
      <c r="N80" s="118"/>
      <c r="O80" s="118"/>
      <c r="P80" s="118"/>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row>
    <row r="81" spans="2:72" ht="13.5">
      <c r="B81" s="116"/>
      <c r="C81" s="118"/>
      <c r="D81" s="118"/>
      <c r="E81" s="118"/>
      <c r="F81" s="118"/>
      <c r="G81" s="118"/>
      <c r="H81" s="118"/>
      <c r="I81" s="118"/>
      <c r="J81" s="118"/>
      <c r="K81" s="25"/>
      <c r="L81" s="118"/>
      <c r="M81" s="385"/>
      <c r="N81" s="393" t="s">
        <v>652</v>
      </c>
      <c r="O81" s="386"/>
      <c r="P81" s="386"/>
      <c r="Q81" s="386"/>
      <c r="R81" s="386"/>
      <c r="S81" s="386"/>
      <c r="T81" s="386"/>
      <c r="U81" s="387"/>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row>
    <row r="82" spans="2:72" ht="13.5">
      <c r="B82" s="116"/>
      <c r="C82" s="118"/>
      <c r="D82" s="118"/>
      <c r="E82" s="118"/>
      <c r="F82" s="118"/>
      <c r="G82" s="118"/>
      <c r="H82" s="118"/>
      <c r="I82" s="118"/>
      <c r="J82" s="118"/>
      <c r="K82" s="25"/>
      <c r="L82" s="118"/>
      <c r="M82" s="388"/>
      <c r="N82" s="391" t="s">
        <v>657</v>
      </c>
      <c r="O82" s="389"/>
      <c r="P82" s="389"/>
      <c r="Q82" s="389"/>
      <c r="R82" s="389"/>
      <c r="S82" s="389"/>
      <c r="T82" s="389"/>
      <c r="U82" s="133"/>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row>
    <row r="83" spans="2:72" ht="13.5">
      <c r="B83" s="116"/>
      <c r="C83" s="118"/>
      <c r="D83" s="118"/>
      <c r="E83" s="118"/>
      <c r="F83" s="118"/>
      <c r="G83" s="118"/>
      <c r="H83" s="118"/>
      <c r="I83" s="118"/>
      <c r="J83" s="118"/>
      <c r="K83" s="25"/>
      <c r="L83" s="118"/>
      <c r="M83" s="122"/>
      <c r="N83" s="392" t="s">
        <v>653</v>
      </c>
      <c r="O83" s="21"/>
      <c r="P83" s="21"/>
      <c r="Q83" s="21"/>
      <c r="R83" s="21"/>
      <c r="S83" s="21"/>
      <c r="T83" s="21"/>
      <c r="U83" s="123"/>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row>
    <row r="84" spans="2:72" ht="13.5">
      <c r="B84" s="116"/>
      <c r="C84" s="118"/>
      <c r="D84" s="118"/>
      <c r="E84" s="118"/>
      <c r="F84" s="118"/>
      <c r="G84" s="118"/>
      <c r="H84" s="118"/>
      <c r="I84" s="118"/>
      <c r="J84" s="118"/>
      <c r="K84" s="25"/>
      <c r="L84" s="118"/>
      <c r="M84" s="122"/>
      <c r="N84" s="21" t="s">
        <v>654</v>
      </c>
      <c r="O84" s="21"/>
      <c r="P84" s="21"/>
      <c r="Q84" s="21" t="s">
        <v>656</v>
      </c>
      <c r="R84" s="21"/>
      <c r="S84" s="21"/>
      <c r="T84" s="378" t="s">
        <v>659</v>
      </c>
      <c r="U84" s="123"/>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row>
    <row r="85" spans="2:72" ht="13.5">
      <c r="B85" s="116"/>
      <c r="C85" s="118"/>
      <c r="D85" s="118"/>
      <c r="E85" s="118"/>
      <c r="F85" s="118"/>
      <c r="G85" s="118"/>
      <c r="H85" s="118"/>
      <c r="I85" s="118"/>
      <c r="J85" s="118"/>
      <c r="K85" s="25"/>
      <c r="L85" s="118"/>
      <c r="M85" s="122"/>
      <c r="N85" s="21"/>
      <c r="O85" s="21"/>
      <c r="P85" s="21"/>
      <c r="Q85" s="21" t="s">
        <v>655</v>
      </c>
      <c r="R85" s="21"/>
      <c r="S85" s="21"/>
      <c r="T85" s="378" t="s">
        <v>659</v>
      </c>
      <c r="U85" s="123"/>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row>
    <row r="86" spans="2:72" ht="13.5">
      <c r="B86" s="116"/>
      <c r="C86" s="118"/>
      <c r="D86" s="118"/>
      <c r="E86" s="118"/>
      <c r="F86" s="118"/>
      <c r="G86" s="118"/>
      <c r="H86" s="118"/>
      <c r="I86" s="118"/>
      <c r="J86" s="118"/>
      <c r="K86" s="25"/>
      <c r="L86" s="118"/>
      <c r="M86" s="122"/>
      <c r="N86" s="389" t="s">
        <v>658</v>
      </c>
      <c r="O86" s="389"/>
      <c r="P86" s="389"/>
      <c r="Q86" s="389" t="s">
        <v>656</v>
      </c>
      <c r="R86" s="389"/>
      <c r="S86" s="389"/>
      <c r="T86" s="390" t="s">
        <v>660</v>
      </c>
      <c r="U86" s="123"/>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row>
    <row r="87" spans="2:72" ht="13.5">
      <c r="B87" s="116"/>
      <c r="C87" s="118"/>
      <c r="D87" s="118"/>
      <c r="E87" s="118"/>
      <c r="F87" s="118"/>
      <c r="G87" s="118"/>
      <c r="H87" s="118"/>
      <c r="I87" s="118"/>
      <c r="J87" s="118"/>
      <c r="K87" s="25"/>
      <c r="L87" s="118"/>
      <c r="M87" s="122"/>
      <c r="N87" s="389"/>
      <c r="O87" s="389"/>
      <c r="P87" s="389"/>
      <c r="Q87" s="389" t="s">
        <v>655</v>
      </c>
      <c r="R87" s="389"/>
      <c r="S87" s="389"/>
      <c r="T87" s="390" t="s">
        <v>660</v>
      </c>
      <c r="U87" s="123"/>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row>
    <row r="88" spans="2:72" ht="13.5">
      <c r="B88" s="116"/>
      <c r="C88" s="118"/>
      <c r="D88" s="118"/>
      <c r="E88" s="118"/>
      <c r="F88" s="118"/>
      <c r="G88" s="118"/>
      <c r="H88" s="118"/>
      <c r="I88" s="118"/>
      <c r="J88" s="118"/>
      <c r="K88" s="25"/>
      <c r="L88" s="118"/>
      <c r="M88" s="122"/>
      <c r="N88" s="389" t="s">
        <v>661</v>
      </c>
      <c r="O88" s="389"/>
      <c r="P88" s="389"/>
      <c r="Q88" s="389"/>
      <c r="R88" s="389"/>
      <c r="S88" s="389"/>
      <c r="T88" s="389"/>
      <c r="U88" s="123"/>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row>
    <row r="89" spans="2:72" ht="13.5">
      <c r="B89" s="116"/>
      <c r="C89" s="118"/>
      <c r="D89" s="118"/>
      <c r="E89" s="118"/>
      <c r="F89" s="118"/>
      <c r="G89" s="118"/>
      <c r="H89" s="118"/>
      <c r="I89" s="118"/>
      <c r="J89" s="118"/>
      <c r="K89" s="25"/>
      <c r="L89" s="118"/>
      <c r="M89" s="122"/>
      <c r="N89" s="389" t="s">
        <v>662</v>
      </c>
      <c r="O89" s="389"/>
      <c r="P89" s="389"/>
      <c r="Q89" s="389"/>
      <c r="R89" s="389"/>
      <c r="S89" s="389"/>
      <c r="T89" s="389"/>
      <c r="U89" s="123"/>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row>
    <row r="90" spans="2:72" ht="13.5">
      <c r="B90" s="116"/>
      <c r="C90" s="118"/>
      <c r="D90" s="118"/>
      <c r="E90" s="118"/>
      <c r="F90" s="118"/>
      <c r="G90" s="118"/>
      <c r="H90" s="118"/>
      <c r="I90" s="118"/>
      <c r="J90" s="118"/>
      <c r="K90" s="25"/>
      <c r="L90" s="118"/>
      <c r="M90" s="122"/>
      <c r="N90" s="389" t="s">
        <v>664</v>
      </c>
      <c r="O90" s="389"/>
      <c r="P90" s="389"/>
      <c r="Q90" s="389"/>
      <c r="R90" s="389"/>
      <c r="S90" s="389"/>
      <c r="T90" s="389"/>
      <c r="U90" s="123"/>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row>
    <row r="91" spans="2:72" ht="13.5">
      <c r="B91" s="116"/>
      <c r="C91" s="118"/>
      <c r="D91" s="118"/>
      <c r="E91" s="118"/>
      <c r="F91" s="118"/>
      <c r="G91" s="118"/>
      <c r="H91" s="118"/>
      <c r="I91" s="118"/>
      <c r="J91" s="118"/>
      <c r="K91" s="25"/>
      <c r="L91" s="118"/>
      <c r="M91" s="122"/>
      <c r="N91" s="392" t="s">
        <v>663</v>
      </c>
      <c r="O91" s="21"/>
      <c r="P91" s="21"/>
      <c r="Q91" s="21"/>
      <c r="R91" s="21"/>
      <c r="S91" s="21"/>
      <c r="T91" s="21"/>
      <c r="U91" s="123"/>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row>
    <row r="92" spans="2:72" ht="13.5">
      <c r="B92" s="116"/>
      <c r="C92" s="118"/>
      <c r="D92" s="118"/>
      <c r="E92" s="118"/>
      <c r="F92" s="118"/>
      <c r="G92" s="118"/>
      <c r="H92" s="118"/>
      <c r="I92" s="118"/>
      <c r="J92" s="118"/>
      <c r="K92" s="25"/>
      <c r="L92" s="118"/>
      <c r="M92" s="122"/>
      <c r="N92" s="21" t="s">
        <v>668</v>
      </c>
      <c r="O92" s="21"/>
      <c r="P92" s="21"/>
      <c r="Q92" s="21"/>
      <c r="R92" s="21"/>
      <c r="S92" s="21"/>
      <c r="T92" s="21"/>
      <c r="U92" s="123"/>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row>
    <row r="93" spans="2:72" ht="13.5">
      <c r="B93" s="116"/>
      <c r="C93" s="118"/>
      <c r="D93" s="118"/>
      <c r="E93" s="118"/>
      <c r="F93" s="118"/>
      <c r="G93" s="118"/>
      <c r="H93" s="118"/>
      <c r="I93" s="118"/>
      <c r="J93" s="118"/>
      <c r="K93" s="25"/>
      <c r="L93" s="118"/>
      <c r="M93" s="122"/>
      <c r="N93" s="21" t="s">
        <v>665</v>
      </c>
      <c r="O93" s="21"/>
      <c r="P93" s="21"/>
      <c r="Q93" s="21"/>
      <c r="R93" s="21"/>
      <c r="S93" s="21"/>
      <c r="T93" s="21"/>
      <c r="U93" s="123"/>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row>
    <row r="94" spans="2:72" ht="13.5">
      <c r="B94" s="116"/>
      <c r="C94" s="118"/>
      <c r="D94" s="118"/>
      <c r="E94" s="118"/>
      <c r="F94" s="118"/>
      <c r="G94" s="118"/>
      <c r="H94" s="118"/>
      <c r="I94" s="118"/>
      <c r="J94" s="118"/>
      <c r="K94" s="25"/>
      <c r="L94" s="118"/>
      <c r="M94" s="122"/>
      <c r="N94" s="21" t="s">
        <v>662</v>
      </c>
      <c r="O94" s="21"/>
      <c r="P94" s="21"/>
      <c r="Q94" s="21"/>
      <c r="R94" s="21"/>
      <c r="S94" s="21"/>
      <c r="T94" s="21"/>
      <c r="U94" s="123"/>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row>
    <row r="95" spans="2:72" ht="13.5">
      <c r="B95" s="116"/>
      <c r="C95" s="118"/>
      <c r="D95" s="118"/>
      <c r="E95" s="118"/>
      <c r="F95" s="118"/>
      <c r="G95" s="118"/>
      <c r="H95" s="118"/>
      <c r="I95" s="118"/>
      <c r="J95" s="118"/>
      <c r="K95" s="25"/>
      <c r="L95" s="118"/>
      <c r="M95" s="122"/>
      <c r="N95" s="21" t="s">
        <v>664</v>
      </c>
      <c r="O95" s="21"/>
      <c r="P95" s="21"/>
      <c r="Q95" s="21"/>
      <c r="R95" s="21"/>
      <c r="S95" s="21"/>
      <c r="T95" s="21"/>
      <c r="U95" s="123"/>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row>
    <row r="96" spans="2:72" ht="13.5">
      <c r="B96" s="116"/>
      <c r="C96" s="118"/>
      <c r="D96" s="118"/>
      <c r="E96" s="118"/>
      <c r="F96" s="118"/>
      <c r="G96" s="118"/>
      <c r="H96" s="118"/>
      <c r="I96" s="118"/>
      <c r="J96" s="118"/>
      <c r="K96" s="25"/>
      <c r="L96" s="118"/>
      <c r="M96" s="122"/>
      <c r="N96" s="21"/>
      <c r="O96" s="21"/>
      <c r="P96" s="21"/>
      <c r="Q96" s="21"/>
      <c r="R96" s="21"/>
      <c r="S96" s="21"/>
      <c r="T96" s="21"/>
      <c r="U96" s="123"/>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row>
    <row r="97" spans="2:72" ht="13.5">
      <c r="B97" s="116"/>
      <c r="C97" s="118"/>
      <c r="D97" s="118"/>
      <c r="E97" s="118"/>
      <c r="F97" s="118"/>
      <c r="G97" s="118"/>
      <c r="H97" s="118"/>
      <c r="I97" s="118"/>
      <c r="J97" s="118"/>
      <c r="K97" s="25"/>
      <c r="L97" s="118"/>
      <c r="M97" s="388"/>
      <c r="N97" s="389" t="s">
        <v>666</v>
      </c>
      <c r="O97" s="389"/>
      <c r="P97" s="389"/>
      <c r="Q97" s="389"/>
      <c r="R97" s="389"/>
      <c r="S97" s="389"/>
      <c r="T97" s="389"/>
      <c r="U97" s="133"/>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row>
    <row r="98" spans="2:72" ht="13.5">
      <c r="B98" s="116"/>
      <c r="C98" s="118"/>
      <c r="D98" s="118"/>
      <c r="E98" s="118"/>
      <c r="F98" s="118"/>
      <c r="G98" s="118"/>
      <c r="H98" s="118"/>
      <c r="I98" s="118"/>
      <c r="J98" s="118"/>
      <c r="K98" s="25"/>
      <c r="L98" s="118"/>
      <c r="M98" s="394"/>
      <c r="N98" s="397" t="s">
        <v>667</v>
      </c>
      <c r="O98" s="395"/>
      <c r="P98" s="395"/>
      <c r="Q98" s="395"/>
      <c r="R98" s="395"/>
      <c r="S98" s="395"/>
      <c r="T98" s="395"/>
      <c r="U98" s="396"/>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row>
    <row r="99" spans="2:72" ht="13.5">
      <c r="B99" s="116"/>
      <c r="C99" s="118"/>
      <c r="D99" s="118"/>
      <c r="E99" s="118"/>
      <c r="F99" s="118"/>
      <c r="G99" s="118"/>
      <c r="H99" s="118"/>
      <c r="I99" s="118"/>
      <c r="J99" s="118"/>
      <c r="K99" s="25"/>
      <c r="L99" s="118"/>
      <c r="M99" s="118"/>
      <c r="N99" s="118"/>
      <c r="O99" s="118"/>
      <c r="P99" s="118"/>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row>
    <row r="100" spans="2:72" ht="13.5">
      <c r="B100" s="116"/>
      <c r="C100" s="118"/>
      <c r="D100" s="118"/>
      <c r="E100" s="118"/>
      <c r="F100" s="118"/>
      <c r="G100" s="118"/>
      <c r="H100" s="118"/>
      <c r="I100" s="118"/>
      <c r="J100" s="118"/>
      <c r="K100" s="25"/>
      <c r="L100" s="118"/>
      <c r="M100" s="118"/>
      <c r="N100" s="118"/>
      <c r="O100" s="118"/>
      <c r="P100" s="118"/>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row>
    <row r="101" spans="2:72" ht="13.5">
      <c r="B101" s="116"/>
      <c r="C101" s="118"/>
      <c r="D101" s="118"/>
      <c r="E101" s="118"/>
      <c r="F101" s="118"/>
      <c r="G101" s="118"/>
      <c r="H101" s="118"/>
      <c r="I101" s="118"/>
      <c r="J101" s="118"/>
      <c r="K101" s="25"/>
      <c r="L101" s="118"/>
      <c r="M101" s="118"/>
      <c r="N101" s="118"/>
      <c r="O101" s="118"/>
      <c r="P101" s="118"/>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row>
    <row r="102" spans="2:72" ht="13.5">
      <c r="B102" s="116"/>
      <c r="C102" s="118"/>
      <c r="D102" s="118"/>
      <c r="E102" s="118"/>
      <c r="F102" s="118"/>
      <c r="G102" s="118"/>
      <c r="H102" s="118"/>
      <c r="I102" s="118"/>
      <c r="J102" s="118"/>
      <c r="K102" s="25"/>
      <c r="L102" s="118"/>
      <c r="M102" s="118"/>
      <c r="N102" s="118"/>
      <c r="O102" s="118"/>
      <c r="P102" s="118"/>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row>
    <row r="103" spans="2:72" ht="13.5">
      <c r="B103" s="116"/>
      <c r="C103" s="118"/>
      <c r="D103" s="118"/>
      <c r="E103" s="118"/>
      <c r="F103" s="118"/>
      <c r="G103" s="118"/>
      <c r="H103" s="118"/>
      <c r="I103" s="118"/>
      <c r="J103" s="118"/>
      <c r="K103" s="25"/>
      <c r="L103" s="118"/>
      <c r="M103" s="118"/>
      <c r="N103" s="118"/>
      <c r="O103" s="118"/>
      <c r="P103" s="118"/>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row>
    <row r="104" spans="2:72" ht="13.5">
      <c r="B104" s="116"/>
      <c r="C104" s="118"/>
      <c r="D104" s="118"/>
      <c r="E104" s="118"/>
      <c r="F104" s="118"/>
      <c r="G104" s="118"/>
      <c r="H104" s="118"/>
      <c r="I104" s="118"/>
      <c r="J104" s="118"/>
      <c r="K104" s="25"/>
      <c r="L104" s="118"/>
      <c r="M104" s="118"/>
      <c r="N104" s="118"/>
      <c r="O104" s="118"/>
      <c r="P104" s="118"/>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row>
    <row r="105" spans="2:72" ht="13.5">
      <c r="B105" s="116"/>
      <c r="C105" s="118"/>
      <c r="D105" s="118"/>
      <c r="E105" s="118"/>
      <c r="F105" s="118"/>
      <c r="G105" s="118"/>
      <c r="H105" s="118"/>
      <c r="I105" s="118"/>
      <c r="J105" s="118"/>
      <c r="K105" s="25"/>
      <c r="L105" s="118"/>
      <c r="M105" s="118"/>
      <c r="N105" s="118"/>
      <c r="O105" s="118"/>
      <c r="P105" s="118"/>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row>
    <row r="106" spans="2:72" ht="13.5">
      <c r="B106" s="116"/>
      <c r="C106" s="118"/>
      <c r="D106" s="118"/>
      <c r="E106" s="118"/>
      <c r="F106" s="118"/>
      <c r="G106" s="118"/>
      <c r="H106" s="118"/>
      <c r="I106" s="118"/>
      <c r="J106" s="118"/>
      <c r="K106" s="25"/>
      <c r="L106" s="118"/>
      <c r="M106" s="118"/>
      <c r="N106" s="118"/>
      <c r="O106" s="118"/>
      <c r="P106" s="118"/>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row>
    <row r="107" spans="2:72" ht="13.5">
      <c r="B107" s="116"/>
      <c r="C107" s="118"/>
      <c r="D107" s="118"/>
      <c r="E107" s="118"/>
      <c r="F107" s="118"/>
      <c r="G107" s="118"/>
      <c r="H107" s="118"/>
      <c r="I107" s="118"/>
      <c r="J107" s="118"/>
      <c r="K107" s="25"/>
      <c r="L107" s="118"/>
      <c r="M107" s="118"/>
      <c r="N107" s="118"/>
      <c r="O107" s="118"/>
      <c r="P107" s="118"/>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row>
    <row r="108" spans="2:72" ht="13.5">
      <c r="B108" s="116"/>
      <c r="C108" s="118"/>
      <c r="D108" s="118"/>
      <c r="E108" s="118"/>
      <c r="F108" s="118"/>
      <c r="G108" s="118"/>
      <c r="H108" s="118"/>
      <c r="I108" s="118"/>
      <c r="J108" s="118"/>
      <c r="K108" s="25"/>
      <c r="L108" s="118"/>
      <c r="M108" s="118"/>
      <c r="N108" s="118"/>
      <c r="O108" s="118"/>
      <c r="P108" s="118"/>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row>
    <row r="109" spans="2:72" ht="13.5">
      <c r="B109" s="116"/>
      <c r="C109" s="118"/>
      <c r="D109" s="118"/>
      <c r="E109" s="118"/>
      <c r="F109" s="118"/>
      <c r="G109" s="118"/>
      <c r="H109" s="118"/>
      <c r="I109" s="118"/>
      <c r="J109" s="118"/>
      <c r="K109" s="25"/>
      <c r="L109" s="118"/>
      <c r="M109" s="118"/>
      <c r="N109" s="118"/>
      <c r="O109" s="118"/>
      <c r="P109" s="118"/>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row>
    <row r="110" spans="2:72" ht="13.5">
      <c r="B110" s="116"/>
      <c r="C110" s="118"/>
      <c r="D110" s="118"/>
      <c r="E110" s="118"/>
      <c r="F110" s="118"/>
      <c r="G110" s="118"/>
      <c r="H110" s="118"/>
      <c r="I110" s="118"/>
      <c r="J110" s="118"/>
      <c r="K110" s="25"/>
      <c r="L110" s="118"/>
      <c r="M110" s="118"/>
      <c r="N110" s="118"/>
      <c r="O110" s="118"/>
      <c r="P110" s="118"/>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row>
    <row r="111" spans="2:72" ht="13.5">
      <c r="B111" s="116"/>
      <c r="C111" s="118"/>
      <c r="D111" s="118"/>
      <c r="E111" s="118"/>
      <c r="F111" s="118"/>
      <c r="G111" s="118"/>
      <c r="H111" s="118"/>
      <c r="I111" s="118"/>
      <c r="J111" s="118"/>
      <c r="K111" s="25"/>
      <c r="L111" s="118"/>
      <c r="M111" s="118"/>
      <c r="N111" s="118"/>
      <c r="O111" s="118"/>
      <c r="P111" s="118"/>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row>
    <row r="112" spans="2:72" ht="13.5">
      <c r="B112" s="116"/>
      <c r="C112" s="118"/>
      <c r="D112" s="118"/>
      <c r="E112" s="118"/>
      <c r="F112" s="118"/>
      <c r="G112" s="118"/>
      <c r="H112" s="118"/>
      <c r="I112" s="118"/>
      <c r="J112" s="118"/>
      <c r="K112" s="25"/>
      <c r="L112" s="118"/>
      <c r="M112" s="118"/>
      <c r="N112" s="118"/>
      <c r="O112" s="118"/>
      <c r="P112" s="118"/>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row>
    <row r="113" spans="2:72" ht="13.5">
      <c r="B113" s="116"/>
      <c r="C113" s="118"/>
      <c r="D113" s="118"/>
      <c r="E113" s="118"/>
      <c r="F113" s="118"/>
      <c r="G113" s="118"/>
      <c r="H113" s="118"/>
      <c r="I113" s="118"/>
      <c r="J113" s="118"/>
      <c r="K113" s="25"/>
      <c r="L113" s="118"/>
      <c r="M113" s="118"/>
      <c r="N113" s="118"/>
      <c r="O113" s="118"/>
      <c r="P113" s="118"/>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row>
    <row r="114" spans="2:72" ht="13.5">
      <c r="B114" s="116"/>
      <c r="C114" s="118"/>
      <c r="D114" s="118"/>
      <c r="E114" s="118"/>
      <c r="F114" s="118"/>
      <c r="G114" s="118"/>
      <c r="H114" s="118"/>
      <c r="I114" s="118"/>
      <c r="J114" s="118"/>
      <c r="K114" s="25"/>
      <c r="L114" s="118"/>
      <c r="M114" s="118"/>
      <c r="N114" s="118"/>
      <c r="O114" s="118"/>
      <c r="P114" s="118"/>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row>
    <row r="115" spans="2:72" ht="13.5">
      <c r="B115" s="116"/>
      <c r="C115" s="118"/>
      <c r="D115" s="118"/>
      <c r="E115" s="118"/>
      <c r="F115" s="118"/>
      <c r="G115" s="118"/>
      <c r="H115" s="118"/>
      <c r="I115" s="118"/>
      <c r="J115" s="118"/>
      <c r="K115" s="25"/>
      <c r="L115" s="118"/>
      <c r="M115" s="118"/>
      <c r="N115" s="118"/>
      <c r="O115" s="118"/>
      <c r="P115" s="118"/>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row>
    <row r="116" spans="2:72" ht="13.5">
      <c r="B116" s="116"/>
      <c r="C116" s="118"/>
      <c r="D116" s="118"/>
      <c r="E116" s="118"/>
      <c r="F116" s="118"/>
      <c r="G116" s="118"/>
      <c r="H116" s="118"/>
      <c r="I116" s="118"/>
      <c r="J116" s="118"/>
      <c r="K116" s="25"/>
      <c r="L116" s="118"/>
      <c r="M116" s="118"/>
      <c r="N116" s="118"/>
      <c r="O116" s="118"/>
      <c r="P116" s="118"/>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row>
    <row r="117" spans="2:72" ht="13.5">
      <c r="B117" s="116"/>
      <c r="C117" s="118"/>
      <c r="D117" s="118"/>
      <c r="E117" s="118"/>
      <c r="F117" s="118"/>
      <c r="G117" s="118"/>
      <c r="H117" s="118"/>
      <c r="I117" s="118"/>
      <c r="J117" s="118"/>
      <c r="K117" s="25"/>
      <c r="L117" s="118"/>
      <c r="M117" s="118"/>
      <c r="N117" s="118"/>
      <c r="O117" s="118"/>
      <c r="P117" s="118"/>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row>
    <row r="118" spans="2:72" ht="13.5">
      <c r="B118" s="116"/>
      <c r="C118" s="118"/>
      <c r="D118" s="118"/>
      <c r="E118" s="118"/>
      <c r="F118" s="118"/>
      <c r="G118" s="118"/>
      <c r="H118" s="118"/>
      <c r="I118" s="118"/>
      <c r="J118" s="118"/>
      <c r="K118" s="25"/>
      <c r="L118" s="118"/>
      <c r="M118" s="118"/>
      <c r="N118" s="118"/>
      <c r="O118" s="118"/>
      <c r="P118" s="118"/>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row>
    <row r="119" spans="2:72" ht="13.5">
      <c r="B119" s="116"/>
      <c r="C119" s="118"/>
      <c r="D119" s="118"/>
      <c r="E119" s="118"/>
      <c r="F119" s="118"/>
      <c r="G119" s="118"/>
      <c r="H119" s="118"/>
      <c r="I119" s="118"/>
      <c r="J119" s="118"/>
      <c r="K119" s="25"/>
      <c r="L119" s="118"/>
      <c r="M119" s="118"/>
      <c r="N119" s="118"/>
      <c r="O119" s="118"/>
      <c r="P119" s="118"/>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row>
    <row r="120" spans="2:72" ht="13.5">
      <c r="B120" s="116"/>
      <c r="C120" s="118"/>
      <c r="D120" s="118"/>
      <c r="E120" s="118"/>
      <c r="F120" s="118"/>
      <c r="G120" s="118"/>
      <c r="H120" s="118"/>
      <c r="I120" s="118"/>
      <c r="J120" s="118"/>
      <c r="K120" s="25"/>
      <c r="L120" s="118"/>
      <c r="M120" s="118"/>
      <c r="N120" s="118"/>
      <c r="O120" s="118"/>
      <c r="P120" s="118"/>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row>
    <row r="121" spans="2:72" ht="13.5">
      <c r="B121" s="116"/>
      <c r="C121" s="118"/>
      <c r="D121" s="118"/>
      <c r="E121" s="118"/>
      <c r="F121" s="118"/>
      <c r="G121" s="118"/>
      <c r="H121" s="118"/>
      <c r="I121" s="118"/>
      <c r="J121" s="118"/>
      <c r="K121" s="25"/>
      <c r="L121" s="118"/>
      <c r="M121" s="118"/>
      <c r="N121" s="118"/>
      <c r="O121" s="118"/>
      <c r="P121" s="118"/>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row>
    <row r="122" spans="2:72" ht="13.5">
      <c r="B122" s="116"/>
      <c r="C122" s="118"/>
      <c r="D122" s="118"/>
      <c r="E122" s="118"/>
      <c r="F122" s="118"/>
      <c r="G122" s="118"/>
      <c r="H122" s="118"/>
      <c r="I122" s="118"/>
      <c r="J122" s="118"/>
      <c r="K122" s="25"/>
      <c r="L122" s="118"/>
      <c r="M122" s="118"/>
      <c r="N122" s="118"/>
      <c r="O122" s="118"/>
      <c r="P122" s="118"/>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row>
    <row r="123" spans="2:72" ht="13.5">
      <c r="B123" s="116"/>
      <c r="C123" s="118"/>
      <c r="D123" s="118"/>
      <c r="E123" s="118"/>
      <c r="F123" s="118"/>
      <c r="G123" s="118"/>
      <c r="H123" s="118"/>
      <c r="I123" s="118"/>
      <c r="J123" s="118"/>
      <c r="K123" s="25"/>
      <c r="L123" s="118"/>
      <c r="M123" s="118"/>
      <c r="N123" s="118"/>
      <c r="O123" s="118"/>
      <c r="P123" s="118"/>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row>
    <row r="124" spans="2:72" ht="13.5">
      <c r="B124" s="116"/>
      <c r="C124" s="118"/>
      <c r="D124" s="118"/>
      <c r="E124" s="118"/>
      <c r="F124" s="118"/>
      <c r="G124" s="118"/>
      <c r="H124" s="118"/>
      <c r="I124" s="118"/>
      <c r="J124" s="118"/>
      <c r="K124" s="25"/>
      <c r="L124" s="118"/>
      <c r="M124" s="118"/>
      <c r="N124" s="118"/>
      <c r="O124" s="118"/>
      <c r="P124" s="118"/>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row>
    <row r="125" spans="2:72" ht="13.5">
      <c r="B125" s="116"/>
      <c r="C125" s="118"/>
      <c r="D125" s="118"/>
      <c r="E125" s="118"/>
      <c r="F125" s="118"/>
      <c r="G125" s="118"/>
      <c r="H125" s="118"/>
      <c r="I125" s="118"/>
      <c r="J125" s="118"/>
      <c r="K125" s="25"/>
      <c r="L125" s="118"/>
      <c r="M125" s="118"/>
      <c r="N125" s="118"/>
      <c r="O125" s="118"/>
      <c r="P125" s="118"/>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row>
    <row r="126" spans="2:72" ht="13.5">
      <c r="B126" s="116"/>
      <c r="C126" s="118"/>
      <c r="D126" s="118"/>
      <c r="E126" s="118"/>
      <c r="F126" s="118"/>
      <c r="G126" s="118"/>
      <c r="H126" s="118"/>
      <c r="I126" s="118"/>
      <c r="J126" s="118"/>
      <c r="K126" s="25"/>
      <c r="L126" s="118"/>
      <c r="M126" s="118"/>
      <c r="N126" s="118"/>
      <c r="O126" s="118"/>
      <c r="P126" s="118"/>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row>
    <row r="127" spans="2:72" ht="13.5">
      <c r="B127" s="116"/>
      <c r="C127" s="118"/>
      <c r="D127" s="118"/>
      <c r="E127" s="118"/>
      <c r="F127" s="118"/>
      <c r="G127" s="118"/>
      <c r="H127" s="118"/>
      <c r="I127" s="118"/>
      <c r="J127" s="118"/>
      <c r="K127" s="25"/>
      <c r="L127" s="118"/>
      <c r="M127" s="118"/>
      <c r="N127" s="118"/>
      <c r="O127" s="118"/>
      <c r="P127" s="118"/>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row>
    <row r="128" spans="2:72" ht="13.5">
      <c r="B128" s="116"/>
      <c r="C128" s="118"/>
      <c r="D128" s="118"/>
      <c r="E128" s="118"/>
      <c r="F128" s="118"/>
      <c r="G128" s="118"/>
      <c r="H128" s="118"/>
      <c r="I128" s="118"/>
      <c r="J128" s="118"/>
      <c r="K128" s="25"/>
      <c r="L128" s="118"/>
      <c r="M128" s="118"/>
      <c r="N128" s="118"/>
      <c r="O128" s="118"/>
      <c r="P128" s="118"/>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row>
    <row r="129" spans="2:72" ht="13.5">
      <c r="B129" s="116"/>
      <c r="C129" s="118"/>
      <c r="D129" s="118"/>
      <c r="E129" s="118"/>
      <c r="F129" s="118"/>
      <c r="G129" s="118"/>
      <c r="H129" s="118"/>
      <c r="I129" s="118"/>
      <c r="J129" s="118"/>
      <c r="K129" s="25"/>
      <c r="L129" s="118"/>
      <c r="M129" s="118"/>
      <c r="N129" s="118"/>
      <c r="O129" s="118"/>
      <c r="P129" s="118"/>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row>
    <row r="130" spans="2:72" ht="13.5">
      <c r="B130" s="116"/>
      <c r="C130" s="118"/>
      <c r="D130" s="118"/>
      <c r="E130" s="118"/>
      <c r="F130" s="118"/>
      <c r="G130" s="118"/>
      <c r="H130" s="118"/>
      <c r="I130" s="118"/>
      <c r="J130" s="118"/>
      <c r="K130" s="25"/>
      <c r="L130" s="118"/>
      <c r="M130" s="118"/>
      <c r="N130" s="118"/>
      <c r="O130" s="118"/>
      <c r="P130" s="118"/>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row>
    <row r="131" spans="2:72" ht="13.5">
      <c r="B131" s="116"/>
      <c r="C131" s="118"/>
      <c r="D131" s="118"/>
      <c r="E131" s="118"/>
      <c r="F131" s="118"/>
      <c r="G131" s="118"/>
      <c r="H131" s="118"/>
      <c r="I131" s="118"/>
      <c r="J131" s="118"/>
      <c r="K131" s="25"/>
      <c r="L131" s="118"/>
      <c r="M131" s="118"/>
      <c r="N131" s="118"/>
      <c r="O131" s="118"/>
      <c r="P131" s="118"/>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row>
    <row r="132" spans="2:72" ht="13.5">
      <c r="B132" s="116"/>
      <c r="C132" s="118"/>
      <c r="D132" s="118"/>
      <c r="E132" s="118"/>
      <c r="F132" s="118"/>
      <c r="G132" s="118"/>
      <c r="H132" s="118"/>
      <c r="I132" s="118"/>
      <c r="J132" s="118"/>
      <c r="K132" s="25"/>
      <c r="L132" s="118"/>
      <c r="M132" s="118"/>
      <c r="N132" s="118"/>
      <c r="O132" s="118"/>
      <c r="P132" s="118"/>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row>
    <row r="133" spans="2:72" ht="13.5">
      <c r="B133" s="116"/>
      <c r="C133" s="118"/>
      <c r="D133" s="118"/>
      <c r="E133" s="118"/>
      <c r="F133" s="118"/>
      <c r="G133" s="118"/>
      <c r="H133" s="118"/>
      <c r="I133" s="118"/>
      <c r="J133" s="118"/>
      <c r="K133" s="25"/>
      <c r="L133" s="118"/>
      <c r="M133" s="118"/>
      <c r="N133" s="118"/>
      <c r="O133" s="118"/>
      <c r="P133" s="118"/>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row>
    <row r="134" spans="2:72" ht="13.5">
      <c r="B134" s="116"/>
      <c r="C134" s="118"/>
      <c r="D134" s="118"/>
      <c r="E134" s="118"/>
      <c r="F134" s="118"/>
      <c r="G134" s="118"/>
      <c r="H134" s="118"/>
      <c r="I134" s="118"/>
      <c r="J134" s="118"/>
      <c r="K134" s="25"/>
      <c r="L134" s="118"/>
      <c r="M134" s="118"/>
      <c r="N134" s="118"/>
      <c r="O134" s="118"/>
      <c r="P134" s="118"/>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row>
    <row r="135" spans="2:72" ht="13.5">
      <c r="B135" s="116"/>
      <c r="C135" s="118"/>
      <c r="D135" s="118"/>
      <c r="E135" s="118"/>
      <c r="F135" s="118"/>
      <c r="G135" s="118"/>
      <c r="H135" s="118"/>
      <c r="I135" s="118"/>
      <c r="J135" s="118"/>
      <c r="K135" s="25"/>
      <c r="L135" s="118"/>
      <c r="M135" s="118"/>
      <c r="N135" s="118"/>
      <c r="O135" s="118"/>
      <c r="P135" s="118"/>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row>
    <row r="136" spans="2:72" ht="13.5">
      <c r="B136" s="116"/>
      <c r="C136" s="118"/>
      <c r="D136" s="118"/>
      <c r="E136" s="118"/>
      <c r="F136" s="118"/>
      <c r="G136" s="118"/>
      <c r="H136" s="118"/>
      <c r="I136" s="118"/>
      <c r="J136" s="118"/>
      <c r="K136" s="25"/>
      <c r="L136" s="118"/>
      <c r="M136" s="118"/>
      <c r="N136" s="118"/>
      <c r="O136" s="118"/>
      <c r="P136" s="118"/>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row>
    <row r="137" spans="2:72" ht="13.5">
      <c r="B137" s="116"/>
      <c r="C137" s="118"/>
      <c r="D137" s="118"/>
      <c r="E137" s="118"/>
      <c r="F137" s="118"/>
      <c r="G137" s="118"/>
      <c r="H137" s="118"/>
      <c r="I137" s="118"/>
      <c r="J137" s="118"/>
      <c r="K137" s="25"/>
      <c r="L137" s="118"/>
      <c r="M137" s="118"/>
      <c r="N137" s="118"/>
      <c r="O137" s="118"/>
      <c r="P137" s="118"/>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row>
    <row r="138" spans="2:72" ht="13.5">
      <c r="B138" s="116"/>
      <c r="C138" s="118"/>
      <c r="D138" s="118"/>
      <c r="E138" s="118"/>
      <c r="F138" s="118"/>
      <c r="G138" s="118"/>
      <c r="H138" s="118"/>
      <c r="I138" s="118"/>
      <c r="J138" s="118"/>
      <c r="K138" s="25"/>
      <c r="L138" s="118"/>
      <c r="M138" s="118"/>
      <c r="N138" s="118"/>
      <c r="O138" s="118"/>
      <c r="P138" s="118"/>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row>
    <row r="139" spans="2:72" ht="13.5">
      <c r="B139" s="116"/>
      <c r="C139" s="118"/>
      <c r="D139" s="118"/>
      <c r="E139" s="118"/>
      <c r="F139" s="118"/>
      <c r="G139" s="118"/>
      <c r="H139" s="118"/>
      <c r="I139" s="118"/>
      <c r="J139" s="118"/>
      <c r="K139" s="25"/>
      <c r="L139" s="118"/>
      <c r="M139" s="118"/>
      <c r="N139" s="118"/>
      <c r="O139" s="118"/>
      <c r="P139" s="118"/>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row>
    <row r="140" spans="2:72" ht="13.5">
      <c r="B140" s="116"/>
      <c r="C140" s="118"/>
      <c r="D140" s="118"/>
      <c r="E140" s="118"/>
      <c r="F140" s="118"/>
      <c r="G140" s="118"/>
      <c r="H140" s="118"/>
      <c r="I140" s="118"/>
      <c r="J140" s="118"/>
      <c r="K140" s="25"/>
      <c r="L140" s="118"/>
      <c r="M140" s="118"/>
      <c r="N140" s="118"/>
      <c r="O140" s="118"/>
      <c r="P140" s="118"/>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row>
    <row r="141" spans="2:72" ht="13.5">
      <c r="B141" s="116"/>
      <c r="C141" s="118"/>
      <c r="D141" s="118"/>
      <c r="E141" s="118"/>
      <c r="F141" s="118"/>
      <c r="G141" s="118"/>
      <c r="H141" s="118"/>
      <c r="I141" s="118"/>
      <c r="J141" s="118"/>
      <c r="K141" s="25"/>
      <c r="L141" s="118"/>
      <c r="M141" s="118"/>
      <c r="N141" s="118"/>
      <c r="O141" s="118"/>
      <c r="P141" s="118"/>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row>
    <row r="142" spans="2:72" ht="13.5">
      <c r="B142" s="116"/>
      <c r="C142" s="118"/>
      <c r="D142" s="118"/>
      <c r="E142" s="118"/>
      <c r="F142" s="118"/>
      <c r="G142" s="118"/>
      <c r="H142" s="118"/>
      <c r="I142" s="118"/>
      <c r="J142" s="118"/>
      <c r="K142" s="25"/>
      <c r="L142" s="118"/>
      <c r="M142" s="118"/>
      <c r="N142" s="118"/>
      <c r="O142" s="118"/>
      <c r="P142" s="118"/>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row>
    <row r="143" spans="2:72" ht="13.5">
      <c r="B143" s="116"/>
      <c r="C143" s="118"/>
      <c r="D143" s="118"/>
      <c r="E143" s="118"/>
      <c r="F143" s="118"/>
      <c r="G143" s="118"/>
      <c r="H143" s="118"/>
      <c r="I143" s="118"/>
      <c r="J143" s="118"/>
      <c r="K143" s="25"/>
      <c r="L143" s="118"/>
      <c r="M143" s="118"/>
      <c r="N143" s="118"/>
      <c r="O143" s="118"/>
      <c r="P143" s="118"/>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row>
    <row r="144" spans="2:72" ht="13.5">
      <c r="B144" s="116"/>
      <c r="C144" s="118"/>
      <c r="D144" s="118"/>
      <c r="E144" s="118"/>
      <c r="F144" s="118"/>
      <c r="G144" s="118"/>
      <c r="H144" s="118"/>
      <c r="I144" s="118"/>
      <c r="J144" s="118"/>
      <c r="K144" s="25"/>
      <c r="L144" s="118"/>
      <c r="M144" s="118"/>
      <c r="N144" s="118"/>
      <c r="O144" s="118"/>
      <c r="P144" s="118"/>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row>
    <row r="145" spans="2:72" ht="13.5">
      <c r="B145" s="116"/>
      <c r="C145" s="118"/>
      <c r="D145" s="118"/>
      <c r="E145" s="118"/>
      <c r="F145" s="118"/>
      <c r="G145" s="118"/>
      <c r="H145" s="118"/>
      <c r="I145" s="118"/>
      <c r="J145" s="118"/>
      <c r="K145" s="25"/>
      <c r="L145" s="118"/>
      <c r="M145" s="118"/>
      <c r="N145" s="118"/>
      <c r="O145" s="118"/>
      <c r="P145" s="118"/>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row>
    <row r="146" spans="2:72" ht="13.5">
      <c r="B146" s="116"/>
      <c r="C146" s="118"/>
      <c r="D146" s="118"/>
      <c r="E146" s="118"/>
      <c r="F146" s="118"/>
      <c r="G146" s="118"/>
      <c r="H146" s="118"/>
      <c r="I146" s="118"/>
      <c r="J146" s="118"/>
      <c r="K146" s="25"/>
      <c r="L146" s="118"/>
      <c r="M146" s="118"/>
      <c r="N146" s="118"/>
      <c r="O146" s="118"/>
      <c r="P146" s="118"/>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row>
    <row r="147" spans="2:72" ht="13.5">
      <c r="B147" s="116"/>
      <c r="C147" s="118"/>
      <c r="D147" s="118"/>
      <c r="E147" s="118"/>
      <c r="F147" s="118"/>
      <c r="G147" s="118"/>
      <c r="H147" s="118"/>
      <c r="I147" s="118"/>
      <c r="J147" s="118"/>
      <c r="K147" s="25"/>
      <c r="L147" s="118"/>
      <c r="M147" s="118"/>
      <c r="N147" s="118"/>
      <c r="O147" s="118"/>
      <c r="P147" s="118"/>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row>
    <row r="148" spans="2:72" ht="13.5">
      <c r="B148" s="116"/>
      <c r="C148" s="118"/>
      <c r="D148" s="118"/>
      <c r="E148" s="118"/>
      <c r="F148" s="118"/>
      <c r="G148" s="118"/>
      <c r="H148" s="118"/>
      <c r="I148" s="118"/>
      <c r="J148" s="118"/>
      <c r="K148" s="25"/>
      <c r="L148" s="118"/>
      <c r="M148" s="118"/>
      <c r="N148" s="118"/>
      <c r="O148" s="118"/>
      <c r="P148" s="118"/>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row>
    <row r="149" spans="2:72" ht="13.5">
      <c r="B149" s="116"/>
      <c r="C149" s="118"/>
      <c r="D149" s="118"/>
      <c r="E149" s="118"/>
      <c r="F149" s="118"/>
      <c r="G149" s="118"/>
      <c r="H149" s="118"/>
      <c r="I149" s="118"/>
      <c r="J149" s="118"/>
      <c r="K149" s="25"/>
      <c r="L149" s="118"/>
      <c r="M149" s="118"/>
      <c r="N149" s="118"/>
      <c r="O149" s="118"/>
      <c r="P149" s="118"/>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row>
    <row r="150" spans="2:72" ht="13.5">
      <c r="B150" s="116"/>
      <c r="C150" s="118"/>
      <c r="D150" s="118"/>
      <c r="E150" s="118"/>
      <c r="F150" s="118"/>
      <c r="G150" s="118"/>
      <c r="H150" s="118"/>
      <c r="I150" s="118"/>
      <c r="J150" s="118"/>
      <c r="K150" s="25"/>
      <c r="L150" s="118"/>
      <c r="M150" s="118"/>
      <c r="N150" s="118"/>
      <c r="O150" s="118"/>
      <c r="P150" s="118"/>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row>
    <row r="151" spans="2:72" ht="13.5">
      <c r="B151" s="116"/>
      <c r="C151" s="118"/>
      <c r="D151" s="118"/>
      <c r="E151" s="118"/>
      <c r="F151" s="118"/>
      <c r="G151" s="118"/>
      <c r="H151" s="118"/>
      <c r="I151" s="118"/>
      <c r="J151" s="118"/>
      <c r="K151" s="25"/>
      <c r="L151" s="118"/>
      <c r="M151" s="118"/>
      <c r="N151" s="118"/>
      <c r="O151" s="118"/>
      <c r="P151" s="118"/>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row>
    <row r="152" spans="2:72" ht="13.5">
      <c r="B152" s="116"/>
      <c r="C152" s="118"/>
      <c r="D152" s="118"/>
      <c r="E152" s="118"/>
      <c r="F152" s="118"/>
      <c r="G152" s="118"/>
      <c r="H152" s="118"/>
      <c r="I152" s="118"/>
      <c r="J152" s="118"/>
      <c r="K152" s="25"/>
      <c r="L152" s="118"/>
      <c r="M152" s="118"/>
      <c r="N152" s="118"/>
      <c r="O152" s="118"/>
      <c r="P152" s="118"/>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row>
    <row r="153" spans="2:72" ht="13.5">
      <c r="B153" s="116"/>
      <c r="C153" s="118"/>
      <c r="D153" s="118"/>
      <c r="E153" s="118"/>
      <c r="F153" s="118"/>
      <c r="G153" s="118"/>
      <c r="H153" s="118"/>
      <c r="I153" s="118"/>
      <c r="J153" s="118"/>
      <c r="K153" s="25"/>
      <c r="L153" s="118"/>
      <c r="M153" s="118"/>
      <c r="N153" s="118"/>
      <c r="O153" s="118"/>
      <c r="P153" s="118"/>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row>
    <row r="154" spans="2:72" ht="13.5">
      <c r="B154" s="116"/>
      <c r="C154" s="118"/>
      <c r="D154" s="118"/>
      <c r="E154" s="118"/>
      <c r="F154" s="118"/>
      <c r="G154" s="118"/>
      <c r="H154" s="118"/>
      <c r="I154" s="118"/>
      <c r="J154" s="118"/>
      <c r="K154" s="25"/>
      <c r="L154" s="118"/>
      <c r="M154" s="118"/>
      <c r="N154" s="118"/>
      <c r="O154" s="118"/>
      <c r="P154" s="118"/>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row>
    <row r="155" spans="2:72" ht="13.5">
      <c r="B155" s="116"/>
      <c r="C155" s="118"/>
      <c r="D155" s="118"/>
      <c r="E155" s="118"/>
      <c r="F155" s="118"/>
      <c r="G155" s="118"/>
      <c r="H155" s="118"/>
      <c r="I155" s="118"/>
      <c r="J155" s="118"/>
      <c r="K155" s="25"/>
      <c r="L155" s="118"/>
      <c r="M155" s="118"/>
      <c r="N155" s="118"/>
      <c r="O155" s="118"/>
      <c r="P155" s="118"/>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row>
    <row r="156" spans="2:72" ht="13.5">
      <c r="B156" s="116"/>
      <c r="C156" s="118"/>
      <c r="D156" s="118"/>
      <c r="E156" s="118"/>
      <c r="F156" s="118"/>
      <c r="G156" s="118"/>
      <c r="H156" s="118"/>
      <c r="I156" s="118"/>
      <c r="J156" s="118"/>
      <c r="K156" s="25"/>
      <c r="L156" s="118"/>
      <c r="M156" s="118"/>
      <c r="N156" s="118"/>
      <c r="O156" s="118"/>
      <c r="P156" s="118"/>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row>
    <row r="157" spans="2:72" ht="13.5">
      <c r="B157" s="116"/>
      <c r="C157" s="118"/>
      <c r="D157" s="118"/>
      <c r="E157" s="118"/>
      <c r="F157" s="118"/>
      <c r="G157" s="118"/>
      <c r="H157" s="118"/>
      <c r="I157" s="118"/>
      <c r="J157" s="118"/>
      <c r="K157" s="25"/>
      <c r="L157" s="118"/>
      <c r="M157" s="118"/>
      <c r="N157" s="118"/>
      <c r="O157" s="118"/>
      <c r="P157" s="118"/>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row>
    <row r="158" spans="2:72" ht="13.5">
      <c r="B158" s="116"/>
      <c r="C158" s="118"/>
      <c r="D158" s="118"/>
      <c r="E158" s="118"/>
      <c r="F158" s="118"/>
      <c r="G158" s="118"/>
      <c r="H158" s="118"/>
      <c r="I158" s="118"/>
      <c r="J158" s="118"/>
      <c r="K158" s="25"/>
      <c r="L158" s="118"/>
      <c r="M158" s="118"/>
      <c r="N158" s="118"/>
      <c r="O158" s="118"/>
      <c r="P158" s="118"/>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row>
    <row r="159" spans="2:72" ht="13.5">
      <c r="B159" s="116"/>
      <c r="C159" s="118"/>
      <c r="D159" s="118"/>
      <c r="E159" s="118"/>
      <c r="F159" s="118"/>
      <c r="G159" s="118"/>
      <c r="H159" s="118"/>
      <c r="I159" s="118"/>
      <c r="J159" s="118"/>
      <c r="K159" s="25"/>
      <c r="L159" s="118"/>
      <c r="M159" s="118"/>
      <c r="N159" s="118"/>
      <c r="O159" s="118"/>
      <c r="P159" s="118"/>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row>
    <row r="160" spans="2:72" ht="13.5">
      <c r="B160" s="116"/>
      <c r="C160" s="118"/>
      <c r="D160" s="118"/>
      <c r="E160" s="118"/>
      <c r="F160" s="118"/>
      <c r="G160" s="118"/>
      <c r="H160" s="118"/>
      <c r="I160" s="118"/>
      <c r="J160" s="118"/>
      <c r="K160" s="25"/>
      <c r="L160" s="118"/>
      <c r="M160" s="118"/>
      <c r="N160" s="118"/>
      <c r="O160" s="118"/>
      <c r="P160" s="118"/>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row>
    <row r="161" spans="2:72" ht="13.5">
      <c r="B161" s="116"/>
      <c r="C161" s="118"/>
      <c r="D161" s="118"/>
      <c r="E161" s="118"/>
      <c r="F161" s="118"/>
      <c r="G161" s="118"/>
      <c r="H161" s="118"/>
      <c r="I161" s="118"/>
      <c r="J161" s="118"/>
      <c r="K161" s="25"/>
      <c r="L161" s="118"/>
      <c r="M161" s="118"/>
      <c r="N161" s="118"/>
      <c r="O161" s="118"/>
      <c r="P161" s="118"/>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row>
    <row r="162" spans="2:72" ht="13.5">
      <c r="B162" s="116"/>
      <c r="C162" s="118"/>
      <c r="D162" s="118"/>
      <c r="E162" s="118"/>
      <c r="F162" s="118"/>
      <c r="G162" s="118"/>
      <c r="H162" s="118"/>
      <c r="I162" s="118"/>
      <c r="J162" s="118"/>
      <c r="K162" s="25"/>
      <c r="L162" s="118"/>
      <c r="M162" s="118"/>
      <c r="N162" s="118"/>
      <c r="O162" s="118"/>
      <c r="P162" s="118"/>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row>
    <row r="163" spans="2:72" ht="13.5">
      <c r="B163" s="116"/>
      <c r="C163" s="118"/>
      <c r="D163" s="118"/>
      <c r="E163" s="118"/>
      <c r="F163" s="118"/>
      <c r="G163" s="118"/>
      <c r="H163" s="118"/>
      <c r="I163" s="118"/>
      <c r="J163" s="118"/>
      <c r="K163" s="25"/>
      <c r="L163" s="118"/>
      <c r="M163" s="118"/>
      <c r="N163" s="118"/>
      <c r="O163" s="118"/>
      <c r="P163" s="118"/>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row>
    <row r="164" spans="2:72" ht="13.5">
      <c r="B164" s="116"/>
      <c r="C164" s="118"/>
      <c r="D164" s="118"/>
      <c r="E164" s="118"/>
      <c r="F164" s="118"/>
      <c r="G164" s="118"/>
      <c r="H164" s="118"/>
      <c r="I164" s="118"/>
      <c r="J164" s="118"/>
      <c r="K164" s="25"/>
      <c r="L164" s="118"/>
      <c r="M164" s="118"/>
      <c r="N164" s="118"/>
      <c r="O164" s="118"/>
      <c r="P164" s="118"/>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row>
    <row r="165" spans="2:72" ht="13.5">
      <c r="B165" s="116"/>
      <c r="C165" s="118"/>
      <c r="D165" s="118"/>
      <c r="E165" s="118"/>
      <c r="F165" s="118"/>
      <c r="G165" s="118"/>
      <c r="H165" s="118"/>
      <c r="I165" s="118"/>
      <c r="J165" s="118"/>
      <c r="K165" s="25"/>
      <c r="L165" s="118"/>
      <c r="M165" s="118"/>
      <c r="N165" s="118"/>
      <c r="O165" s="118"/>
      <c r="P165" s="118"/>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row>
    <row r="166" spans="2:72" ht="13.5">
      <c r="B166" s="116"/>
      <c r="C166" s="118"/>
      <c r="D166" s="118"/>
      <c r="E166" s="118"/>
      <c r="F166" s="118"/>
      <c r="G166" s="118"/>
      <c r="H166" s="118"/>
      <c r="I166" s="118"/>
      <c r="J166" s="118"/>
      <c r="K166" s="25"/>
      <c r="L166" s="118"/>
      <c r="M166" s="118"/>
      <c r="N166" s="118"/>
      <c r="O166" s="118"/>
      <c r="P166" s="118"/>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row>
    <row r="167" spans="2:72" ht="13.5">
      <c r="B167" s="116"/>
      <c r="C167" s="118"/>
      <c r="D167" s="118"/>
      <c r="E167" s="118"/>
      <c r="F167" s="118"/>
      <c r="G167" s="118"/>
      <c r="H167" s="118"/>
      <c r="I167" s="118"/>
      <c r="J167" s="118"/>
      <c r="K167" s="25"/>
      <c r="L167" s="118"/>
      <c r="M167" s="118"/>
      <c r="N167" s="118"/>
      <c r="O167" s="118"/>
      <c r="P167" s="118"/>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row>
    <row r="168" spans="2:72" ht="13.5">
      <c r="B168" s="116"/>
      <c r="C168" s="118"/>
      <c r="D168" s="118"/>
      <c r="E168" s="118"/>
      <c r="F168" s="118"/>
      <c r="G168" s="118"/>
      <c r="H168" s="118"/>
      <c r="I168" s="118"/>
      <c r="J168" s="118"/>
      <c r="K168" s="25"/>
      <c r="L168" s="118"/>
      <c r="M168" s="118"/>
      <c r="N168" s="118"/>
      <c r="O168" s="118"/>
      <c r="P168" s="118"/>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row>
    <row r="169" spans="2:72" ht="13.5">
      <c r="B169" s="116"/>
      <c r="C169" s="118"/>
      <c r="D169" s="118"/>
      <c r="E169" s="118"/>
      <c r="F169" s="118"/>
      <c r="G169" s="118"/>
      <c r="H169" s="118"/>
      <c r="I169" s="118"/>
      <c r="J169" s="118"/>
      <c r="K169" s="25"/>
      <c r="L169" s="118"/>
      <c r="M169" s="118"/>
      <c r="N169" s="118"/>
      <c r="O169" s="118"/>
      <c r="P169" s="118"/>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row>
    <row r="170" spans="2:72" ht="13.5">
      <c r="B170" s="116"/>
      <c r="C170" s="118"/>
      <c r="D170" s="118"/>
      <c r="E170" s="118"/>
      <c r="F170" s="118"/>
      <c r="G170" s="118"/>
      <c r="H170" s="118"/>
      <c r="I170" s="118"/>
      <c r="J170" s="118"/>
      <c r="K170" s="25"/>
      <c r="L170" s="118"/>
      <c r="M170" s="118"/>
      <c r="N170" s="118"/>
      <c r="O170" s="118"/>
      <c r="P170" s="118"/>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row>
    <row r="171" spans="2:72" ht="13.5">
      <c r="B171" s="116"/>
      <c r="C171" s="118"/>
      <c r="D171" s="118"/>
      <c r="E171" s="118"/>
      <c r="F171" s="118"/>
      <c r="G171" s="118"/>
      <c r="H171" s="118"/>
      <c r="I171" s="118"/>
      <c r="J171" s="118"/>
      <c r="K171" s="25"/>
      <c r="L171" s="118"/>
      <c r="M171" s="118"/>
      <c r="N171" s="118"/>
      <c r="O171" s="118"/>
      <c r="P171" s="118"/>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row>
    <row r="172" spans="2:72" ht="13.5">
      <c r="B172" s="116"/>
      <c r="C172" s="118"/>
      <c r="D172" s="118"/>
      <c r="E172" s="118"/>
      <c r="F172" s="118"/>
      <c r="G172" s="118"/>
      <c r="H172" s="118"/>
      <c r="I172" s="118"/>
      <c r="J172" s="118"/>
      <c r="K172" s="25"/>
      <c r="L172" s="118"/>
      <c r="M172" s="118"/>
      <c r="N172" s="118"/>
      <c r="O172" s="118"/>
      <c r="P172" s="118"/>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row>
    <row r="173" spans="2:72" ht="13.5">
      <c r="B173" s="116"/>
      <c r="C173" s="118"/>
      <c r="D173" s="118"/>
      <c r="E173" s="118"/>
      <c r="F173" s="118"/>
      <c r="G173" s="118"/>
      <c r="H173" s="118"/>
      <c r="I173" s="118"/>
      <c r="J173" s="118"/>
      <c r="K173" s="25"/>
      <c r="L173" s="118"/>
      <c r="M173" s="118"/>
      <c r="N173" s="118"/>
      <c r="O173" s="118"/>
      <c r="P173" s="118"/>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row>
    <row r="174" spans="2:72" ht="13.5">
      <c r="B174" s="116"/>
      <c r="C174" s="118"/>
      <c r="D174" s="118"/>
      <c r="E174" s="118"/>
      <c r="F174" s="118"/>
      <c r="G174" s="118"/>
      <c r="H174" s="118"/>
      <c r="I174" s="118"/>
      <c r="J174" s="118"/>
      <c r="K174" s="25"/>
      <c r="L174" s="118"/>
      <c r="M174" s="118"/>
      <c r="N174" s="118"/>
      <c r="O174" s="118"/>
      <c r="P174" s="118"/>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row>
    <row r="175" spans="2:72" ht="13.5">
      <c r="B175" s="116"/>
      <c r="C175" s="118"/>
      <c r="D175" s="118"/>
      <c r="E175" s="118"/>
      <c r="F175" s="118"/>
      <c r="G175" s="118"/>
      <c r="H175" s="118"/>
      <c r="I175" s="118"/>
      <c r="J175" s="118"/>
      <c r="K175" s="25"/>
      <c r="L175" s="118"/>
      <c r="M175" s="118"/>
      <c r="N175" s="118"/>
      <c r="O175" s="118"/>
      <c r="P175" s="118"/>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row>
    <row r="176" spans="2:72" ht="13.5">
      <c r="B176" s="116"/>
      <c r="C176" s="118"/>
      <c r="D176" s="118"/>
      <c r="E176" s="118"/>
      <c r="F176" s="118"/>
      <c r="G176" s="118"/>
      <c r="H176" s="118"/>
      <c r="I176" s="118"/>
      <c r="J176" s="118"/>
      <c r="K176" s="25"/>
      <c r="L176" s="118"/>
      <c r="M176" s="118"/>
      <c r="N176" s="118"/>
      <c r="O176" s="118"/>
      <c r="P176" s="118"/>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row>
    <row r="177" spans="2:72" ht="13.5">
      <c r="B177" s="116"/>
      <c r="C177" s="118"/>
      <c r="D177" s="118"/>
      <c r="E177" s="118"/>
      <c r="F177" s="118"/>
      <c r="G177" s="118"/>
      <c r="H177" s="118"/>
      <c r="I177" s="118"/>
      <c r="J177" s="118"/>
      <c r="K177" s="25"/>
      <c r="L177" s="118"/>
      <c r="M177" s="118"/>
      <c r="N177" s="118"/>
      <c r="O177" s="118"/>
      <c r="P177" s="118"/>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row>
    <row r="178" spans="2:72" ht="13.5">
      <c r="B178" s="116"/>
      <c r="C178" s="118"/>
      <c r="D178" s="118"/>
      <c r="E178" s="118"/>
      <c r="F178" s="118"/>
      <c r="G178" s="118"/>
      <c r="H178" s="118"/>
      <c r="I178" s="118"/>
      <c r="J178" s="118"/>
      <c r="K178" s="25"/>
      <c r="L178" s="118"/>
      <c r="M178" s="118"/>
      <c r="N178" s="118"/>
      <c r="O178" s="118"/>
      <c r="P178" s="118"/>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row>
    <row r="179" spans="2:72" ht="13.5">
      <c r="B179" s="116"/>
      <c r="C179" s="118"/>
      <c r="D179" s="118"/>
      <c r="E179" s="118"/>
      <c r="F179" s="118"/>
      <c r="G179" s="118"/>
      <c r="H179" s="118"/>
      <c r="I179" s="118"/>
      <c r="J179" s="118"/>
      <c r="K179" s="25"/>
      <c r="L179" s="118"/>
      <c r="M179" s="118"/>
      <c r="N179" s="118"/>
      <c r="O179" s="118"/>
      <c r="P179" s="118"/>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row>
    <row r="180" spans="2:72" ht="13.5">
      <c r="B180" s="116"/>
      <c r="C180" s="118"/>
      <c r="D180" s="118"/>
      <c r="E180" s="118"/>
      <c r="F180" s="118"/>
      <c r="G180" s="118"/>
      <c r="H180" s="118"/>
      <c r="I180" s="118"/>
      <c r="J180" s="118"/>
      <c r="K180" s="25"/>
      <c r="L180" s="118"/>
      <c r="M180" s="118"/>
      <c r="N180" s="118"/>
      <c r="O180" s="118"/>
      <c r="P180" s="118"/>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row>
    <row r="181" spans="2:72" ht="13.5">
      <c r="B181" s="116"/>
      <c r="C181" s="118"/>
      <c r="D181" s="118"/>
      <c r="E181" s="118"/>
      <c r="F181" s="118"/>
      <c r="G181" s="118"/>
      <c r="H181" s="118"/>
      <c r="I181" s="118"/>
      <c r="J181" s="118"/>
      <c r="K181" s="25"/>
      <c r="L181" s="118"/>
      <c r="M181" s="118"/>
      <c r="N181" s="118"/>
      <c r="O181" s="118"/>
      <c r="P181" s="118"/>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row>
    <row r="182" spans="2:72" ht="13.5">
      <c r="B182" s="116"/>
      <c r="C182" s="118"/>
      <c r="D182" s="118"/>
      <c r="E182" s="118"/>
      <c r="F182" s="118"/>
      <c r="G182" s="118"/>
      <c r="H182" s="118"/>
      <c r="I182" s="118"/>
      <c r="J182" s="118"/>
      <c r="K182" s="25"/>
      <c r="L182" s="118"/>
      <c r="M182" s="118"/>
      <c r="N182" s="118"/>
      <c r="O182" s="118"/>
      <c r="P182" s="118"/>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row>
    <row r="183" spans="2:72" ht="13.5">
      <c r="B183" s="116"/>
      <c r="C183" s="118"/>
      <c r="D183" s="118"/>
      <c r="E183" s="118"/>
      <c r="F183" s="118"/>
      <c r="G183" s="118"/>
      <c r="H183" s="118"/>
      <c r="I183" s="118"/>
      <c r="J183" s="118"/>
      <c r="K183" s="25"/>
      <c r="L183" s="118"/>
      <c r="M183" s="118"/>
      <c r="N183" s="118"/>
      <c r="O183" s="118"/>
      <c r="P183" s="118"/>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row>
    <row r="184" spans="2:72" ht="13.5">
      <c r="B184" s="116"/>
      <c r="C184" s="118"/>
      <c r="D184" s="118"/>
      <c r="E184" s="118"/>
      <c r="F184" s="118"/>
      <c r="G184" s="118"/>
      <c r="H184" s="118"/>
      <c r="I184" s="118"/>
      <c r="J184" s="118"/>
      <c r="K184" s="25"/>
      <c r="L184" s="118"/>
      <c r="M184" s="118"/>
      <c r="N184" s="118"/>
      <c r="O184" s="118"/>
      <c r="P184" s="118"/>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row>
    <row r="185" spans="2:72" ht="13.5">
      <c r="B185" s="116"/>
      <c r="C185" s="118"/>
      <c r="D185" s="118"/>
      <c r="E185" s="118"/>
      <c r="F185" s="118"/>
      <c r="G185" s="118"/>
      <c r="H185" s="118"/>
      <c r="I185" s="118"/>
      <c r="J185" s="118"/>
      <c r="K185" s="25"/>
      <c r="L185" s="118"/>
      <c r="M185" s="118"/>
      <c r="N185" s="118"/>
      <c r="O185" s="118"/>
      <c r="P185" s="118"/>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row>
    <row r="186" spans="2:72" ht="13.5">
      <c r="B186" s="116"/>
      <c r="C186" s="118"/>
      <c r="D186" s="118"/>
      <c r="E186" s="118"/>
      <c r="F186" s="118"/>
      <c r="G186" s="118"/>
      <c r="H186" s="118"/>
      <c r="I186" s="118"/>
      <c r="J186" s="118"/>
      <c r="K186" s="25"/>
      <c r="L186" s="118"/>
      <c r="M186" s="118"/>
      <c r="N186" s="118"/>
      <c r="O186" s="118"/>
      <c r="P186" s="118"/>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row>
    <row r="187" spans="2:72" ht="13.5">
      <c r="B187" s="116"/>
      <c r="C187" s="118"/>
      <c r="D187" s="118"/>
      <c r="E187" s="118"/>
      <c r="F187" s="118"/>
      <c r="G187" s="118"/>
      <c r="H187" s="118"/>
      <c r="I187" s="118"/>
      <c r="J187" s="118"/>
      <c r="K187" s="25"/>
      <c r="L187" s="118"/>
      <c r="M187" s="118"/>
      <c r="N187" s="118"/>
      <c r="O187" s="118"/>
      <c r="P187" s="118"/>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row>
    <row r="188" spans="2:72" ht="13.5">
      <c r="B188" s="116"/>
      <c r="C188" s="118"/>
      <c r="D188" s="118"/>
      <c r="E188" s="118"/>
      <c r="F188" s="118"/>
      <c r="G188" s="118"/>
      <c r="H188" s="118"/>
      <c r="I188" s="118"/>
      <c r="J188" s="118"/>
      <c r="K188" s="25"/>
      <c r="L188" s="118"/>
      <c r="M188" s="118"/>
      <c r="N188" s="118"/>
      <c r="O188" s="118"/>
      <c r="P188" s="118"/>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row>
    <row r="189" spans="2:72" ht="13.5">
      <c r="B189" s="116"/>
      <c r="C189" s="118"/>
      <c r="D189" s="118"/>
      <c r="E189" s="118"/>
      <c r="F189" s="118"/>
      <c r="G189" s="118"/>
      <c r="H189" s="118"/>
      <c r="I189" s="118"/>
      <c r="J189" s="118"/>
      <c r="K189" s="25"/>
      <c r="L189" s="118"/>
      <c r="M189" s="118"/>
      <c r="N189" s="118"/>
      <c r="O189" s="118"/>
      <c r="P189" s="118"/>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row>
    <row r="190" spans="2:72" ht="13.5">
      <c r="B190" s="116"/>
      <c r="C190" s="118"/>
      <c r="D190" s="118"/>
      <c r="E190" s="118"/>
      <c r="F190" s="118"/>
      <c r="G190" s="118"/>
      <c r="H190" s="118"/>
      <c r="I190" s="118"/>
      <c r="J190" s="118"/>
      <c r="K190" s="25"/>
      <c r="L190" s="118"/>
      <c r="M190" s="118"/>
      <c r="N190" s="118"/>
      <c r="O190" s="118"/>
      <c r="P190" s="118"/>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row>
    <row r="191" spans="2:72" ht="13.5">
      <c r="B191" s="116"/>
      <c r="C191" s="118"/>
      <c r="D191" s="118"/>
      <c r="E191" s="118"/>
      <c r="F191" s="118"/>
      <c r="G191" s="118"/>
      <c r="H191" s="118"/>
      <c r="I191" s="118"/>
      <c r="J191" s="118"/>
      <c r="K191" s="25"/>
      <c r="L191" s="118"/>
      <c r="M191" s="118"/>
      <c r="N191" s="118"/>
      <c r="O191" s="118"/>
      <c r="P191" s="118"/>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row>
    <row r="192" spans="2:72" ht="13.5">
      <c r="B192" s="116"/>
      <c r="C192" s="118"/>
      <c r="D192" s="118"/>
      <c r="E192" s="118"/>
      <c r="F192" s="118"/>
      <c r="G192" s="118"/>
      <c r="H192" s="118"/>
      <c r="I192" s="118"/>
      <c r="J192" s="118"/>
      <c r="K192" s="25"/>
      <c r="L192" s="118"/>
      <c r="M192" s="118"/>
      <c r="N192" s="118"/>
      <c r="O192" s="118"/>
      <c r="P192" s="118"/>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row>
    <row r="193" spans="2:72" ht="13.5">
      <c r="B193" s="116"/>
      <c r="C193" s="118"/>
      <c r="D193" s="118"/>
      <c r="E193" s="118"/>
      <c r="F193" s="118"/>
      <c r="G193" s="118"/>
      <c r="H193" s="118"/>
      <c r="I193" s="118"/>
      <c r="J193" s="118"/>
      <c r="K193" s="25"/>
      <c r="L193" s="118"/>
      <c r="M193" s="118"/>
      <c r="N193" s="118"/>
      <c r="O193" s="118"/>
      <c r="P193" s="118"/>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row>
    <row r="194" spans="2:72" ht="13.5">
      <c r="B194" s="116"/>
      <c r="C194" s="118"/>
      <c r="D194" s="118"/>
      <c r="E194" s="118"/>
      <c r="F194" s="118"/>
      <c r="G194" s="118"/>
      <c r="H194" s="118"/>
      <c r="I194" s="118"/>
      <c r="J194" s="118"/>
      <c r="K194" s="25"/>
      <c r="L194" s="118"/>
      <c r="M194" s="118"/>
      <c r="N194" s="118"/>
      <c r="O194" s="118"/>
      <c r="P194" s="118"/>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row>
    <row r="195" spans="2:72" ht="13.5">
      <c r="B195" s="116"/>
      <c r="C195" s="118"/>
      <c r="D195" s="118"/>
      <c r="E195" s="118"/>
      <c r="F195" s="118"/>
      <c r="G195" s="118"/>
      <c r="H195" s="118"/>
      <c r="I195" s="118"/>
      <c r="J195" s="118"/>
      <c r="K195" s="25"/>
      <c r="L195" s="118"/>
      <c r="M195" s="118"/>
      <c r="N195" s="118"/>
      <c r="O195" s="118"/>
      <c r="P195" s="118"/>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row>
    <row r="196" spans="2:72" ht="13.5">
      <c r="B196" s="116"/>
      <c r="C196" s="118"/>
      <c r="D196" s="118"/>
      <c r="E196" s="118"/>
      <c r="F196" s="118"/>
      <c r="G196" s="118"/>
      <c r="H196" s="118"/>
      <c r="I196" s="118"/>
      <c r="J196" s="118"/>
      <c r="K196" s="25"/>
      <c r="L196" s="118"/>
      <c r="M196" s="118"/>
      <c r="N196" s="118"/>
      <c r="O196" s="118"/>
      <c r="P196" s="118"/>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row>
    <row r="197" spans="2:72" ht="13.5">
      <c r="B197" s="116"/>
      <c r="C197" s="118"/>
      <c r="D197" s="118"/>
      <c r="E197" s="118"/>
      <c r="F197" s="118"/>
      <c r="G197" s="118"/>
      <c r="H197" s="118"/>
      <c r="I197" s="118"/>
      <c r="J197" s="118"/>
      <c r="K197" s="25"/>
      <c r="L197" s="118"/>
      <c r="M197" s="118"/>
      <c r="N197" s="118"/>
      <c r="O197" s="118"/>
      <c r="P197" s="118"/>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row>
    <row r="198" spans="2:72" ht="13.5">
      <c r="B198" s="116"/>
      <c r="C198" s="118"/>
      <c r="D198" s="118"/>
      <c r="E198" s="118"/>
      <c r="F198" s="118"/>
      <c r="G198" s="118"/>
      <c r="H198" s="118"/>
      <c r="I198" s="118"/>
      <c r="J198" s="118"/>
      <c r="K198" s="25"/>
      <c r="L198" s="118"/>
      <c r="M198" s="118"/>
      <c r="N198" s="118"/>
      <c r="O198" s="118"/>
      <c r="P198" s="118"/>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row>
    <row r="199" spans="2:72" ht="13.5">
      <c r="B199" s="116"/>
      <c r="C199" s="118"/>
      <c r="D199" s="118"/>
      <c r="E199" s="118"/>
      <c r="F199" s="118"/>
      <c r="G199" s="118"/>
      <c r="H199" s="118"/>
      <c r="I199" s="118"/>
      <c r="J199" s="118"/>
      <c r="K199" s="25"/>
      <c r="L199" s="118"/>
      <c r="M199" s="118"/>
      <c r="N199" s="118"/>
      <c r="O199" s="118"/>
      <c r="P199" s="118"/>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row>
    <row r="200" spans="2:72" ht="13.5">
      <c r="B200" s="116"/>
      <c r="C200" s="118"/>
      <c r="D200" s="118"/>
      <c r="E200" s="118"/>
      <c r="F200" s="118"/>
      <c r="G200" s="118"/>
      <c r="H200" s="118"/>
      <c r="I200" s="118"/>
      <c r="J200" s="118"/>
      <c r="K200" s="25"/>
      <c r="L200" s="118"/>
      <c r="M200" s="118"/>
      <c r="N200" s="118"/>
      <c r="O200" s="118"/>
      <c r="P200" s="118"/>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row>
    <row r="201" spans="2:72" ht="13.5">
      <c r="B201" s="116"/>
      <c r="C201" s="118"/>
      <c r="D201" s="118"/>
      <c r="E201" s="118"/>
      <c r="F201" s="118"/>
      <c r="G201" s="118"/>
      <c r="H201" s="118"/>
      <c r="I201" s="118"/>
      <c r="J201" s="118"/>
      <c r="K201" s="25"/>
      <c r="L201" s="118"/>
      <c r="M201" s="118"/>
      <c r="N201" s="118"/>
      <c r="O201" s="118"/>
      <c r="P201" s="118"/>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row>
    <row r="202" spans="2:72" ht="13.5">
      <c r="B202" s="116"/>
      <c r="C202" s="118"/>
      <c r="D202" s="118"/>
      <c r="E202" s="118"/>
      <c r="F202" s="118"/>
      <c r="G202" s="118"/>
      <c r="H202" s="118"/>
      <c r="I202" s="118"/>
      <c r="J202" s="118"/>
      <c r="K202" s="25"/>
      <c r="L202" s="118"/>
      <c r="M202" s="118"/>
      <c r="N202" s="118"/>
      <c r="O202" s="118"/>
      <c r="P202" s="118"/>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row>
    <row r="203" spans="2:72" ht="13.5">
      <c r="B203" s="116"/>
      <c r="C203" s="118"/>
      <c r="D203" s="118"/>
      <c r="E203" s="118"/>
      <c r="F203" s="118"/>
      <c r="G203" s="118"/>
      <c r="H203" s="118"/>
      <c r="I203" s="118"/>
      <c r="J203" s="118"/>
      <c r="K203" s="25"/>
      <c r="L203" s="118"/>
      <c r="M203" s="118"/>
      <c r="N203" s="118"/>
      <c r="O203" s="118"/>
      <c r="P203" s="118"/>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row>
    <row r="204" spans="2:72" ht="13.5">
      <c r="B204" s="116"/>
      <c r="C204" s="118"/>
      <c r="D204" s="118"/>
      <c r="E204" s="118"/>
      <c r="F204" s="118"/>
      <c r="G204" s="118"/>
      <c r="H204" s="118"/>
      <c r="I204" s="118"/>
      <c r="J204" s="118"/>
      <c r="K204" s="25"/>
      <c r="L204" s="118"/>
      <c r="M204" s="118"/>
      <c r="N204" s="118"/>
      <c r="O204" s="118"/>
      <c r="P204" s="118"/>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row>
    <row r="205" spans="2:72" ht="13.5">
      <c r="B205" s="116"/>
      <c r="C205" s="118"/>
      <c r="D205" s="118"/>
      <c r="E205" s="118"/>
      <c r="F205" s="118"/>
      <c r="G205" s="118"/>
      <c r="H205" s="118"/>
      <c r="I205" s="118"/>
      <c r="J205" s="118"/>
      <c r="K205" s="25"/>
      <c r="L205" s="118"/>
      <c r="M205" s="118"/>
      <c r="N205" s="118"/>
      <c r="O205" s="118"/>
      <c r="P205" s="118"/>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row>
    <row r="206" spans="2:72" ht="13.5">
      <c r="B206" s="116"/>
      <c r="C206" s="118"/>
      <c r="D206" s="118"/>
      <c r="E206" s="118"/>
      <c r="F206" s="118"/>
      <c r="G206" s="118"/>
      <c r="H206" s="118"/>
      <c r="I206" s="118"/>
      <c r="J206" s="118"/>
      <c r="K206" s="25"/>
      <c r="L206" s="118"/>
      <c r="M206" s="118"/>
      <c r="N206" s="118"/>
      <c r="O206" s="118"/>
      <c r="P206" s="118"/>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row>
    <row r="207" spans="2:72" ht="13.5">
      <c r="B207" s="116"/>
      <c r="C207" s="118"/>
      <c r="D207" s="118"/>
      <c r="E207" s="118"/>
      <c r="F207" s="118"/>
      <c r="G207" s="118"/>
      <c r="H207" s="118"/>
      <c r="I207" s="118"/>
      <c r="J207" s="118"/>
      <c r="K207" s="25"/>
      <c r="L207" s="118"/>
      <c r="M207" s="118"/>
      <c r="N207" s="118"/>
      <c r="O207" s="118"/>
      <c r="P207" s="118"/>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row>
    <row r="208" spans="2:72" ht="13.5">
      <c r="B208" s="116"/>
      <c r="C208" s="118"/>
      <c r="D208" s="118"/>
      <c r="E208" s="118"/>
      <c r="F208" s="118"/>
      <c r="G208" s="118"/>
      <c r="H208" s="118"/>
      <c r="I208" s="118"/>
      <c r="J208" s="118"/>
      <c r="K208" s="25"/>
      <c r="L208" s="118"/>
      <c r="M208" s="118"/>
      <c r="N208" s="118"/>
      <c r="O208" s="118"/>
      <c r="P208" s="118"/>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row>
    <row r="209" spans="2:72" ht="13.5">
      <c r="B209" s="116"/>
      <c r="C209" s="118"/>
      <c r="D209" s="118"/>
      <c r="E209" s="118"/>
      <c r="F209" s="118"/>
      <c r="G209" s="118"/>
      <c r="H209" s="118"/>
      <c r="I209" s="118"/>
      <c r="J209" s="118"/>
      <c r="K209" s="25"/>
      <c r="L209" s="118"/>
      <c r="M209" s="118"/>
      <c r="N209" s="118"/>
      <c r="O209" s="118"/>
      <c r="P209" s="118"/>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row>
    <row r="210" spans="2:72" ht="13.5">
      <c r="B210" s="116"/>
      <c r="C210" s="118"/>
      <c r="D210" s="118"/>
      <c r="E210" s="118"/>
      <c r="F210" s="118"/>
      <c r="G210" s="118"/>
      <c r="H210" s="118"/>
      <c r="I210" s="118"/>
      <c r="J210" s="118"/>
      <c r="K210" s="25"/>
      <c r="L210" s="118"/>
      <c r="M210" s="118"/>
      <c r="N210" s="118"/>
      <c r="O210" s="118"/>
      <c r="P210" s="118"/>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row>
    <row r="211" spans="2:72" ht="13.5">
      <c r="B211" s="116"/>
      <c r="C211" s="118"/>
      <c r="D211" s="118"/>
      <c r="E211" s="118"/>
      <c r="F211" s="118"/>
      <c r="G211" s="118"/>
      <c r="H211" s="118"/>
      <c r="I211" s="118"/>
      <c r="J211" s="118"/>
      <c r="K211" s="25"/>
      <c r="L211" s="118"/>
      <c r="M211" s="118"/>
      <c r="N211" s="118"/>
      <c r="O211" s="118"/>
      <c r="P211" s="118"/>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row>
    <row r="212" spans="2:72" ht="13.5">
      <c r="B212" s="116"/>
      <c r="C212" s="118"/>
      <c r="D212" s="118"/>
      <c r="E212" s="118"/>
      <c r="F212" s="118"/>
      <c r="G212" s="118"/>
      <c r="H212" s="118"/>
      <c r="I212" s="118"/>
      <c r="J212" s="118"/>
      <c r="K212" s="25"/>
      <c r="L212" s="118"/>
      <c r="M212" s="118"/>
      <c r="N212" s="118"/>
      <c r="O212" s="118"/>
      <c r="P212" s="118"/>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row>
    <row r="213" spans="2:72" ht="13.5">
      <c r="B213" s="116"/>
      <c r="C213" s="118"/>
      <c r="D213" s="118"/>
      <c r="E213" s="118"/>
      <c r="F213" s="118"/>
      <c r="G213" s="118"/>
      <c r="H213" s="118"/>
      <c r="I213" s="118"/>
      <c r="J213" s="118"/>
      <c r="K213" s="25"/>
      <c r="L213" s="118"/>
      <c r="M213" s="118"/>
      <c r="N213" s="118"/>
      <c r="O213" s="118"/>
      <c r="P213" s="118"/>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row>
    <row r="214" spans="2:72" ht="13.5">
      <c r="B214" s="116"/>
      <c r="C214" s="118"/>
      <c r="D214" s="118"/>
      <c r="E214" s="118"/>
      <c r="F214" s="118"/>
      <c r="G214" s="118"/>
      <c r="H214" s="118"/>
      <c r="I214" s="118"/>
      <c r="J214" s="118"/>
      <c r="K214" s="25"/>
      <c r="L214" s="118"/>
      <c r="M214" s="118"/>
      <c r="N214" s="118"/>
      <c r="O214" s="118"/>
      <c r="P214" s="118"/>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row>
    <row r="215" spans="2:72" ht="13.5">
      <c r="B215" s="116"/>
      <c r="C215" s="118"/>
      <c r="D215" s="118"/>
      <c r="E215" s="118"/>
      <c r="F215" s="118"/>
      <c r="G215" s="118"/>
      <c r="H215" s="118"/>
      <c r="I215" s="118"/>
      <c r="J215" s="118"/>
      <c r="K215" s="25"/>
      <c r="L215" s="118"/>
      <c r="M215" s="118"/>
      <c r="N215" s="118"/>
      <c r="O215" s="118"/>
      <c r="P215" s="118"/>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row>
    <row r="216" spans="2:72" ht="13.5">
      <c r="B216" s="116"/>
      <c r="C216" s="118"/>
      <c r="D216" s="118"/>
      <c r="E216" s="118"/>
      <c r="F216" s="118"/>
      <c r="G216" s="118"/>
      <c r="H216" s="118"/>
      <c r="I216" s="118"/>
      <c r="J216" s="118"/>
      <c r="K216" s="25"/>
      <c r="L216" s="118"/>
      <c r="M216" s="118"/>
      <c r="N216" s="118"/>
      <c r="O216" s="118"/>
      <c r="P216" s="118"/>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row>
    <row r="217" spans="2:72" ht="13.5">
      <c r="B217" s="116"/>
      <c r="C217" s="118"/>
      <c r="D217" s="118"/>
      <c r="E217" s="118"/>
      <c r="F217" s="118"/>
      <c r="G217" s="118"/>
      <c r="H217" s="118"/>
      <c r="I217" s="118"/>
      <c r="J217" s="118"/>
      <c r="K217" s="25"/>
      <c r="L217" s="118"/>
      <c r="M217" s="118"/>
      <c r="N217" s="118"/>
      <c r="O217" s="118"/>
      <c r="P217" s="118"/>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row>
    <row r="218" spans="2:72" ht="13.5">
      <c r="B218" s="116"/>
      <c r="C218" s="118"/>
      <c r="D218" s="118"/>
      <c r="E218" s="118"/>
      <c r="F218" s="118"/>
      <c r="G218" s="118"/>
      <c r="H218" s="118"/>
      <c r="I218" s="118"/>
      <c r="J218" s="118"/>
      <c r="K218" s="25"/>
      <c r="L218" s="118"/>
      <c r="M218" s="118"/>
      <c r="N218" s="118"/>
      <c r="O218" s="118"/>
      <c r="P218" s="118"/>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row>
    <row r="219" spans="2:72" ht="13.5">
      <c r="B219" s="116"/>
      <c r="C219" s="118"/>
      <c r="D219" s="118"/>
      <c r="E219" s="118"/>
      <c r="F219" s="118"/>
      <c r="G219" s="118"/>
      <c r="H219" s="118"/>
      <c r="I219" s="118"/>
      <c r="J219" s="118"/>
      <c r="K219" s="25"/>
      <c r="L219" s="118"/>
      <c r="M219" s="118"/>
      <c r="N219" s="118"/>
      <c r="O219" s="118"/>
      <c r="P219" s="118"/>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row>
    <row r="220" spans="2:72" ht="13.5">
      <c r="B220" s="116"/>
      <c r="C220" s="118"/>
      <c r="D220" s="118"/>
      <c r="E220" s="118"/>
      <c r="F220" s="118"/>
      <c r="G220" s="118"/>
      <c r="H220" s="118"/>
      <c r="I220" s="118"/>
      <c r="J220" s="118"/>
      <c r="K220" s="25"/>
      <c r="L220" s="118"/>
      <c r="M220" s="118"/>
      <c r="N220" s="118"/>
      <c r="O220" s="118"/>
      <c r="P220" s="118"/>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row>
    <row r="221" spans="2:72" ht="13.5">
      <c r="B221" s="116"/>
      <c r="C221" s="118"/>
      <c r="D221" s="118"/>
      <c r="E221" s="118"/>
      <c r="F221" s="118"/>
      <c r="G221" s="118"/>
      <c r="H221" s="118"/>
      <c r="I221" s="118"/>
      <c r="J221" s="118"/>
      <c r="K221" s="25"/>
      <c r="L221" s="118"/>
      <c r="M221" s="118"/>
      <c r="N221" s="118"/>
      <c r="O221" s="118"/>
      <c r="P221" s="118"/>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row>
    <row r="222" spans="2:72" ht="13.5">
      <c r="B222" s="116"/>
      <c r="C222" s="118"/>
      <c r="D222" s="118"/>
      <c r="E222" s="118"/>
      <c r="F222" s="118"/>
      <c r="G222" s="118"/>
      <c r="H222" s="118"/>
      <c r="I222" s="118"/>
      <c r="J222" s="118"/>
      <c r="K222" s="25"/>
      <c r="L222" s="118"/>
      <c r="M222" s="118"/>
      <c r="N222" s="118"/>
      <c r="O222" s="118"/>
      <c r="P222" s="118"/>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row>
    <row r="223" spans="2:72" ht="13.5">
      <c r="B223" s="116"/>
      <c r="C223" s="118"/>
      <c r="D223" s="118"/>
      <c r="E223" s="118"/>
      <c r="F223" s="118"/>
      <c r="G223" s="118"/>
      <c r="H223" s="118"/>
      <c r="I223" s="118"/>
      <c r="J223" s="118"/>
      <c r="K223" s="25"/>
      <c r="L223" s="118"/>
      <c r="M223" s="118"/>
      <c r="N223" s="118"/>
      <c r="O223" s="118"/>
      <c r="P223" s="118"/>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row>
    <row r="224" spans="2:72" ht="13.5">
      <c r="B224" s="116"/>
      <c r="C224" s="118"/>
      <c r="D224" s="118"/>
      <c r="E224" s="118"/>
      <c r="F224" s="118"/>
      <c r="G224" s="118"/>
      <c r="H224" s="118"/>
      <c r="I224" s="118"/>
      <c r="J224" s="118"/>
      <c r="K224" s="25"/>
      <c r="L224" s="118"/>
      <c r="M224" s="118"/>
      <c r="N224" s="118"/>
      <c r="O224" s="118"/>
      <c r="P224" s="118"/>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row>
    <row r="225" spans="2:72" ht="13.5">
      <c r="B225" s="116"/>
      <c r="C225" s="118"/>
      <c r="D225" s="118"/>
      <c r="E225" s="118"/>
      <c r="F225" s="118"/>
      <c r="G225" s="118"/>
      <c r="H225" s="118"/>
      <c r="I225" s="118"/>
      <c r="J225" s="118"/>
      <c r="K225" s="25"/>
      <c r="L225" s="118"/>
      <c r="M225" s="118"/>
      <c r="N225" s="118"/>
      <c r="O225" s="118"/>
      <c r="P225" s="118"/>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row>
    <row r="226" spans="2:72" ht="13.5">
      <c r="B226" s="116"/>
      <c r="C226" s="118"/>
      <c r="D226" s="118"/>
      <c r="E226" s="118"/>
      <c r="F226" s="118"/>
      <c r="G226" s="118"/>
      <c r="H226" s="118"/>
      <c r="I226" s="118"/>
      <c r="J226" s="118"/>
      <c r="K226" s="25"/>
      <c r="L226" s="118"/>
      <c r="M226" s="118"/>
      <c r="N226" s="118"/>
      <c r="O226" s="118"/>
      <c r="P226" s="118"/>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row>
    <row r="227" spans="2:72" ht="13.5">
      <c r="B227" s="116"/>
      <c r="C227" s="118"/>
      <c r="D227" s="118"/>
      <c r="E227" s="118"/>
      <c r="F227" s="118"/>
      <c r="G227" s="118"/>
      <c r="H227" s="118"/>
      <c r="I227" s="118"/>
      <c r="J227" s="118"/>
      <c r="K227" s="25"/>
      <c r="L227" s="118"/>
      <c r="M227" s="118"/>
      <c r="N227" s="118"/>
      <c r="O227" s="118"/>
      <c r="P227" s="118"/>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row>
    <row r="228" spans="2:72" ht="13.5">
      <c r="B228" s="116"/>
      <c r="C228" s="118"/>
      <c r="D228" s="118"/>
      <c r="E228" s="118"/>
      <c r="F228" s="118"/>
      <c r="G228" s="118"/>
      <c r="H228" s="118"/>
      <c r="I228" s="118"/>
      <c r="J228" s="118"/>
      <c r="K228" s="25"/>
      <c r="L228" s="118"/>
      <c r="M228" s="118"/>
      <c r="N228" s="118"/>
      <c r="O228" s="118"/>
      <c r="P228" s="118"/>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row>
    <row r="229" spans="2:72" ht="13.5">
      <c r="B229" s="116"/>
      <c r="C229" s="118"/>
      <c r="D229" s="118"/>
      <c r="E229" s="118"/>
      <c r="F229" s="118"/>
      <c r="G229" s="118"/>
      <c r="H229" s="118"/>
      <c r="I229" s="118"/>
      <c r="J229" s="118"/>
      <c r="K229" s="25"/>
      <c r="L229" s="118"/>
      <c r="M229" s="118"/>
      <c r="N229" s="118"/>
      <c r="O229" s="118"/>
      <c r="P229" s="118"/>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row>
    <row r="230" spans="2:72" ht="13.5">
      <c r="B230" s="116"/>
      <c r="C230" s="118"/>
      <c r="D230" s="118"/>
      <c r="E230" s="118"/>
      <c r="F230" s="118"/>
      <c r="G230" s="118"/>
      <c r="H230" s="118"/>
      <c r="I230" s="118"/>
      <c r="J230" s="118"/>
      <c r="K230" s="25"/>
      <c r="L230" s="118"/>
      <c r="M230" s="118"/>
      <c r="N230" s="118"/>
      <c r="O230" s="118"/>
      <c r="P230" s="118"/>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c r="BT230" s="120"/>
    </row>
    <row r="231" spans="2:72" ht="13.5">
      <c r="B231" s="116"/>
      <c r="C231" s="118"/>
      <c r="D231" s="118"/>
      <c r="E231" s="118"/>
      <c r="F231" s="118"/>
      <c r="G231" s="118"/>
      <c r="H231" s="118"/>
      <c r="I231" s="118"/>
      <c r="J231" s="118"/>
      <c r="K231" s="25"/>
      <c r="L231" s="118"/>
      <c r="M231" s="118"/>
      <c r="N231" s="118"/>
      <c r="O231" s="118"/>
      <c r="P231" s="118"/>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c r="BT231" s="120"/>
    </row>
    <row r="232" spans="2:72" ht="13.5">
      <c r="B232" s="116"/>
      <c r="C232" s="118"/>
      <c r="D232" s="118"/>
      <c r="E232" s="118"/>
      <c r="F232" s="118"/>
      <c r="G232" s="118"/>
      <c r="H232" s="118"/>
      <c r="I232" s="118"/>
      <c r="J232" s="118"/>
      <c r="K232" s="25"/>
      <c r="L232" s="118"/>
      <c r="M232" s="118"/>
      <c r="N232" s="118"/>
      <c r="O232" s="118"/>
      <c r="P232" s="118"/>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c r="BT232" s="120"/>
    </row>
    <row r="233" spans="2:72" ht="13.5">
      <c r="B233" s="116"/>
      <c r="C233" s="118"/>
      <c r="D233" s="118"/>
      <c r="E233" s="118"/>
      <c r="F233" s="118"/>
      <c r="G233" s="118"/>
      <c r="H233" s="118"/>
      <c r="I233" s="118"/>
      <c r="J233" s="118"/>
      <c r="K233" s="25"/>
      <c r="L233" s="118"/>
      <c r="M233" s="118"/>
      <c r="N233" s="118"/>
      <c r="O233" s="118"/>
      <c r="P233" s="118"/>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row>
    <row r="234" spans="2:72" ht="13.5">
      <c r="B234" s="116"/>
      <c r="C234" s="118"/>
      <c r="D234" s="118"/>
      <c r="E234" s="118"/>
      <c r="F234" s="118"/>
      <c r="G234" s="118"/>
      <c r="H234" s="118"/>
      <c r="I234" s="118"/>
      <c r="J234" s="118"/>
      <c r="K234" s="25"/>
      <c r="L234" s="118"/>
      <c r="M234" s="118"/>
      <c r="N234" s="118"/>
      <c r="O234" s="118"/>
      <c r="P234" s="118"/>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row>
    <row r="235" spans="2:72" ht="13.5">
      <c r="B235" s="116"/>
      <c r="C235" s="118"/>
      <c r="D235" s="118"/>
      <c r="E235" s="118"/>
      <c r="F235" s="118"/>
      <c r="G235" s="118"/>
      <c r="H235" s="118"/>
      <c r="I235" s="118"/>
      <c r="J235" s="118"/>
      <c r="K235" s="25"/>
      <c r="L235" s="118"/>
      <c r="M235" s="118"/>
      <c r="N235" s="118"/>
      <c r="O235" s="118"/>
      <c r="P235" s="118"/>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c r="BT235" s="120"/>
    </row>
    <row r="236" spans="2:72" ht="13.5">
      <c r="B236" s="116"/>
      <c r="C236" s="118"/>
      <c r="D236" s="118"/>
      <c r="E236" s="118"/>
      <c r="F236" s="118"/>
      <c r="G236" s="118"/>
      <c r="H236" s="118"/>
      <c r="I236" s="118"/>
      <c r="J236" s="118"/>
      <c r="K236" s="25"/>
      <c r="L236" s="118"/>
      <c r="M236" s="118"/>
      <c r="N236" s="118"/>
      <c r="O236" s="118"/>
      <c r="P236" s="118"/>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c r="BT236" s="120"/>
    </row>
    <row r="237" spans="2:72" ht="13.5">
      <c r="B237" s="116"/>
      <c r="C237" s="118"/>
      <c r="D237" s="118"/>
      <c r="E237" s="118"/>
      <c r="F237" s="118"/>
      <c r="G237" s="118"/>
      <c r="H237" s="118"/>
      <c r="I237" s="118"/>
      <c r="J237" s="118"/>
      <c r="K237" s="25"/>
      <c r="L237" s="118"/>
      <c r="M237" s="118"/>
      <c r="N237" s="118"/>
      <c r="O237" s="118"/>
      <c r="P237" s="118"/>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row>
    <row r="238" spans="2:72" ht="13.5">
      <c r="B238" s="116"/>
      <c r="C238" s="118"/>
      <c r="D238" s="118"/>
      <c r="E238" s="118"/>
      <c r="F238" s="118"/>
      <c r="G238" s="118"/>
      <c r="H238" s="118"/>
      <c r="I238" s="118"/>
      <c r="J238" s="118"/>
      <c r="K238" s="25"/>
      <c r="L238" s="118"/>
      <c r="M238" s="118"/>
      <c r="N238" s="118"/>
      <c r="O238" s="118"/>
      <c r="P238" s="118"/>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row>
    <row r="239" spans="2:72" ht="13.5">
      <c r="B239" s="116"/>
      <c r="C239" s="118"/>
      <c r="D239" s="118"/>
      <c r="E239" s="118"/>
      <c r="F239" s="118"/>
      <c r="G239" s="118"/>
      <c r="H239" s="118"/>
      <c r="I239" s="118"/>
      <c r="J239" s="118"/>
      <c r="K239" s="25"/>
      <c r="L239" s="118"/>
      <c r="M239" s="118"/>
      <c r="N239" s="118"/>
      <c r="O239" s="118"/>
      <c r="P239" s="118"/>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row>
    <row r="240" spans="2:72" ht="13.5">
      <c r="B240" s="116"/>
      <c r="C240" s="118"/>
      <c r="D240" s="118"/>
      <c r="E240" s="118"/>
      <c r="F240" s="118"/>
      <c r="G240" s="118"/>
      <c r="H240" s="118"/>
      <c r="I240" s="118"/>
      <c r="J240" s="118"/>
      <c r="K240" s="25"/>
      <c r="L240" s="118"/>
      <c r="M240" s="118"/>
      <c r="N240" s="118"/>
      <c r="O240" s="118"/>
      <c r="P240" s="118"/>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c r="BR240" s="120"/>
      <c r="BS240" s="120"/>
      <c r="BT240" s="120"/>
    </row>
    <row r="241" spans="2:72" ht="13.5">
      <c r="B241" s="116"/>
      <c r="C241" s="118"/>
      <c r="D241" s="118"/>
      <c r="E241" s="118"/>
      <c r="F241" s="118"/>
      <c r="G241" s="118"/>
      <c r="H241" s="118"/>
      <c r="I241" s="118"/>
      <c r="J241" s="118"/>
      <c r="K241" s="25"/>
      <c r="L241" s="118"/>
      <c r="M241" s="118"/>
      <c r="N241" s="118"/>
      <c r="O241" s="118"/>
      <c r="P241" s="118"/>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row>
    <row r="242" spans="2:72" ht="13.5">
      <c r="B242" s="116"/>
      <c r="C242" s="118"/>
      <c r="D242" s="118"/>
      <c r="E242" s="118"/>
      <c r="F242" s="118"/>
      <c r="G242" s="118"/>
      <c r="H242" s="118"/>
      <c r="I242" s="118"/>
      <c r="J242" s="118"/>
      <c r="K242" s="25"/>
      <c r="L242" s="118"/>
      <c r="M242" s="118"/>
      <c r="N242" s="118"/>
      <c r="O242" s="118"/>
      <c r="P242" s="118"/>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row>
    <row r="243" spans="2:72" ht="13.5">
      <c r="B243" s="116"/>
      <c r="C243" s="118"/>
      <c r="D243" s="118"/>
      <c r="E243" s="118"/>
      <c r="F243" s="118"/>
      <c r="G243" s="118"/>
      <c r="H243" s="118"/>
      <c r="I243" s="118"/>
      <c r="J243" s="118"/>
      <c r="K243" s="25"/>
      <c r="L243" s="118"/>
      <c r="M243" s="118"/>
      <c r="N243" s="118"/>
      <c r="O243" s="118"/>
      <c r="P243" s="118"/>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120"/>
    </row>
    <row r="244" spans="2:72" ht="13.5">
      <c r="B244" s="116"/>
      <c r="C244" s="118"/>
      <c r="D244" s="118"/>
      <c r="E244" s="118"/>
      <c r="F244" s="118"/>
      <c r="G244" s="118"/>
      <c r="H244" s="118"/>
      <c r="I244" s="118"/>
      <c r="J244" s="118"/>
      <c r="K244" s="25"/>
      <c r="L244" s="118"/>
      <c r="M244" s="118"/>
      <c r="N244" s="118"/>
      <c r="O244" s="118"/>
      <c r="P244" s="118"/>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row>
    <row r="245" spans="2:72" ht="13.5">
      <c r="B245" s="116"/>
      <c r="C245" s="118"/>
      <c r="D245" s="118"/>
      <c r="E245" s="118"/>
      <c r="F245" s="118"/>
      <c r="G245" s="118"/>
      <c r="H245" s="118"/>
      <c r="I245" s="118"/>
      <c r="J245" s="118"/>
      <c r="K245" s="25"/>
      <c r="L245" s="118"/>
      <c r="M245" s="118"/>
      <c r="N245" s="118"/>
      <c r="O245" s="118"/>
      <c r="P245" s="118"/>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row>
    <row r="246" spans="2:72" ht="13.5">
      <c r="B246" s="116"/>
      <c r="C246" s="118"/>
      <c r="D246" s="118"/>
      <c r="E246" s="118"/>
      <c r="F246" s="118"/>
      <c r="G246" s="118"/>
      <c r="H246" s="118"/>
      <c r="I246" s="118"/>
      <c r="J246" s="118"/>
      <c r="K246" s="25"/>
      <c r="L246" s="118"/>
      <c r="M246" s="118"/>
      <c r="N246" s="118"/>
      <c r="O246" s="118"/>
      <c r="P246" s="118"/>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row>
    <row r="247" spans="2:72" ht="13.5">
      <c r="B247" s="116"/>
      <c r="C247" s="118"/>
      <c r="D247" s="118"/>
      <c r="E247" s="118"/>
      <c r="F247" s="118"/>
      <c r="G247" s="118"/>
      <c r="H247" s="118"/>
      <c r="I247" s="118"/>
      <c r="J247" s="118"/>
      <c r="K247" s="25"/>
      <c r="L247" s="118"/>
      <c r="M247" s="118"/>
      <c r="N247" s="118"/>
      <c r="O247" s="118"/>
      <c r="P247" s="118"/>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c r="BR247" s="120"/>
      <c r="BS247" s="120"/>
      <c r="BT247" s="120"/>
    </row>
    <row r="248" spans="2:72" ht="13.5">
      <c r="B248" s="116"/>
      <c r="C248" s="118"/>
      <c r="D248" s="118"/>
      <c r="E248" s="118"/>
      <c r="F248" s="118"/>
      <c r="G248" s="118"/>
      <c r="H248" s="118"/>
      <c r="I248" s="118"/>
      <c r="J248" s="118"/>
      <c r="K248" s="25"/>
      <c r="L248" s="118"/>
      <c r="M248" s="118"/>
      <c r="N248" s="118"/>
      <c r="O248" s="118"/>
      <c r="P248" s="118"/>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c r="BR248" s="120"/>
      <c r="BS248" s="120"/>
      <c r="BT248" s="120"/>
    </row>
    <row r="249" spans="2:72" ht="13.5">
      <c r="B249" s="116"/>
      <c r="C249" s="118"/>
      <c r="D249" s="118"/>
      <c r="E249" s="118"/>
      <c r="F249" s="118"/>
      <c r="G249" s="118"/>
      <c r="H249" s="118"/>
      <c r="I249" s="118"/>
      <c r="J249" s="118"/>
      <c r="K249" s="25"/>
      <c r="L249" s="118"/>
      <c r="M249" s="118"/>
      <c r="N249" s="118"/>
      <c r="O249" s="118"/>
      <c r="P249" s="118"/>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row>
    <row r="250" spans="2:72" ht="13.5">
      <c r="B250" s="116"/>
      <c r="C250" s="118"/>
      <c r="D250" s="118"/>
      <c r="E250" s="118"/>
      <c r="F250" s="118"/>
      <c r="G250" s="118"/>
      <c r="H250" s="118"/>
      <c r="I250" s="118"/>
      <c r="J250" s="118"/>
      <c r="K250" s="25"/>
      <c r="L250" s="118"/>
      <c r="M250" s="118"/>
      <c r="N250" s="118"/>
      <c r="O250" s="118"/>
      <c r="P250" s="118"/>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row>
    <row r="251" spans="2:72" ht="13.5">
      <c r="B251" s="116"/>
      <c r="C251" s="118"/>
      <c r="D251" s="118"/>
      <c r="E251" s="118"/>
      <c r="F251" s="118"/>
      <c r="G251" s="118"/>
      <c r="H251" s="118"/>
      <c r="I251" s="118"/>
      <c r="J251" s="118"/>
      <c r="K251" s="25"/>
      <c r="L251" s="118"/>
      <c r="M251" s="118"/>
      <c r="N251" s="118"/>
      <c r="O251" s="118"/>
      <c r="P251" s="118"/>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c r="BR251" s="120"/>
      <c r="BS251" s="120"/>
      <c r="BT251" s="120"/>
    </row>
    <row r="252" spans="2:72" ht="13.5">
      <c r="B252" s="116"/>
      <c r="C252" s="118"/>
      <c r="D252" s="118"/>
      <c r="E252" s="118"/>
      <c r="F252" s="118"/>
      <c r="G252" s="118"/>
      <c r="H252" s="118"/>
      <c r="I252" s="118"/>
      <c r="J252" s="118"/>
      <c r="K252" s="25"/>
      <c r="L252" s="118"/>
      <c r="M252" s="118"/>
      <c r="N252" s="118"/>
      <c r="O252" s="118"/>
      <c r="P252" s="118"/>
      <c r="AG252" s="120"/>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c r="BR252" s="120"/>
      <c r="BS252" s="120"/>
      <c r="BT252" s="120"/>
    </row>
    <row r="253" spans="2:72" ht="13.5">
      <c r="B253" s="116"/>
      <c r="C253" s="118"/>
      <c r="D253" s="118"/>
      <c r="E253" s="118"/>
      <c r="F253" s="118"/>
      <c r="G253" s="118"/>
      <c r="H253" s="118"/>
      <c r="I253" s="118"/>
      <c r="J253" s="118"/>
      <c r="K253" s="25"/>
      <c r="L253" s="118"/>
      <c r="M253" s="118"/>
      <c r="N253" s="118"/>
      <c r="O253" s="118"/>
      <c r="P253" s="118"/>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c r="BR253" s="120"/>
      <c r="BS253" s="120"/>
      <c r="BT253" s="120"/>
    </row>
    <row r="254" spans="2:72" ht="13.5">
      <c r="B254" s="116"/>
      <c r="C254" s="118"/>
      <c r="D254" s="118"/>
      <c r="E254" s="118"/>
      <c r="F254" s="118"/>
      <c r="G254" s="118"/>
      <c r="H254" s="118"/>
      <c r="I254" s="118"/>
      <c r="J254" s="118"/>
      <c r="K254" s="25"/>
      <c r="L254" s="118"/>
      <c r="M254" s="118"/>
      <c r="N254" s="118"/>
      <c r="O254" s="118"/>
      <c r="P254" s="118"/>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c r="BR254" s="120"/>
      <c r="BS254" s="120"/>
      <c r="BT254" s="120"/>
    </row>
    <row r="255" spans="2:72" ht="13.5">
      <c r="B255" s="116"/>
      <c r="C255" s="118"/>
      <c r="D255" s="118"/>
      <c r="E255" s="118"/>
      <c r="F255" s="118"/>
      <c r="G255" s="118"/>
      <c r="H255" s="118"/>
      <c r="I255" s="118"/>
      <c r="J255" s="118"/>
      <c r="K255" s="25"/>
      <c r="L255" s="118"/>
      <c r="M255" s="118"/>
      <c r="N255" s="118"/>
      <c r="O255" s="118"/>
      <c r="P255" s="118"/>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c r="BR255" s="120"/>
      <c r="BS255" s="120"/>
      <c r="BT255" s="120"/>
    </row>
    <row r="256" spans="2:72" ht="13.5">
      <c r="B256" s="116"/>
      <c r="C256" s="118"/>
      <c r="D256" s="118"/>
      <c r="E256" s="118"/>
      <c r="F256" s="118"/>
      <c r="G256" s="118"/>
      <c r="H256" s="118"/>
      <c r="I256" s="118"/>
      <c r="J256" s="118"/>
      <c r="K256" s="25"/>
      <c r="L256" s="118"/>
      <c r="M256" s="118"/>
      <c r="N256" s="118"/>
      <c r="O256" s="118"/>
      <c r="P256" s="118"/>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c r="BR256" s="120"/>
      <c r="BS256" s="120"/>
      <c r="BT256" s="120"/>
    </row>
    <row r="257" spans="2:72" ht="13.5">
      <c r="B257" s="116"/>
      <c r="C257" s="118"/>
      <c r="D257" s="118"/>
      <c r="E257" s="118"/>
      <c r="F257" s="118"/>
      <c r="G257" s="118"/>
      <c r="H257" s="118"/>
      <c r="I257" s="118"/>
      <c r="J257" s="118"/>
      <c r="K257" s="25"/>
      <c r="L257" s="118"/>
      <c r="M257" s="118"/>
      <c r="N257" s="118"/>
      <c r="O257" s="118"/>
      <c r="P257" s="118"/>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c r="BR257" s="120"/>
      <c r="BS257" s="120"/>
      <c r="BT257" s="120"/>
    </row>
    <row r="258" spans="2:72" ht="13.5">
      <c r="B258" s="116"/>
      <c r="C258" s="118"/>
      <c r="D258" s="118"/>
      <c r="E258" s="118"/>
      <c r="F258" s="118"/>
      <c r="G258" s="118"/>
      <c r="H258" s="118"/>
      <c r="I258" s="118"/>
      <c r="J258" s="118"/>
      <c r="K258" s="25"/>
      <c r="L258" s="118"/>
      <c r="M258" s="118"/>
      <c r="N258" s="118"/>
      <c r="O258" s="118"/>
      <c r="P258" s="118"/>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row>
    <row r="259" spans="2:72" ht="13.5">
      <c r="B259" s="116"/>
      <c r="C259" s="118"/>
      <c r="D259" s="118"/>
      <c r="E259" s="118"/>
      <c r="F259" s="118"/>
      <c r="G259" s="118"/>
      <c r="H259" s="118"/>
      <c r="I259" s="118"/>
      <c r="J259" s="118"/>
      <c r="K259" s="25"/>
      <c r="L259" s="118"/>
      <c r="M259" s="118"/>
      <c r="N259" s="118"/>
      <c r="O259" s="118"/>
      <c r="P259" s="118"/>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c r="BR259" s="120"/>
      <c r="BS259" s="120"/>
      <c r="BT259" s="120"/>
    </row>
    <row r="260" spans="2:72" ht="13.5">
      <c r="B260" s="116"/>
      <c r="C260" s="118"/>
      <c r="D260" s="118"/>
      <c r="E260" s="118"/>
      <c r="F260" s="118"/>
      <c r="G260" s="118"/>
      <c r="H260" s="118"/>
      <c r="I260" s="118"/>
      <c r="J260" s="118"/>
      <c r="K260" s="25"/>
      <c r="L260" s="118"/>
      <c r="M260" s="118"/>
      <c r="N260" s="118"/>
      <c r="O260" s="118"/>
      <c r="P260" s="118"/>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c r="BR260" s="120"/>
      <c r="BS260" s="120"/>
      <c r="BT260" s="120"/>
    </row>
    <row r="261" spans="2:72" ht="13.5">
      <c r="B261" s="116"/>
      <c r="C261" s="118"/>
      <c r="D261" s="118"/>
      <c r="E261" s="118"/>
      <c r="F261" s="118"/>
      <c r="G261" s="118"/>
      <c r="H261" s="118"/>
      <c r="I261" s="118"/>
      <c r="J261" s="118"/>
      <c r="K261" s="25"/>
      <c r="L261" s="118"/>
      <c r="M261" s="118"/>
      <c r="N261" s="118"/>
      <c r="O261" s="118"/>
      <c r="P261" s="118"/>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c r="BR261" s="120"/>
      <c r="BS261" s="120"/>
      <c r="BT261" s="120"/>
    </row>
    <row r="262" spans="2:72" ht="13.5">
      <c r="B262" s="116"/>
      <c r="C262" s="118"/>
      <c r="D262" s="118"/>
      <c r="E262" s="118"/>
      <c r="F262" s="118"/>
      <c r="G262" s="118"/>
      <c r="H262" s="118"/>
      <c r="I262" s="118"/>
      <c r="J262" s="118"/>
      <c r="K262" s="25"/>
      <c r="L262" s="118"/>
      <c r="M262" s="118"/>
      <c r="N262" s="118"/>
      <c r="O262" s="118"/>
      <c r="P262" s="118"/>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c r="BR262" s="120"/>
      <c r="BS262" s="120"/>
      <c r="BT262" s="120"/>
    </row>
    <row r="263" spans="2:72" ht="13.5">
      <c r="B263" s="116"/>
      <c r="C263" s="118"/>
      <c r="D263" s="118"/>
      <c r="E263" s="118"/>
      <c r="F263" s="118"/>
      <c r="G263" s="118"/>
      <c r="H263" s="118"/>
      <c r="I263" s="118"/>
      <c r="J263" s="118"/>
      <c r="K263" s="25"/>
      <c r="L263" s="118"/>
      <c r="M263" s="118"/>
      <c r="N263" s="118"/>
      <c r="O263" s="118"/>
      <c r="P263" s="118"/>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c r="BR263" s="120"/>
      <c r="BS263" s="120"/>
      <c r="BT263" s="120"/>
    </row>
    <row r="264" spans="2:72" ht="13.5">
      <c r="B264" s="116"/>
      <c r="C264" s="118"/>
      <c r="D264" s="118"/>
      <c r="E264" s="118"/>
      <c r="F264" s="118"/>
      <c r="G264" s="118"/>
      <c r="H264" s="118"/>
      <c r="I264" s="118"/>
      <c r="J264" s="118"/>
      <c r="K264" s="25"/>
      <c r="L264" s="118"/>
      <c r="M264" s="118"/>
      <c r="N264" s="118"/>
      <c r="O264" s="118"/>
      <c r="P264" s="118"/>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c r="BR264" s="120"/>
      <c r="BS264" s="120"/>
      <c r="BT264" s="120"/>
    </row>
    <row r="265" spans="2:72" ht="13.5">
      <c r="B265" s="116"/>
      <c r="C265" s="118"/>
      <c r="D265" s="118"/>
      <c r="E265" s="118"/>
      <c r="F265" s="118"/>
      <c r="G265" s="118"/>
      <c r="H265" s="118"/>
      <c r="I265" s="118"/>
      <c r="J265" s="118"/>
      <c r="K265" s="25"/>
      <c r="L265" s="118"/>
      <c r="M265" s="118"/>
      <c r="N265" s="118"/>
      <c r="O265" s="118"/>
      <c r="P265" s="118"/>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row>
    <row r="266" spans="2:72" ht="13.5">
      <c r="B266" s="116"/>
      <c r="C266" s="118"/>
      <c r="D266" s="118"/>
      <c r="E266" s="118"/>
      <c r="F266" s="118"/>
      <c r="G266" s="118"/>
      <c r="H266" s="118"/>
      <c r="I266" s="118"/>
      <c r="J266" s="118"/>
      <c r="K266" s="25"/>
      <c r="L266" s="118"/>
      <c r="M266" s="118"/>
      <c r="N266" s="118"/>
      <c r="O266" s="118"/>
      <c r="P266" s="118"/>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row>
    <row r="267" spans="2:72" ht="13.5">
      <c r="B267" s="116"/>
      <c r="C267" s="118"/>
      <c r="D267" s="118"/>
      <c r="E267" s="118"/>
      <c r="F267" s="118"/>
      <c r="G267" s="118"/>
      <c r="H267" s="118"/>
      <c r="I267" s="118"/>
      <c r="J267" s="118"/>
      <c r="K267" s="25"/>
      <c r="L267" s="118"/>
      <c r="M267" s="118"/>
      <c r="N267" s="118"/>
      <c r="O267" s="118"/>
      <c r="P267" s="118"/>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c r="BR267" s="120"/>
      <c r="BS267" s="120"/>
      <c r="BT267" s="120"/>
    </row>
    <row r="268" spans="2:72" ht="13.5">
      <c r="B268" s="116"/>
      <c r="C268" s="118"/>
      <c r="D268" s="118"/>
      <c r="E268" s="118"/>
      <c r="F268" s="118"/>
      <c r="G268" s="118"/>
      <c r="H268" s="118"/>
      <c r="I268" s="118"/>
      <c r="J268" s="118"/>
      <c r="K268" s="25"/>
      <c r="L268" s="118"/>
      <c r="M268" s="118"/>
      <c r="N268" s="118"/>
      <c r="O268" s="118"/>
      <c r="P268" s="118"/>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c r="BR268" s="120"/>
      <c r="BS268" s="120"/>
      <c r="BT268" s="120"/>
    </row>
    <row r="269" spans="2:72" ht="13.5">
      <c r="B269" s="116"/>
      <c r="C269" s="118"/>
      <c r="D269" s="118"/>
      <c r="E269" s="118"/>
      <c r="F269" s="118"/>
      <c r="G269" s="118"/>
      <c r="H269" s="118"/>
      <c r="I269" s="118"/>
      <c r="J269" s="118"/>
      <c r="K269" s="25"/>
      <c r="L269" s="118"/>
      <c r="M269" s="118"/>
      <c r="N269" s="118"/>
      <c r="O269" s="118"/>
      <c r="P269" s="118"/>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row>
    <row r="270" spans="2:72" ht="13.5">
      <c r="B270" s="116"/>
      <c r="C270" s="118"/>
      <c r="D270" s="118"/>
      <c r="E270" s="118"/>
      <c r="F270" s="118"/>
      <c r="G270" s="118"/>
      <c r="H270" s="118"/>
      <c r="I270" s="118"/>
      <c r="J270" s="118"/>
      <c r="K270" s="25"/>
      <c r="L270" s="118"/>
      <c r="M270" s="118"/>
      <c r="N270" s="118"/>
      <c r="O270" s="118"/>
      <c r="P270" s="118"/>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row>
    <row r="271" spans="2:72" ht="13.5">
      <c r="B271" s="116"/>
      <c r="C271" s="118"/>
      <c r="D271" s="118"/>
      <c r="E271" s="118"/>
      <c r="F271" s="118"/>
      <c r="G271" s="118"/>
      <c r="H271" s="118"/>
      <c r="I271" s="118"/>
      <c r="J271" s="118"/>
      <c r="K271" s="25"/>
      <c r="L271" s="118"/>
      <c r="M271" s="118"/>
      <c r="N271" s="118"/>
      <c r="O271" s="118"/>
      <c r="P271" s="118"/>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c r="BR271" s="120"/>
      <c r="BS271" s="120"/>
      <c r="BT271" s="120"/>
    </row>
    <row r="272" spans="2:72" ht="13.5">
      <c r="B272" s="116"/>
      <c r="C272" s="118"/>
      <c r="D272" s="118"/>
      <c r="E272" s="118"/>
      <c r="F272" s="118"/>
      <c r="G272" s="118"/>
      <c r="H272" s="118"/>
      <c r="I272" s="118"/>
      <c r="J272" s="118"/>
      <c r="K272" s="25"/>
      <c r="L272" s="118"/>
      <c r="M272" s="118"/>
      <c r="N272" s="118"/>
      <c r="O272" s="118"/>
      <c r="P272" s="118"/>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row>
    <row r="273" spans="2:72" ht="13.5">
      <c r="B273" s="116"/>
      <c r="C273" s="118"/>
      <c r="D273" s="118"/>
      <c r="E273" s="118"/>
      <c r="F273" s="118"/>
      <c r="G273" s="118"/>
      <c r="H273" s="118"/>
      <c r="I273" s="118"/>
      <c r="J273" s="118"/>
      <c r="K273" s="25"/>
      <c r="L273" s="118"/>
      <c r="M273" s="118"/>
      <c r="N273" s="118"/>
      <c r="O273" s="118"/>
      <c r="P273" s="118"/>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row>
    <row r="274" spans="2:72" ht="13.5">
      <c r="B274" s="116"/>
      <c r="C274" s="118"/>
      <c r="D274" s="118"/>
      <c r="E274" s="118"/>
      <c r="F274" s="118"/>
      <c r="G274" s="118"/>
      <c r="H274" s="118"/>
      <c r="I274" s="118"/>
      <c r="J274" s="118"/>
      <c r="K274" s="25"/>
      <c r="L274" s="118"/>
      <c r="M274" s="118"/>
      <c r="N274" s="118"/>
      <c r="O274" s="118"/>
      <c r="P274" s="118"/>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c r="BR274" s="120"/>
      <c r="BS274" s="120"/>
      <c r="BT274" s="120"/>
    </row>
    <row r="275" spans="2:72" ht="13.5">
      <c r="B275" s="116"/>
      <c r="C275" s="118"/>
      <c r="D275" s="118"/>
      <c r="E275" s="118"/>
      <c r="F275" s="118"/>
      <c r="G275" s="118"/>
      <c r="H275" s="118"/>
      <c r="I275" s="118"/>
      <c r="J275" s="118"/>
      <c r="K275" s="25"/>
      <c r="L275" s="118"/>
      <c r="M275" s="118"/>
      <c r="N275" s="118"/>
      <c r="O275" s="118"/>
      <c r="P275" s="118"/>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c r="BR275" s="120"/>
      <c r="BS275" s="120"/>
      <c r="BT275" s="120"/>
    </row>
    <row r="276" spans="2:72" ht="13.5">
      <c r="B276" s="116"/>
      <c r="C276" s="118"/>
      <c r="D276" s="118"/>
      <c r="E276" s="118"/>
      <c r="F276" s="118"/>
      <c r="G276" s="118"/>
      <c r="H276" s="118"/>
      <c r="I276" s="118"/>
      <c r="J276" s="118"/>
      <c r="K276" s="25"/>
      <c r="L276" s="118"/>
      <c r="M276" s="118"/>
      <c r="N276" s="118"/>
      <c r="O276" s="118"/>
      <c r="P276" s="118"/>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c r="BR276" s="120"/>
      <c r="BS276" s="120"/>
      <c r="BT276" s="120"/>
    </row>
    <row r="277" spans="2:72" ht="13.5">
      <c r="B277" s="116"/>
      <c r="C277" s="118"/>
      <c r="D277" s="118"/>
      <c r="E277" s="118"/>
      <c r="F277" s="118"/>
      <c r="G277" s="118"/>
      <c r="H277" s="118"/>
      <c r="I277" s="118"/>
      <c r="J277" s="118"/>
      <c r="K277" s="25"/>
      <c r="L277" s="118"/>
      <c r="M277" s="118"/>
      <c r="N277" s="118"/>
      <c r="O277" s="118"/>
      <c r="P277" s="118"/>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row>
    <row r="278" spans="2:72" ht="13.5">
      <c r="B278" s="116"/>
      <c r="C278" s="118"/>
      <c r="D278" s="118"/>
      <c r="E278" s="118"/>
      <c r="F278" s="118"/>
      <c r="G278" s="118"/>
      <c r="H278" s="118"/>
      <c r="I278" s="118"/>
      <c r="J278" s="118"/>
      <c r="K278" s="25"/>
      <c r="L278" s="118"/>
      <c r="M278" s="118"/>
      <c r="N278" s="118"/>
      <c r="O278" s="118"/>
      <c r="P278" s="118"/>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c r="BR278" s="120"/>
      <c r="BS278" s="120"/>
      <c r="BT278" s="120"/>
    </row>
    <row r="279" spans="2:72" ht="13.5">
      <c r="B279" s="116"/>
      <c r="C279" s="118"/>
      <c r="D279" s="118"/>
      <c r="E279" s="118"/>
      <c r="F279" s="118"/>
      <c r="G279" s="118"/>
      <c r="H279" s="118"/>
      <c r="I279" s="118"/>
      <c r="J279" s="118"/>
      <c r="K279" s="25"/>
      <c r="L279" s="118"/>
      <c r="M279" s="118"/>
      <c r="N279" s="118"/>
      <c r="O279" s="118"/>
      <c r="P279" s="118"/>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c r="BR279" s="120"/>
      <c r="BS279" s="120"/>
      <c r="BT279" s="120"/>
    </row>
    <row r="280" spans="2:72" ht="13.5">
      <c r="B280" s="116"/>
      <c r="C280" s="118"/>
      <c r="D280" s="118"/>
      <c r="E280" s="118"/>
      <c r="F280" s="118"/>
      <c r="G280" s="118"/>
      <c r="H280" s="118"/>
      <c r="I280" s="118"/>
      <c r="J280" s="118"/>
      <c r="K280" s="25"/>
      <c r="L280" s="118"/>
      <c r="M280" s="118"/>
      <c r="N280" s="118"/>
      <c r="O280" s="118"/>
      <c r="P280" s="118"/>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c r="BR280" s="120"/>
      <c r="BS280" s="120"/>
      <c r="BT280" s="120"/>
    </row>
    <row r="281" spans="2:72" ht="13.5">
      <c r="B281" s="116"/>
      <c r="C281" s="118"/>
      <c r="D281" s="118"/>
      <c r="E281" s="118"/>
      <c r="F281" s="118"/>
      <c r="G281" s="118"/>
      <c r="H281" s="118"/>
      <c r="I281" s="118"/>
      <c r="J281" s="118"/>
      <c r="K281" s="25"/>
      <c r="L281" s="118"/>
      <c r="M281" s="118"/>
      <c r="N281" s="118"/>
      <c r="O281" s="118"/>
      <c r="P281" s="118"/>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c r="BR281" s="120"/>
      <c r="BS281" s="120"/>
      <c r="BT281" s="120"/>
    </row>
    <row r="282" spans="2:72" ht="13.5">
      <c r="B282" s="116"/>
      <c r="C282" s="118"/>
      <c r="D282" s="118"/>
      <c r="E282" s="118"/>
      <c r="F282" s="118"/>
      <c r="G282" s="118"/>
      <c r="H282" s="118"/>
      <c r="I282" s="118"/>
      <c r="J282" s="118"/>
      <c r="K282" s="25"/>
      <c r="L282" s="118"/>
      <c r="M282" s="118"/>
      <c r="N282" s="118"/>
      <c r="O282" s="118"/>
      <c r="P282" s="118"/>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c r="BR282" s="120"/>
      <c r="BS282" s="120"/>
      <c r="BT282" s="120"/>
    </row>
    <row r="283" spans="2:72" ht="13.5">
      <c r="B283" s="116"/>
      <c r="C283" s="118"/>
      <c r="D283" s="118"/>
      <c r="E283" s="118"/>
      <c r="F283" s="118"/>
      <c r="G283" s="118"/>
      <c r="H283" s="118"/>
      <c r="I283" s="118"/>
      <c r="J283" s="118"/>
      <c r="K283" s="25"/>
      <c r="L283" s="118"/>
      <c r="M283" s="118"/>
      <c r="N283" s="118"/>
      <c r="O283" s="118"/>
      <c r="P283" s="118"/>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row>
    <row r="284" spans="2:72" ht="13.5">
      <c r="B284" s="116"/>
      <c r="C284" s="118"/>
      <c r="D284" s="118"/>
      <c r="E284" s="118"/>
      <c r="F284" s="118"/>
      <c r="G284" s="118"/>
      <c r="H284" s="118"/>
      <c r="I284" s="118"/>
      <c r="J284" s="118"/>
      <c r="K284" s="25"/>
      <c r="L284" s="118"/>
      <c r="M284" s="118"/>
      <c r="N284" s="118"/>
      <c r="O284" s="118"/>
      <c r="P284" s="118"/>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row>
    <row r="285" spans="2:72" ht="13.5">
      <c r="B285" s="116"/>
      <c r="C285" s="118"/>
      <c r="D285" s="118"/>
      <c r="E285" s="118"/>
      <c r="F285" s="118"/>
      <c r="G285" s="118"/>
      <c r="H285" s="118"/>
      <c r="I285" s="118"/>
      <c r="J285" s="118"/>
      <c r="K285" s="25"/>
      <c r="L285" s="118"/>
      <c r="M285" s="118"/>
      <c r="N285" s="118"/>
      <c r="O285" s="118"/>
      <c r="P285" s="118"/>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row>
    <row r="286" spans="2:72" ht="13.5">
      <c r="B286" s="116"/>
      <c r="C286" s="118"/>
      <c r="D286" s="118"/>
      <c r="E286" s="118"/>
      <c r="F286" s="118"/>
      <c r="G286" s="118"/>
      <c r="H286" s="118"/>
      <c r="I286" s="118"/>
      <c r="J286" s="118"/>
      <c r="K286" s="25"/>
      <c r="L286" s="118"/>
      <c r="M286" s="118"/>
      <c r="N286" s="118"/>
      <c r="O286" s="118"/>
      <c r="P286" s="118"/>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c r="BR286" s="120"/>
      <c r="BS286" s="120"/>
      <c r="BT286" s="120"/>
    </row>
    <row r="287" spans="2:72" ht="13.5">
      <c r="B287" s="116"/>
      <c r="C287" s="118"/>
      <c r="D287" s="118"/>
      <c r="E287" s="118"/>
      <c r="F287" s="118"/>
      <c r="G287" s="118"/>
      <c r="H287" s="118"/>
      <c r="I287" s="118"/>
      <c r="J287" s="118"/>
      <c r="K287" s="25"/>
      <c r="L287" s="118"/>
      <c r="M287" s="118"/>
      <c r="N287" s="118"/>
      <c r="O287" s="118"/>
      <c r="P287" s="118"/>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c r="BR287" s="120"/>
      <c r="BS287" s="120"/>
      <c r="BT287" s="120"/>
    </row>
    <row r="288" spans="2:72" ht="13.5">
      <c r="B288" s="116"/>
      <c r="C288" s="118"/>
      <c r="D288" s="118"/>
      <c r="E288" s="118"/>
      <c r="F288" s="118"/>
      <c r="G288" s="118"/>
      <c r="H288" s="118"/>
      <c r="I288" s="118"/>
      <c r="J288" s="118"/>
      <c r="K288" s="25"/>
      <c r="L288" s="118"/>
      <c r="M288" s="118"/>
      <c r="N288" s="118"/>
      <c r="O288" s="118"/>
      <c r="P288" s="118"/>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row>
    <row r="289" spans="2:72" ht="13.5">
      <c r="B289" s="116"/>
      <c r="C289" s="118"/>
      <c r="D289" s="118"/>
      <c r="E289" s="118"/>
      <c r="F289" s="118"/>
      <c r="G289" s="118"/>
      <c r="H289" s="118"/>
      <c r="I289" s="118"/>
      <c r="J289" s="118"/>
      <c r="K289" s="25"/>
      <c r="L289" s="118"/>
      <c r="M289" s="118"/>
      <c r="N289" s="118"/>
      <c r="O289" s="118"/>
      <c r="P289" s="118"/>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c r="BR289" s="120"/>
      <c r="BS289" s="120"/>
      <c r="BT289" s="120"/>
    </row>
    <row r="290" spans="2:72" ht="13.5">
      <c r="B290" s="116"/>
      <c r="C290" s="118"/>
      <c r="D290" s="118"/>
      <c r="E290" s="118"/>
      <c r="F290" s="118"/>
      <c r="G290" s="118"/>
      <c r="H290" s="118"/>
      <c r="I290" s="118"/>
      <c r="J290" s="118"/>
      <c r="K290" s="25"/>
      <c r="L290" s="118"/>
      <c r="M290" s="118"/>
      <c r="N290" s="118"/>
      <c r="O290" s="118"/>
      <c r="P290" s="118"/>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c r="BR290" s="120"/>
      <c r="BS290" s="120"/>
      <c r="BT290" s="120"/>
    </row>
    <row r="291" spans="2:72" ht="13.5">
      <c r="B291" s="116"/>
      <c r="C291" s="118"/>
      <c r="D291" s="118"/>
      <c r="E291" s="118"/>
      <c r="F291" s="118"/>
      <c r="G291" s="118"/>
      <c r="H291" s="118"/>
      <c r="I291" s="118"/>
      <c r="J291" s="118"/>
      <c r="K291" s="25"/>
      <c r="L291" s="118"/>
      <c r="M291" s="118"/>
      <c r="N291" s="118"/>
      <c r="O291" s="118"/>
      <c r="P291" s="118"/>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c r="BR291" s="120"/>
      <c r="BS291" s="120"/>
      <c r="BT291" s="120"/>
    </row>
    <row r="292" spans="2:72" ht="13.5">
      <c r="B292" s="116"/>
      <c r="C292" s="118"/>
      <c r="D292" s="118"/>
      <c r="E292" s="118"/>
      <c r="F292" s="118"/>
      <c r="G292" s="118"/>
      <c r="H292" s="118"/>
      <c r="I292" s="118"/>
      <c r="J292" s="118"/>
      <c r="K292" s="25"/>
      <c r="L292" s="118"/>
      <c r="M292" s="118"/>
      <c r="N292" s="118"/>
      <c r="O292" s="118"/>
      <c r="P292" s="118"/>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c r="BR292" s="120"/>
      <c r="BS292" s="120"/>
      <c r="BT292" s="120"/>
    </row>
    <row r="293" spans="2:72" ht="13.5">
      <c r="B293" s="116"/>
      <c r="C293" s="118"/>
      <c r="D293" s="118"/>
      <c r="E293" s="118"/>
      <c r="F293" s="118"/>
      <c r="G293" s="118"/>
      <c r="H293" s="118"/>
      <c r="I293" s="118"/>
      <c r="J293" s="118"/>
      <c r="K293" s="25"/>
      <c r="L293" s="118"/>
      <c r="M293" s="118"/>
      <c r="N293" s="118"/>
      <c r="O293" s="118"/>
      <c r="P293" s="118"/>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c r="BR293" s="120"/>
      <c r="BS293" s="120"/>
      <c r="BT293" s="120"/>
    </row>
    <row r="294" spans="2:72" ht="13.5">
      <c r="B294" s="116"/>
      <c r="C294" s="118"/>
      <c r="D294" s="118"/>
      <c r="E294" s="118"/>
      <c r="F294" s="118"/>
      <c r="G294" s="118"/>
      <c r="H294" s="118"/>
      <c r="I294" s="118"/>
      <c r="J294" s="118"/>
      <c r="K294" s="25"/>
      <c r="L294" s="118"/>
      <c r="M294" s="118"/>
      <c r="N294" s="118"/>
      <c r="O294" s="118"/>
      <c r="P294" s="118"/>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row>
    <row r="295" spans="2:72" ht="13.5">
      <c r="B295" s="116"/>
      <c r="C295" s="118"/>
      <c r="D295" s="118"/>
      <c r="E295" s="118"/>
      <c r="F295" s="118"/>
      <c r="G295" s="118"/>
      <c r="H295" s="118"/>
      <c r="I295" s="118"/>
      <c r="J295" s="118"/>
      <c r="K295" s="25"/>
      <c r="L295" s="118"/>
      <c r="M295" s="118"/>
      <c r="N295" s="118"/>
      <c r="O295" s="118"/>
      <c r="P295" s="118"/>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row>
    <row r="296" spans="2:72" ht="13.5">
      <c r="B296" s="116"/>
      <c r="C296" s="118"/>
      <c r="D296" s="118"/>
      <c r="E296" s="118"/>
      <c r="F296" s="118"/>
      <c r="G296" s="118"/>
      <c r="H296" s="118"/>
      <c r="I296" s="118"/>
      <c r="J296" s="118"/>
      <c r="K296" s="25"/>
      <c r="L296" s="118"/>
      <c r="M296" s="118"/>
      <c r="N296" s="118"/>
      <c r="O296" s="118"/>
      <c r="P296" s="118"/>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c r="BR296" s="120"/>
      <c r="BS296" s="120"/>
      <c r="BT296" s="120"/>
    </row>
    <row r="297" spans="2:72" ht="13.5">
      <c r="B297" s="116"/>
      <c r="C297" s="118"/>
      <c r="D297" s="118"/>
      <c r="E297" s="118"/>
      <c r="F297" s="118"/>
      <c r="G297" s="118"/>
      <c r="H297" s="118"/>
      <c r="I297" s="118"/>
      <c r="J297" s="118"/>
      <c r="K297" s="25"/>
      <c r="L297" s="118"/>
      <c r="M297" s="118"/>
      <c r="N297" s="118"/>
      <c r="O297" s="118"/>
      <c r="P297" s="118"/>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c r="BR297" s="120"/>
      <c r="BS297" s="120"/>
      <c r="BT297" s="120"/>
    </row>
    <row r="298" spans="2:72" ht="13.5">
      <c r="B298" s="116"/>
      <c r="C298" s="118"/>
      <c r="D298" s="118"/>
      <c r="E298" s="118"/>
      <c r="F298" s="118"/>
      <c r="G298" s="118"/>
      <c r="H298" s="118"/>
      <c r="I298" s="118"/>
      <c r="J298" s="118"/>
      <c r="K298" s="25"/>
      <c r="L298" s="118"/>
      <c r="M298" s="118"/>
      <c r="N298" s="118"/>
      <c r="O298" s="118"/>
      <c r="P298" s="118"/>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c r="BR298" s="120"/>
      <c r="BS298" s="120"/>
      <c r="BT298" s="120"/>
    </row>
    <row r="299" spans="2:72" ht="13.5">
      <c r="B299" s="116"/>
      <c r="C299" s="118"/>
      <c r="D299" s="118"/>
      <c r="E299" s="118"/>
      <c r="F299" s="118"/>
      <c r="G299" s="118"/>
      <c r="H299" s="118"/>
      <c r="I299" s="118"/>
      <c r="J299" s="118"/>
      <c r="K299" s="25"/>
      <c r="L299" s="118"/>
      <c r="M299" s="118"/>
      <c r="N299" s="118"/>
      <c r="O299" s="118"/>
      <c r="P299" s="118"/>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c r="BR299" s="120"/>
      <c r="BS299" s="120"/>
      <c r="BT299" s="120"/>
    </row>
    <row r="300" spans="2:72" ht="13.5">
      <c r="B300" s="116"/>
      <c r="C300" s="118"/>
      <c r="D300" s="118"/>
      <c r="E300" s="118"/>
      <c r="F300" s="118"/>
      <c r="G300" s="118"/>
      <c r="H300" s="118"/>
      <c r="I300" s="118"/>
      <c r="J300" s="118"/>
      <c r="K300" s="25"/>
      <c r="L300" s="118"/>
      <c r="M300" s="118"/>
      <c r="N300" s="118"/>
      <c r="O300" s="118"/>
      <c r="P300" s="118"/>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row>
    <row r="301" spans="2:72" ht="13.5">
      <c r="B301" s="116"/>
      <c r="C301" s="118"/>
      <c r="D301" s="118"/>
      <c r="E301" s="118"/>
      <c r="F301" s="118"/>
      <c r="G301" s="118"/>
      <c r="H301" s="118"/>
      <c r="I301" s="118"/>
      <c r="J301" s="118"/>
      <c r="K301" s="25"/>
      <c r="L301" s="118"/>
      <c r="M301" s="118"/>
      <c r="N301" s="118"/>
      <c r="O301" s="118"/>
      <c r="P301" s="118"/>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row>
    <row r="302" spans="2:72" ht="13.5">
      <c r="B302" s="116"/>
      <c r="C302" s="118"/>
      <c r="D302" s="118"/>
      <c r="E302" s="118"/>
      <c r="F302" s="118"/>
      <c r="G302" s="118"/>
      <c r="H302" s="118"/>
      <c r="I302" s="118"/>
      <c r="J302" s="118"/>
      <c r="K302" s="25"/>
      <c r="L302" s="118"/>
      <c r="M302" s="118"/>
      <c r="N302" s="118"/>
      <c r="O302" s="118"/>
      <c r="P302" s="118"/>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row>
    <row r="303" spans="2:72" ht="13.5">
      <c r="B303" s="116"/>
      <c r="C303" s="118"/>
      <c r="D303" s="118"/>
      <c r="E303" s="118"/>
      <c r="F303" s="118"/>
      <c r="G303" s="118"/>
      <c r="H303" s="118"/>
      <c r="I303" s="118"/>
      <c r="J303" s="118"/>
      <c r="K303" s="25"/>
      <c r="L303" s="118"/>
      <c r="M303" s="118"/>
      <c r="N303" s="118"/>
      <c r="O303" s="118"/>
      <c r="P303" s="118"/>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row>
    <row r="304" spans="2:72" ht="13.5">
      <c r="B304" s="116"/>
      <c r="C304" s="118"/>
      <c r="D304" s="118"/>
      <c r="E304" s="118"/>
      <c r="F304" s="118"/>
      <c r="G304" s="118"/>
      <c r="H304" s="118"/>
      <c r="I304" s="118"/>
      <c r="J304" s="118"/>
      <c r="K304" s="25"/>
      <c r="L304" s="118"/>
      <c r="M304" s="118"/>
      <c r="N304" s="118"/>
      <c r="O304" s="118"/>
      <c r="P304" s="118"/>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row>
    <row r="305" spans="2:72" ht="13.5">
      <c r="B305" s="116"/>
      <c r="C305" s="118"/>
      <c r="D305" s="118"/>
      <c r="E305" s="118"/>
      <c r="F305" s="118"/>
      <c r="G305" s="118"/>
      <c r="H305" s="118"/>
      <c r="I305" s="118"/>
      <c r="J305" s="118"/>
      <c r="K305" s="25"/>
      <c r="L305" s="118"/>
      <c r="M305" s="118"/>
      <c r="N305" s="118"/>
      <c r="O305" s="118"/>
      <c r="P305" s="118"/>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row>
    <row r="306" spans="2:72" ht="13.5">
      <c r="B306" s="116"/>
      <c r="C306" s="118"/>
      <c r="D306" s="118"/>
      <c r="E306" s="118"/>
      <c r="F306" s="118"/>
      <c r="G306" s="118"/>
      <c r="H306" s="118"/>
      <c r="I306" s="118"/>
      <c r="J306" s="118"/>
      <c r="K306" s="25"/>
      <c r="L306" s="118"/>
      <c r="M306" s="118"/>
      <c r="N306" s="118"/>
      <c r="O306" s="118"/>
      <c r="P306" s="118"/>
      <c r="AG306" s="120"/>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row>
    <row r="307" spans="2:72" ht="13.5">
      <c r="B307" s="116"/>
      <c r="C307" s="118"/>
      <c r="D307" s="118"/>
      <c r="E307" s="118"/>
      <c r="F307" s="118"/>
      <c r="G307" s="118"/>
      <c r="H307" s="118"/>
      <c r="I307" s="118"/>
      <c r="J307" s="118"/>
      <c r="K307" s="25"/>
      <c r="L307" s="118"/>
      <c r="M307" s="118"/>
      <c r="N307" s="118"/>
      <c r="O307" s="118"/>
      <c r="P307" s="118"/>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row>
    <row r="308" spans="2:72" ht="13.5">
      <c r="B308" s="116"/>
      <c r="C308" s="118"/>
      <c r="D308" s="118"/>
      <c r="E308" s="118"/>
      <c r="F308" s="118"/>
      <c r="G308" s="118"/>
      <c r="H308" s="118"/>
      <c r="I308" s="118"/>
      <c r="J308" s="118"/>
      <c r="K308" s="25"/>
      <c r="L308" s="118"/>
      <c r="M308" s="118"/>
      <c r="N308" s="118"/>
      <c r="O308" s="118"/>
      <c r="P308" s="118"/>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row>
    <row r="309" spans="2:72" ht="13.5">
      <c r="B309" s="116"/>
      <c r="C309" s="118"/>
      <c r="D309" s="118"/>
      <c r="E309" s="118"/>
      <c r="F309" s="118"/>
      <c r="G309" s="118"/>
      <c r="H309" s="118"/>
      <c r="I309" s="118"/>
      <c r="J309" s="118"/>
      <c r="K309" s="25"/>
      <c r="L309" s="118"/>
      <c r="M309" s="118"/>
      <c r="N309" s="118"/>
      <c r="O309" s="118"/>
      <c r="P309" s="118"/>
      <c r="AG309" s="120"/>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row>
    <row r="310" spans="2:72" ht="13.5">
      <c r="B310" s="116"/>
      <c r="C310" s="118"/>
      <c r="D310" s="118"/>
      <c r="E310" s="118"/>
      <c r="F310" s="118"/>
      <c r="G310" s="118"/>
      <c r="H310" s="118"/>
      <c r="I310" s="118"/>
      <c r="J310" s="118"/>
      <c r="K310" s="25"/>
      <c r="L310" s="118"/>
      <c r="M310" s="118"/>
      <c r="N310" s="118"/>
      <c r="O310" s="118"/>
      <c r="P310" s="118"/>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row>
    <row r="311" spans="2:72" ht="13.5">
      <c r="B311" s="116"/>
      <c r="C311" s="118"/>
      <c r="D311" s="118"/>
      <c r="E311" s="118"/>
      <c r="F311" s="118"/>
      <c r="G311" s="118"/>
      <c r="H311" s="118"/>
      <c r="I311" s="118"/>
      <c r="J311" s="118"/>
      <c r="K311" s="25"/>
      <c r="L311" s="118"/>
      <c r="M311" s="118"/>
      <c r="N311" s="118"/>
      <c r="O311" s="118"/>
      <c r="P311" s="118"/>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c r="BR311" s="120"/>
      <c r="BS311" s="120"/>
      <c r="BT311" s="120"/>
    </row>
    <row r="312" spans="2:72" ht="13.5">
      <c r="B312" s="116"/>
      <c r="C312" s="118"/>
      <c r="D312" s="118"/>
      <c r="E312" s="118"/>
      <c r="F312" s="118"/>
      <c r="G312" s="118"/>
      <c r="H312" s="118"/>
      <c r="I312" s="118"/>
      <c r="J312" s="118"/>
      <c r="K312" s="25"/>
      <c r="L312" s="118"/>
      <c r="M312" s="118"/>
      <c r="N312" s="118"/>
      <c r="O312" s="118"/>
      <c r="P312" s="118"/>
      <c r="AG312" s="120"/>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c r="BR312" s="120"/>
      <c r="BS312" s="120"/>
      <c r="BT312" s="120"/>
    </row>
    <row r="313" spans="2:72" ht="13.5">
      <c r="B313" s="116"/>
      <c r="C313" s="118"/>
      <c r="D313" s="118"/>
      <c r="E313" s="118"/>
      <c r="F313" s="118"/>
      <c r="G313" s="118"/>
      <c r="H313" s="118"/>
      <c r="I313" s="118"/>
      <c r="J313" s="118"/>
      <c r="K313" s="25"/>
      <c r="L313" s="118"/>
      <c r="M313" s="118"/>
      <c r="N313" s="118"/>
      <c r="O313" s="118"/>
      <c r="P313" s="118"/>
      <c r="AG313" s="120"/>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c r="BR313" s="120"/>
      <c r="BS313" s="120"/>
      <c r="BT313" s="120"/>
    </row>
    <row r="314" spans="2:72" ht="13.5">
      <c r="B314" s="116"/>
      <c r="C314" s="118"/>
      <c r="D314" s="118"/>
      <c r="E314" s="118"/>
      <c r="F314" s="118"/>
      <c r="G314" s="118"/>
      <c r="H314" s="118"/>
      <c r="I314" s="118"/>
      <c r="J314" s="118"/>
      <c r="K314" s="25"/>
      <c r="L314" s="118"/>
      <c r="M314" s="118"/>
      <c r="N314" s="118"/>
      <c r="O314" s="118"/>
      <c r="P314" s="118"/>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c r="BR314" s="120"/>
      <c r="BS314" s="120"/>
      <c r="BT314" s="120"/>
    </row>
    <row r="315" spans="2:72" ht="13.5">
      <c r="B315" s="116"/>
      <c r="C315" s="118"/>
      <c r="D315" s="118"/>
      <c r="E315" s="118"/>
      <c r="F315" s="118"/>
      <c r="G315" s="118"/>
      <c r="H315" s="118"/>
      <c r="I315" s="118"/>
      <c r="J315" s="118"/>
      <c r="K315" s="25"/>
      <c r="L315" s="118"/>
      <c r="M315" s="118"/>
      <c r="N315" s="118"/>
      <c r="O315" s="118"/>
      <c r="P315" s="118"/>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c r="BR315" s="120"/>
      <c r="BS315" s="120"/>
      <c r="BT315" s="120"/>
    </row>
    <row r="316" spans="2:72" ht="13.5">
      <c r="B316" s="116"/>
      <c r="C316" s="118"/>
      <c r="D316" s="118"/>
      <c r="E316" s="118"/>
      <c r="F316" s="118"/>
      <c r="G316" s="118"/>
      <c r="H316" s="118"/>
      <c r="I316" s="118"/>
      <c r="J316" s="118"/>
      <c r="K316" s="25"/>
      <c r="L316" s="118"/>
      <c r="M316" s="118"/>
      <c r="N316" s="118"/>
      <c r="O316" s="118"/>
      <c r="P316" s="118"/>
      <c r="AG316" s="120"/>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c r="BR316" s="120"/>
      <c r="BS316" s="120"/>
      <c r="BT316" s="120"/>
    </row>
    <row r="317" spans="2:72" ht="13.5">
      <c r="B317" s="116"/>
      <c r="C317" s="118"/>
      <c r="D317" s="118"/>
      <c r="E317" s="118"/>
      <c r="F317" s="118"/>
      <c r="G317" s="118"/>
      <c r="H317" s="118"/>
      <c r="I317" s="118"/>
      <c r="J317" s="118"/>
      <c r="K317" s="25"/>
      <c r="L317" s="118"/>
      <c r="M317" s="118"/>
      <c r="N317" s="118"/>
      <c r="O317" s="118"/>
      <c r="P317" s="118"/>
      <c r="AG317" s="120"/>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c r="BR317" s="120"/>
      <c r="BS317" s="120"/>
      <c r="BT317" s="120"/>
    </row>
    <row r="318" spans="2:72" ht="13.5">
      <c r="B318" s="116"/>
      <c r="C318" s="118"/>
      <c r="D318" s="118"/>
      <c r="E318" s="118"/>
      <c r="F318" s="118"/>
      <c r="G318" s="118"/>
      <c r="H318" s="118"/>
      <c r="I318" s="118"/>
      <c r="J318" s="118"/>
      <c r="K318" s="25"/>
      <c r="L318" s="118"/>
      <c r="M318" s="118"/>
      <c r="N318" s="118"/>
      <c r="O318" s="118"/>
      <c r="P318" s="118"/>
      <c r="AG318" s="120"/>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c r="BR318" s="120"/>
      <c r="BS318" s="120"/>
      <c r="BT318" s="120"/>
    </row>
    <row r="319" spans="2:72" ht="13.5">
      <c r="B319" s="116"/>
      <c r="C319" s="118"/>
      <c r="D319" s="118"/>
      <c r="E319" s="118"/>
      <c r="F319" s="118"/>
      <c r="G319" s="118"/>
      <c r="H319" s="118"/>
      <c r="I319" s="118"/>
      <c r="J319" s="118"/>
      <c r="K319" s="25"/>
      <c r="L319" s="118"/>
      <c r="M319" s="118"/>
      <c r="N319" s="118"/>
      <c r="O319" s="118"/>
      <c r="P319" s="118"/>
      <c r="AG319" s="120"/>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c r="BR319" s="120"/>
      <c r="BS319" s="120"/>
      <c r="BT319" s="120"/>
    </row>
    <row r="320" spans="2:72" ht="13.5">
      <c r="B320" s="116"/>
      <c r="C320" s="118"/>
      <c r="D320" s="118"/>
      <c r="E320" s="118"/>
      <c r="F320" s="118"/>
      <c r="G320" s="118"/>
      <c r="H320" s="118"/>
      <c r="I320" s="118"/>
      <c r="J320" s="118"/>
      <c r="K320" s="25"/>
      <c r="L320" s="118"/>
      <c r="M320" s="118"/>
      <c r="N320" s="118"/>
      <c r="O320" s="118"/>
      <c r="P320" s="118"/>
      <c r="AG320" s="120"/>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c r="BR320" s="120"/>
      <c r="BS320" s="120"/>
      <c r="BT320" s="120"/>
    </row>
    <row r="321" spans="2:72" ht="13.5">
      <c r="B321" s="116"/>
      <c r="C321" s="118"/>
      <c r="D321" s="118"/>
      <c r="E321" s="118"/>
      <c r="F321" s="118"/>
      <c r="G321" s="118"/>
      <c r="H321" s="118"/>
      <c r="I321" s="118"/>
      <c r="J321" s="118"/>
      <c r="K321" s="25"/>
      <c r="L321" s="118"/>
      <c r="M321" s="118"/>
      <c r="N321" s="118"/>
      <c r="O321" s="118"/>
      <c r="P321" s="118"/>
      <c r="AG321" s="120"/>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row>
    <row r="322" spans="2:72" ht="13.5">
      <c r="B322" s="116"/>
      <c r="C322" s="118"/>
      <c r="D322" s="118"/>
      <c r="E322" s="118"/>
      <c r="F322" s="118"/>
      <c r="G322" s="118"/>
      <c r="H322" s="118"/>
      <c r="I322" s="118"/>
      <c r="J322" s="118"/>
      <c r="K322" s="25"/>
      <c r="L322" s="118"/>
      <c r="M322" s="118"/>
      <c r="N322" s="118"/>
      <c r="O322" s="118"/>
      <c r="P322" s="118"/>
      <c r="AG322" s="120"/>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c r="BR322" s="120"/>
      <c r="BS322" s="120"/>
      <c r="BT322" s="120"/>
    </row>
    <row r="323" spans="2:72" ht="13.5">
      <c r="B323" s="116"/>
      <c r="C323" s="118"/>
      <c r="D323" s="118"/>
      <c r="E323" s="118"/>
      <c r="F323" s="118"/>
      <c r="G323" s="118"/>
      <c r="H323" s="118"/>
      <c r="I323" s="118"/>
      <c r="J323" s="118"/>
      <c r="K323" s="25"/>
      <c r="L323" s="118"/>
      <c r="M323" s="118"/>
      <c r="N323" s="118"/>
      <c r="O323" s="118"/>
      <c r="P323" s="118"/>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c r="BR323" s="120"/>
      <c r="BS323" s="120"/>
      <c r="BT323" s="120"/>
    </row>
    <row r="324" spans="2:72" ht="13.5">
      <c r="B324" s="116"/>
      <c r="C324" s="118"/>
      <c r="D324" s="118"/>
      <c r="E324" s="118"/>
      <c r="F324" s="118"/>
      <c r="G324" s="118"/>
      <c r="H324" s="118"/>
      <c r="I324" s="118"/>
      <c r="J324" s="118"/>
      <c r="K324" s="25"/>
      <c r="L324" s="118"/>
      <c r="M324" s="118"/>
      <c r="N324" s="118"/>
      <c r="O324" s="118"/>
      <c r="P324" s="118"/>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row>
    <row r="325" spans="2:72" ht="13.5">
      <c r="B325" s="116"/>
      <c r="C325" s="118"/>
      <c r="D325" s="118"/>
      <c r="E325" s="118"/>
      <c r="F325" s="118"/>
      <c r="G325" s="118"/>
      <c r="H325" s="118"/>
      <c r="I325" s="118"/>
      <c r="J325" s="118"/>
      <c r="K325" s="25"/>
      <c r="L325" s="118"/>
      <c r="M325" s="118"/>
      <c r="N325" s="118"/>
      <c r="O325" s="118"/>
      <c r="P325" s="118"/>
      <c r="AG325" s="120"/>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row>
    <row r="326" spans="2:72" ht="13.5">
      <c r="B326" s="116"/>
      <c r="C326" s="118"/>
      <c r="D326" s="118"/>
      <c r="E326" s="118"/>
      <c r="F326" s="118"/>
      <c r="G326" s="118"/>
      <c r="H326" s="118"/>
      <c r="I326" s="118"/>
      <c r="J326" s="118"/>
      <c r="K326" s="25"/>
      <c r="L326" s="118"/>
      <c r="M326" s="118"/>
      <c r="N326" s="118"/>
      <c r="O326" s="118"/>
      <c r="P326" s="118"/>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c r="BR326" s="120"/>
      <c r="BS326" s="120"/>
      <c r="BT326" s="120"/>
    </row>
    <row r="327" spans="2:72" ht="13.5">
      <c r="B327" s="116"/>
      <c r="C327" s="118"/>
      <c r="D327" s="118"/>
      <c r="E327" s="118"/>
      <c r="F327" s="118"/>
      <c r="G327" s="118"/>
      <c r="H327" s="118"/>
      <c r="I327" s="118"/>
      <c r="J327" s="118"/>
      <c r="K327" s="25"/>
      <c r="L327" s="118"/>
      <c r="M327" s="118"/>
      <c r="N327" s="118"/>
      <c r="O327" s="118"/>
      <c r="P327" s="118"/>
      <c r="AG327" s="120"/>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c r="BR327" s="120"/>
      <c r="BS327" s="120"/>
      <c r="BT327" s="120"/>
    </row>
    <row r="328" spans="2:72" ht="13.5">
      <c r="B328" s="116"/>
      <c r="C328" s="118"/>
      <c r="D328" s="118"/>
      <c r="E328" s="118"/>
      <c r="F328" s="118"/>
      <c r="G328" s="118"/>
      <c r="H328" s="118"/>
      <c r="I328" s="118"/>
      <c r="J328" s="118"/>
      <c r="K328" s="25"/>
      <c r="L328" s="118"/>
      <c r="M328" s="118"/>
      <c r="N328" s="118"/>
      <c r="O328" s="118"/>
      <c r="P328" s="118"/>
      <c r="AG328" s="120"/>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c r="BR328" s="120"/>
      <c r="BS328" s="120"/>
      <c r="BT328" s="120"/>
    </row>
    <row r="329" spans="2:72" ht="13.5">
      <c r="B329" s="116"/>
      <c r="C329" s="118"/>
      <c r="D329" s="118"/>
      <c r="E329" s="118"/>
      <c r="F329" s="118"/>
      <c r="G329" s="118"/>
      <c r="H329" s="118"/>
      <c r="I329" s="118"/>
      <c r="J329" s="118"/>
      <c r="K329" s="25"/>
      <c r="L329" s="118"/>
      <c r="M329" s="118"/>
      <c r="N329" s="118"/>
      <c r="O329" s="118"/>
      <c r="P329" s="118"/>
      <c r="AG329" s="120"/>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c r="BR329" s="120"/>
      <c r="BS329" s="120"/>
      <c r="BT329" s="120"/>
    </row>
    <row r="330" spans="2:72" ht="13.5">
      <c r="B330" s="116"/>
      <c r="C330" s="118"/>
      <c r="D330" s="118"/>
      <c r="E330" s="118"/>
      <c r="F330" s="118"/>
      <c r="G330" s="118"/>
      <c r="H330" s="118"/>
      <c r="I330" s="118"/>
      <c r="J330" s="118"/>
      <c r="K330" s="25"/>
      <c r="L330" s="118"/>
      <c r="M330" s="118"/>
      <c r="N330" s="118"/>
      <c r="O330" s="118"/>
      <c r="P330" s="118"/>
      <c r="AG330" s="120"/>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c r="BR330" s="120"/>
      <c r="BS330" s="120"/>
      <c r="BT330" s="120"/>
    </row>
    <row r="331" spans="2:72" ht="13.5">
      <c r="B331" s="116"/>
      <c r="C331" s="118"/>
      <c r="D331" s="118"/>
      <c r="E331" s="118"/>
      <c r="F331" s="118"/>
      <c r="G331" s="118"/>
      <c r="H331" s="118"/>
      <c r="I331" s="118"/>
      <c r="J331" s="118"/>
      <c r="K331" s="25"/>
      <c r="L331" s="118"/>
      <c r="M331" s="118"/>
      <c r="N331" s="118"/>
      <c r="O331" s="118"/>
      <c r="P331" s="118"/>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c r="BR331" s="120"/>
      <c r="BS331" s="120"/>
      <c r="BT331" s="120"/>
    </row>
    <row r="332" spans="2:72" ht="13.5">
      <c r="B332" s="116"/>
      <c r="C332" s="118"/>
      <c r="D332" s="118"/>
      <c r="E332" s="118"/>
      <c r="F332" s="118"/>
      <c r="G332" s="118"/>
      <c r="H332" s="118"/>
      <c r="I332" s="118"/>
      <c r="J332" s="118"/>
      <c r="K332" s="25"/>
      <c r="L332" s="118"/>
      <c r="M332" s="118"/>
      <c r="N332" s="118"/>
      <c r="O332" s="118"/>
      <c r="P332" s="118"/>
      <c r="AG332" s="120"/>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c r="BR332" s="120"/>
      <c r="BS332" s="120"/>
      <c r="BT332" s="120"/>
    </row>
    <row r="333" spans="2:72" ht="13.5">
      <c r="B333" s="116"/>
      <c r="C333" s="118"/>
      <c r="D333" s="118"/>
      <c r="E333" s="118"/>
      <c r="F333" s="118"/>
      <c r="G333" s="118"/>
      <c r="H333" s="118"/>
      <c r="I333" s="118"/>
      <c r="J333" s="118"/>
      <c r="K333" s="25"/>
      <c r="L333" s="118"/>
      <c r="M333" s="118"/>
      <c r="N333" s="118"/>
      <c r="O333" s="118"/>
      <c r="P333" s="118"/>
      <c r="AG333" s="120"/>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c r="BR333" s="120"/>
      <c r="BS333" s="120"/>
      <c r="BT333" s="120"/>
    </row>
    <row r="334" spans="2:72" ht="13.5">
      <c r="B334" s="116"/>
      <c r="C334" s="118"/>
      <c r="D334" s="118"/>
      <c r="E334" s="118"/>
      <c r="F334" s="118"/>
      <c r="G334" s="118"/>
      <c r="H334" s="118"/>
      <c r="I334" s="118"/>
      <c r="J334" s="118"/>
      <c r="K334" s="25"/>
      <c r="L334" s="118"/>
      <c r="M334" s="118"/>
      <c r="N334" s="118"/>
      <c r="O334" s="118"/>
      <c r="P334" s="118"/>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c r="BR334" s="120"/>
      <c r="BS334" s="120"/>
      <c r="BT334" s="120"/>
    </row>
    <row r="335" spans="2:72" ht="13.5">
      <c r="B335" s="116"/>
      <c r="C335" s="118"/>
      <c r="D335" s="118"/>
      <c r="E335" s="118"/>
      <c r="F335" s="118"/>
      <c r="G335" s="118"/>
      <c r="H335" s="118"/>
      <c r="I335" s="118"/>
      <c r="J335" s="118"/>
      <c r="K335" s="25"/>
      <c r="L335" s="118"/>
      <c r="M335" s="118"/>
      <c r="N335" s="118"/>
      <c r="O335" s="118"/>
      <c r="P335" s="118"/>
      <c r="AG335" s="120"/>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c r="BR335" s="120"/>
      <c r="BS335" s="120"/>
      <c r="BT335" s="120"/>
    </row>
    <row r="336" spans="2:72" ht="13.5">
      <c r="B336" s="116"/>
      <c r="C336" s="118"/>
      <c r="D336" s="118"/>
      <c r="E336" s="118"/>
      <c r="F336" s="118"/>
      <c r="G336" s="118"/>
      <c r="H336" s="118"/>
      <c r="I336" s="118"/>
      <c r="J336" s="118"/>
      <c r="K336" s="25"/>
      <c r="L336" s="118"/>
      <c r="M336" s="118"/>
      <c r="N336" s="118"/>
      <c r="O336" s="118"/>
      <c r="P336" s="118"/>
      <c r="AG336" s="120"/>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row>
    <row r="337" spans="2:72" ht="13.5">
      <c r="B337" s="116"/>
      <c r="C337" s="118"/>
      <c r="D337" s="118"/>
      <c r="E337" s="118"/>
      <c r="F337" s="118"/>
      <c r="G337" s="118"/>
      <c r="H337" s="118"/>
      <c r="I337" s="118"/>
      <c r="J337" s="118"/>
      <c r="K337" s="25"/>
      <c r="L337" s="118"/>
      <c r="M337" s="118"/>
      <c r="N337" s="118"/>
      <c r="O337" s="118"/>
      <c r="P337" s="118"/>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row>
    <row r="338" spans="2:72" ht="13.5">
      <c r="B338" s="116"/>
      <c r="C338" s="118"/>
      <c r="D338" s="118"/>
      <c r="E338" s="118"/>
      <c r="F338" s="118"/>
      <c r="G338" s="118"/>
      <c r="H338" s="118"/>
      <c r="I338" s="118"/>
      <c r="J338" s="118"/>
      <c r="K338" s="25"/>
      <c r="L338" s="118"/>
      <c r="M338" s="118"/>
      <c r="N338" s="118"/>
      <c r="O338" s="118"/>
      <c r="P338" s="118"/>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c r="BR338" s="120"/>
      <c r="BS338" s="120"/>
      <c r="BT338" s="120"/>
    </row>
    <row r="339" spans="2:72" ht="13.5">
      <c r="B339" s="116"/>
      <c r="C339" s="118"/>
      <c r="D339" s="118"/>
      <c r="E339" s="118"/>
      <c r="F339" s="118"/>
      <c r="G339" s="118"/>
      <c r="H339" s="118"/>
      <c r="I339" s="118"/>
      <c r="J339" s="118"/>
      <c r="K339" s="25"/>
      <c r="L339" s="118"/>
      <c r="M339" s="118"/>
      <c r="N339" s="118"/>
      <c r="O339" s="118"/>
      <c r="P339" s="118"/>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0"/>
      <c r="BS339" s="120"/>
      <c r="BT339" s="120"/>
    </row>
    <row r="340" spans="2:72" ht="13.5">
      <c r="B340" s="116"/>
      <c r="C340" s="118"/>
      <c r="D340" s="118"/>
      <c r="E340" s="118"/>
      <c r="F340" s="118"/>
      <c r="G340" s="118"/>
      <c r="H340" s="118"/>
      <c r="I340" s="118"/>
      <c r="J340" s="118"/>
      <c r="K340" s="25"/>
      <c r="L340" s="118"/>
      <c r="M340" s="118"/>
      <c r="N340" s="118"/>
      <c r="O340" s="118"/>
      <c r="P340" s="118"/>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c r="BR340" s="120"/>
      <c r="BS340" s="120"/>
      <c r="BT340" s="120"/>
    </row>
    <row r="341" spans="2:72" ht="13.5">
      <c r="B341" s="116"/>
      <c r="C341" s="118"/>
      <c r="D341" s="118"/>
      <c r="E341" s="118"/>
      <c r="F341" s="118"/>
      <c r="G341" s="118"/>
      <c r="H341" s="118"/>
      <c r="I341" s="118"/>
      <c r="J341" s="118"/>
      <c r="K341" s="25"/>
      <c r="L341" s="118"/>
      <c r="M341" s="118"/>
      <c r="N341" s="118"/>
      <c r="O341" s="118"/>
      <c r="P341" s="118"/>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120"/>
    </row>
    <row r="342" spans="2:72" ht="13.5">
      <c r="B342" s="116"/>
      <c r="C342" s="118"/>
      <c r="D342" s="118"/>
      <c r="E342" s="118"/>
      <c r="F342" s="118"/>
      <c r="G342" s="118"/>
      <c r="H342" s="118"/>
      <c r="I342" s="118"/>
      <c r="J342" s="118"/>
      <c r="K342" s="25"/>
      <c r="L342" s="118"/>
      <c r="M342" s="118"/>
      <c r="N342" s="118"/>
      <c r="O342" s="118"/>
      <c r="P342" s="118"/>
      <c r="AG342" s="120"/>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120"/>
    </row>
    <row r="343" spans="2:72" ht="13.5">
      <c r="B343" s="116"/>
      <c r="C343" s="118"/>
      <c r="D343" s="118"/>
      <c r="E343" s="118"/>
      <c r="F343" s="118"/>
      <c r="G343" s="118"/>
      <c r="H343" s="118"/>
      <c r="I343" s="118"/>
      <c r="J343" s="118"/>
      <c r="K343" s="25"/>
      <c r="L343" s="118"/>
      <c r="M343" s="118"/>
      <c r="N343" s="118"/>
      <c r="O343" s="118"/>
      <c r="P343" s="118"/>
      <c r="AG343" s="120"/>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c r="BR343" s="120"/>
      <c r="BS343" s="120"/>
      <c r="BT343" s="120"/>
    </row>
    <row r="344" spans="2:72" ht="13.5">
      <c r="B344" s="116"/>
      <c r="C344" s="118"/>
      <c r="D344" s="118"/>
      <c r="E344" s="118"/>
      <c r="F344" s="118"/>
      <c r="G344" s="118"/>
      <c r="H344" s="118"/>
      <c r="I344" s="118"/>
      <c r="J344" s="118"/>
      <c r="K344" s="25"/>
      <c r="L344" s="118"/>
      <c r="M344" s="118"/>
      <c r="N344" s="118"/>
      <c r="O344" s="118"/>
      <c r="P344" s="118"/>
      <c r="AG344" s="120"/>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120"/>
    </row>
    <row r="345" spans="2:72" ht="13.5">
      <c r="B345" s="116"/>
      <c r="C345" s="118"/>
      <c r="D345" s="118"/>
      <c r="E345" s="118"/>
      <c r="F345" s="118"/>
      <c r="G345" s="118"/>
      <c r="H345" s="118"/>
      <c r="I345" s="118"/>
      <c r="J345" s="118"/>
      <c r="K345" s="25"/>
      <c r="L345" s="118"/>
      <c r="M345" s="118"/>
      <c r="N345" s="118"/>
      <c r="O345" s="118"/>
      <c r="P345" s="118"/>
      <c r="AG345" s="120"/>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c r="BR345" s="120"/>
      <c r="BS345" s="120"/>
      <c r="BT345" s="120"/>
    </row>
    <row r="346" spans="2:72" ht="13.5">
      <c r="B346" s="116"/>
      <c r="C346" s="118"/>
      <c r="D346" s="118"/>
      <c r="E346" s="118"/>
      <c r="F346" s="118"/>
      <c r="G346" s="118"/>
      <c r="H346" s="118"/>
      <c r="I346" s="118"/>
      <c r="J346" s="118"/>
      <c r="K346" s="25"/>
      <c r="L346" s="118"/>
      <c r="M346" s="118"/>
      <c r="N346" s="118"/>
      <c r="O346" s="118"/>
      <c r="P346" s="118"/>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c r="BR346" s="120"/>
      <c r="BS346" s="120"/>
      <c r="BT346" s="120"/>
    </row>
    <row r="347" spans="2:72" ht="13.5">
      <c r="B347" s="116"/>
      <c r="C347" s="118"/>
      <c r="D347" s="118"/>
      <c r="E347" s="118"/>
      <c r="F347" s="118"/>
      <c r="G347" s="118"/>
      <c r="H347" s="118"/>
      <c r="I347" s="118"/>
      <c r="J347" s="118"/>
      <c r="K347" s="25"/>
      <c r="L347" s="118"/>
      <c r="M347" s="118"/>
      <c r="N347" s="118"/>
      <c r="O347" s="118"/>
      <c r="P347" s="118"/>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c r="BR347" s="120"/>
      <c r="BS347" s="120"/>
      <c r="BT347" s="120"/>
    </row>
    <row r="348" spans="2:72" ht="13.5">
      <c r="B348" s="116"/>
      <c r="C348" s="118"/>
      <c r="D348" s="118"/>
      <c r="E348" s="118"/>
      <c r="F348" s="118"/>
      <c r="G348" s="118"/>
      <c r="H348" s="118"/>
      <c r="I348" s="118"/>
      <c r="J348" s="118"/>
      <c r="K348" s="25"/>
      <c r="L348" s="118"/>
      <c r="M348" s="118"/>
      <c r="N348" s="118"/>
      <c r="O348" s="118"/>
      <c r="P348" s="118"/>
      <c r="AG348" s="120"/>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row>
    <row r="349" spans="2:72" ht="13.5">
      <c r="B349" s="116"/>
      <c r="C349" s="118"/>
      <c r="D349" s="118"/>
      <c r="E349" s="118"/>
      <c r="F349" s="118"/>
      <c r="G349" s="118"/>
      <c r="H349" s="118"/>
      <c r="I349" s="118"/>
      <c r="J349" s="118"/>
      <c r="K349" s="25"/>
      <c r="L349" s="118"/>
      <c r="M349" s="118"/>
      <c r="N349" s="118"/>
      <c r="O349" s="118"/>
      <c r="P349" s="118"/>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row>
    <row r="350" spans="2:72" ht="13.5">
      <c r="B350" s="116"/>
      <c r="C350" s="118"/>
      <c r="D350" s="118"/>
      <c r="E350" s="118"/>
      <c r="F350" s="118"/>
      <c r="G350" s="118"/>
      <c r="H350" s="118"/>
      <c r="I350" s="118"/>
      <c r="J350" s="118"/>
      <c r="K350" s="25"/>
      <c r="L350" s="118"/>
      <c r="M350" s="118"/>
      <c r="N350" s="118"/>
      <c r="O350" s="118"/>
      <c r="P350" s="118"/>
      <c r="AG350" s="120"/>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c r="BR350" s="120"/>
      <c r="BS350" s="120"/>
      <c r="BT350" s="120"/>
    </row>
    <row r="351" spans="2:72" ht="13.5">
      <c r="B351" s="116"/>
      <c r="C351" s="118"/>
      <c r="D351" s="118"/>
      <c r="E351" s="118"/>
      <c r="F351" s="118"/>
      <c r="G351" s="118"/>
      <c r="H351" s="118"/>
      <c r="I351" s="118"/>
      <c r="J351" s="118"/>
      <c r="K351" s="25"/>
      <c r="L351" s="118"/>
      <c r="M351" s="118"/>
      <c r="N351" s="118"/>
      <c r="O351" s="118"/>
      <c r="P351" s="118"/>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c r="BR351" s="120"/>
      <c r="BS351" s="120"/>
      <c r="BT351" s="120"/>
    </row>
    <row r="352" spans="2:72" ht="13.5">
      <c r="B352" s="116"/>
      <c r="C352" s="118"/>
      <c r="D352" s="118"/>
      <c r="E352" s="118"/>
      <c r="F352" s="118"/>
      <c r="G352" s="118"/>
      <c r="H352" s="118"/>
      <c r="I352" s="118"/>
      <c r="J352" s="118"/>
      <c r="K352" s="25"/>
      <c r="L352" s="118"/>
      <c r="M352" s="118"/>
      <c r="N352" s="118"/>
      <c r="O352" s="118"/>
      <c r="P352" s="118"/>
      <c r="AG352" s="120"/>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c r="BR352" s="120"/>
      <c r="BS352" s="120"/>
      <c r="BT352" s="120"/>
    </row>
    <row r="353" spans="2:72" ht="13.5">
      <c r="B353" s="116"/>
      <c r="C353" s="118"/>
      <c r="D353" s="118"/>
      <c r="E353" s="118"/>
      <c r="F353" s="118"/>
      <c r="G353" s="118"/>
      <c r="H353" s="118"/>
      <c r="I353" s="118"/>
      <c r="J353" s="118"/>
      <c r="K353" s="25"/>
      <c r="L353" s="118"/>
      <c r="M353" s="118"/>
      <c r="N353" s="118"/>
      <c r="O353" s="118"/>
      <c r="P353" s="118"/>
      <c r="AG353" s="120"/>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c r="BR353" s="120"/>
      <c r="BS353" s="120"/>
      <c r="BT353" s="120"/>
    </row>
    <row r="354" spans="2:72" ht="13.5">
      <c r="B354" s="116"/>
      <c r="C354" s="118"/>
      <c r="D354" s="118"/>
      <c r="E354" s="118"/>
      <c r="F354" s="118"/>
      <c r="G354" s="118"/>
      <c r="H354" s="118"/>
      <c r="I354" s="118"/>
      <c r="J354" s="118"/>
      <c r="K354" s="25"/>
      <c r="L354" s="118"/>
      <c r="M354" s="118"/>
      <c r="N354" s="118"/>
      <c r="O354" s="118"/>
      <c r="P354" s="118"/>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c r="BR354" s="120"/>
      <c r="BS354" s="120"/>
      <c r="BT354" s="120"/>
    </row>
    <row r="355" spans="2:72" ht="13.5">
      <c r="B355" s="116"/>
      <c r="C355" s="118"/>
      <c r="D355" s="118"/>
      <c r="E355" s="118"/>
      <c r="F355" s="118"/>
      <c r="G355" s="118"/>
      <c r="H355" s="118"/>
      <c r="I355" s="118"/>
      <c r="J355" s="118"/>
      <c r="K355" s="25"/>
      <c r="L355" s="118"/>
      <c r="M355" s="118"/>
      <c r="N355" s="118"/>
      <c r="O355" s="118"/>
      <c r="P355" s="118"/>
      <c r="AG355" s="120"/>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c r="BR355" s="120"/>
      <c r="BS355" s="120"/>
      <c r="BT355" s="120"/>
    </row>
    <row r="356" spans="2:72" ht="13.5">
      <c r="B356" s="116"/>
      <c r="C356" s="118"/>
      <c r="D356" s="118"/>
      <c r="E356" s="118"/>
      <c r="F356" s="118"/>
      <c r="G356" s="118"/>
      <c r="H356" s="118"/>
      <c r="I356" s="118"/>
      <c r="J356" s="118"/>
      <c r="K356" s="25"/>
      <c r="L356" s="118"/>
      <c r="M356" s="118"/>
      <c r="N356" s="118"/>
      <c r="O356" s="118"/>
      <c r="P356" s="118"/>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c r="BR356" s="120"/>
      <c r="BS356" s="120"/>
      <c r="BT356" s="120"/>
    </row>
    <row r="357" spans="2:72" ht="13.5">
      <c r="B357" s="116"/>
      <c r="C357" s="118"/>
      <c r="D357" s="118"/>
      <c r="E357" s="118"/>
      <c r="F357" s="118"/>
      <c r="G357" s="118"/>
      <c r="H357" s="118"/>
      <c r="I357" s="118"/>
      <c r="J357" s="118"/>
      <c r="K357" s="25"/>
      <c r="L357" s="118"/>
      <c r="M357" s="118"/>
      <c r="N357" s="118"/>
      <c r="O357" s="118"/>
      <c r="P357" s="118"/>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c r="BR357" s="120"/>
      <c r="BS357" s="120"/>
      <c r="BT357" s="120"/>
    </row>
    <row r="358" spans="2:72" ht="13.5">
      <c r="B358" s="116"/>
      <c r="C358" s="118"/>
      <c r="D358" s="118"/>
      <c r="E358" s="118"/>
      <c r="F358" s="118"/>
      <c r="G358" s="118"/>
      <c r="H358" s="118"/>
      <c r="I358" s="118"/>
      <c r="J358" s="118"/>
      <c r="K358" s="25"/>
      <c r="L358" s="118"/>
      <c r="M358" s="118"/>
      <c r="N358" s="118"/>
      <c r="O358" s="118"/>
      <c r="P358" s="118"/>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c r="BR358" s="120"/>
      <c r="BS358" s="120"/>
      <c r="BT358" s="120"/>
    </row>
    <row r="359" spans="2:72" ht="13.5">
      <c r="B359" s="116"/>
      <c r="C359" s="118"/>
      <c r="D359" s="118"/>
      <c r="E359" s="118"/>
      <c r="F359" s="118"/>
      <c r="G359" s="118"/>
      <c r="H359" s="118"/>
      <c r="I359" s="118"/>
      <c r="J359" s="118"/>
      <c r="K359" s="25"/>
      <c r="L359" s="118"/>
      <c r="M359" s="118"/>
      <c r="N359" s="118"/>
      <c r="O359" s="118"/>
      <c r="P359" s="118"/>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c r="BR359" s="120"/>
      <c r="BS359" s="120"/>
      <c r="BT359" s="120"/>
    </row>
    <row r="360" spans="2:72" ht="13.5">
      <c r="B360" s="116"/>
      <c r="C360" s="118"/>
      <c r="D360" s="118"/>
      <c r="E360" s="118"/>
      <c r="F360" s="118"/>
      <c r="G360" s="118"/>
      <c r="H360" s="118"/>
      <c r="I360" s="118"/>
      <c r="J360" s="118"/>
      <c r="K360" s="25"/>
      <c r="L360" s="118"/>
      <c r="M360" s="118"/>
      <c r="N360" s="118"/>
      <c r="O360" s="118"/>
      <c r="P360" s="118"/>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c r="BR360" s="120"/>
      <c r="BS360" s="120"/>
      <c r="BT360" s="120"/>
    </row>
    <row r="361" spans="2:72" ht="13.5">
      <c r="B361" s="116"/>
      <c r="C361" s="118"/>
      <c r="D361" s="118"/>
      <c r="E361" s="118"/>
      <c r="F361" s="118"/>
      <c r="G361" s="118"/>
      <c r="H361" s="118"/>
      <c r="I361" s="118"/>
      <c r="J361" s="118"/>
      <c r="K361" s="25"/>
      <c r="L361" s="118"/>
      <c r="M361" s="118"/>
      <c r="N361" s="118"/>
      <c r="O361" s="118"/>
      <c r="P361" s="118"/>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c r="BR361" s="120"/>
      <c r="BS361" s="120"/>
      <c r="BT361" s="120"/>
    </row>
    <row r="362" spans="2:72" ht="13.5">
      <c r="B362" s="116"/>
      <c r="C362" s="118"/>
      <c r="D362" s="118"/>
      <c r="E362" s="118"/>
      <c r="F362" s="118"/>
      <c r="G362" s="118"/>
      <c r="H362" s="118"/>
      <c r="I362" s="118"/>
      <c r="J362" s="118"/>
      <c r="K362" s="25"/>
      <c r="L362" s="118"/>
      <c r="M362" s="118"/>
      <c r="N362" s="118"/>
      <c r="O362" s="118"/>
      <c r="P362" s="118"/>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c r="BR362" s="120"/>
      <c r="BS362" s="120"/>
      <c r="BT362" s="120"/>
    </row>
    <row r="363" spans="2:72" ht="13.5">
      <c r="B363" s="116"/>
      <c r="C363" s="118"/>
      <c r="D363" s="118"/>
      <c r="E363" s="118"/>
      <c r="F363" s="118"/>
      <c r="G363" s="118"/>
      <c r="H363" s="118"/>
      <c r="I363" s="118"/>
      <c r="J363" s="118"/>
      <c r="K363" s="25"/>
      <c r="L363" s="118"/>
      <c r="M363" s="118"/>
      <c r="N363" s="118"/>
      <c r="O363" s="118"/>
      <c r="P363" s="118"/>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c r="BR363" s="120"/>
      <c r="BS363" s="120"/>
      <c r="BT363" s="120"/>
    </row>
    <row r="364" spans="2:72" ht="13.5">
      <c r="B364" s="116"/>
      <c r="C364" s="118"/>
      <c r="D364" s="118"/>
      <c r="E364" s="118"/>
      <c r="F364" s="118"/>
      <c r="G364" s="118"/>
      <c r="H364" s="118"/>
      <c r="I364" s="118"/>
      <c r="J364" s="118"/>
      <c r="K364" s="25"/>
      <c r="L364" s="118"/>
      <c r="M364" s="118"/>
      <c r="N364" s="118"/>
      <c r="O364" s="118"/>
      <c r="P364" s="118"/>
      <c r="AG364" s="120"/>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c r="BR364" s="120"/>
      <c r="BS364" s="120"/>
      <c r="BT364" s="120"/>
    </row>
    <row r="365" spans="2:72" ht="13.5">
      <c r="B365" s="116"/>
      <c r="C365" s="118"/>
      <c r="D365" s="118"/>
      <c r="E365" s="118"/>
      <c r="F365" s="118"/>
      <c r="G365" s="118"/>
      <c r="H365" s="118"/>
      <c r="I365" s="118"/>
      <c r="J365" s="118"/>
      <c r="K365" s="25"/>
      <c r="L365" s="118"/>
      <c r="M365" s="118"/>
      <c r="N365" s="118"/>
      <c r="O365" s="118"/>
      <c r="P365" s="118"/>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c r="BR365" s="120"/>
      <c r="BS365" s="120"/>
      <c r="BT365" s="120"/>
    </row>
    <row r="366" spans="2:72" ht="13.5">
      <c r="B366" s="116"/>
      <c r="C366" s="118"/>
      <c r="D366" s="118"/>
      <c r="E366" s="118"/>
      <c r="F366" s="118"/>
      <c r="G366" s="118"/>
      <c r="H366" s="118"/>
      <c r="I366" s="118"/>
      <c r="J366" s="118"/>
      <c r="K366" s="25"/>
      <c r="L366" s="118"/>
      <c r="M366" s="118"/>
      <c r="N366" s="118"/>
      <c r="O366" s="118"/>
      <c r="P366" s="118"/>
      <c r="AG366" s="120"/>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c r="BR366" s="120"/>
      <c r="BS366" s="120"/>
      <c r="BT366" s="120"/>
    </row>
    <row r="367" spans="2:72" ht="13.5">
      <c r="B367" s="116"/>
      <c r="C367" s="118"/>
      <c r="D367" s="118"/>
      <c r="E367" s="118"/>
      <c r="F367" s="118"/>
      <c r="G367" s="118"/>
      <c r="H367" s="118"/>
      <c r="I367" s="118"/>
      <c r="J367" s="118"/>
      <c r="K367" s="25"/>
      <c r="L367" s="118"/>
      <c r="M367" s="118"/>
      <c r="N367" s="118"/>
      <c r="O367" s="118"/>
      <c r="P367" s="118"/>
      <c r="AG367" s="120"/>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c r="BR367" s="120"/>
      <c r="BS367" s="120"/>
      <c r="BT367" s="120"/>
    </row>
    <row r="368" spans="2:72" ht="13.5">
      <c r="B368" s="116"/>
      <c r="C368" s="118"/>
      <c r="D368" s="118"/>
      <c r="E368" s="118"/>
      <c r="F368" s="118"/>
      <c r="G368" s="118"/>
      <c r="H368" s="118"/>
      <c r="I368" s="118"/>
      <c r="J368" s="118"/>
      <c r="K368" s="25"/>
      <c r="L368" s="118"/>
      <c r="M368" s="118"/>
      <c r="N368" s="118"/>
      <c r="O368" s="118"/>
      <c r="P368" s="118"/>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c r="BR368" s="120"/>
      <c r="BS368" s="120"/>
      <c r="BT368" s="120"/>
    </row>
    <row r="369" spans="2:72" ht="13.5">
      <c r="B369" s="116"/>
      <c r="C369" s="118"/>
      <c r="D369" s="118"/>
      <c r="E369" s="118"/>
      <c r="F369" s="118"/>
      <c r="G369" s="118"/>
      <c r="H369" s="118"/>
      <c r="I369" s="118"/>
      <c r="J369" s="118"/>
      <c r="K369" s="25"/>
      <c r="L369" s="118"/>
      <c r="M369" s="118"/>
      <c r="N369" s="118"/>
      <c r="O369" s="118"/>
      <c r="P369" s="118"/>
      <c r="AG369" s="120"/>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c r="BR369" s="120"/>
      <c r="BS369" s="120"/>
      <c r="BT369" s="120"/>
    </row>
    <row r="370" spans="2:72" ht="13.5">
      <c r="B370" s="116"/>
      <c r="C370" s="118"/>
      <c r="D370" s="118"/>
      <c r="E370" s="118"/>
      <c r="F370" s="118"/>
      <c r="G370" s="118"/>
      <c r="H370" s="118"/>
      <c r="I370" s="118"/>
      <c r="J370" s="118"/>
      <c r="K370" s="25"/>
      <c r="L370" s="118"/>
      <c r="M370" s="118"/>
      <c r="N370" s="118"/>
      <c r="O370" s="118"/>
      <c r="P370" s="118"/>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c r="BR370" s="120"/>
      <c r="BS370" s="120"/>
      <c r="BT370" s="120"/>
    </row>
    <row r="371" spans="2:72" ht="13.5">
      <c r="B371" s="116"/>
      <c r="C371" s="118"/>
      <c r="D371" s="118"/>
      <c r="E371" s="118"/>
      <c r="F371" s="118"/>
      <c r="G371" s="118"/>
      <c r="H371" s="118"/>
      <c r="I371" s="118"/>
      <c r="J371" s="118"/>
      <c r="K371" s="25"/>
      <c r="L371" s="118"/>
      <c r="M371" s="118"/>
      <c r="N371" s="118"/>
      <c r="O371" s="118"/>
      <c r="P371" s="118"/>
      <c r="AG371" s="120"/>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c r="BR371" s="120"/>
      <c r="BS371" s="120"/>
      <c r="BT371" s="120"/>
    </row>
    <row r="372" spans="2:72" ht="13.5">
      <c r="B372" s="116"/>
      <c r="C372" s="118"/>
      <c r="D372" s="118"/>
      <c r="E372" s="118"/>
      <c r="F372" s="118"/>
      <c r="G372" s="118"/>
      <c r="H372" s="118"/>
      <c r="I372" s="118"/>
      <c r="J372" s="118"/>
      <c r="K372" s="25"/>
      <c r="L372" s="118"/>
      <c r="M372" s="118"/>
      <c r="N372" s="118"/>
      <c r="O372" s="118"/>
      <c r="P372" s="118"/>
      <c r="AG372" s="120"/>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row>
    <row r="373" spans="2:72" ht="13.5">
      <c r="B373" s="116"/>
      <c r="C373" s="118"/>
      <c r="D373" s="118"/>
      <c r="E373" s="118"/>
      <c r="F373" s="118"/>
      <c r="G373" s="118"/>
      <c r="H373" s="118"/>
      <c r="I373" s="118"/>
      <c r="J373" s="118"/>
      <c r="K373" s="25"/>
      <c r="L373" s="118"/>
      <c r="M373" s="118"/>
      <c r="N373" s="118"/>
      <c r="O373" s="118"/>
      <c r="P373" s="118"/>
      <c r="AG373" s="120"/>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row>
    <row r="374" spans="2:72" ht="13.5">
      <c r="B374" s="116"/>
      <c r="C374" s="118"/>
      <c r="D374" s="118"/>
      <c r="E374" s="118"/>
      <c r="F374" s="118"/>
      <c r="G374" s="118"/>
      <c r="H374" s="118"/>
      <c r="I374" s="118"/>
      <c r="J374" s="118"/>
      <c r="K374" s="25"/>
      <c r="L374" s="118"/>
      <c r="M374" s="118"/>
      <c r="N374" s="118"/>
      <c r="O374" s="118"/>
      <c r="P374" s="118"/>
      <c r="AG374" s="120"/>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row>
    <row r="375" spans="2:72" ht="13.5">
      <c r="B375" s="116"/>
      <c r="C375" s="118"/>
      <c r="D375" s="118"/>
      <c r="E375" s="118"/>
      <c r="F375" s="118"/>
      <c r="G375" s="118"/>
      <c r="H375" s="118"/>
      <c r="I375" s="118"/>
      <c r="J375" s="118"/>
      <c r="K375" s="25"/>
      <c r="L375" s="118"/>
      <c r="M375" s="118"/>
      <c r="N375" s="118"/>
      <c r="O375" s="118"/>
      <c r="P375" s="118"/>
      <c r="AG375" s="120"/>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row>
    <row r="376" spans="2:72" ht="13.5">
      <c r="B376" s="116"/>
      <c r="C376" s="118"/>
      <c r="D376" s="118"/>
      <c r="E376" s="118"/>
      <c r="F376" s="118"/>
      <c r="G376" s="118"/>
      <c r="H376" s="118"/>
      <c r="I376" s="118"/>
      <c r="J376" s="118"/>
      <c r="K376" s="25"/>
      <c r="L376" s="118"/>
      <c r="M376" s="118"/>
      <c r="N376" s="118"/>
      <c r="O376" s="118"/>
      <c r="P376" s="118"/>
      <c r="AG376" s="120"/>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row>
    <row r="377" spans="2:72" ht="13.5">
      <c r="B377" s="116"/>
      <c r="C377" s="118"/>
      <c r="D377" s="118"/>
      <c r="E377" s="118"/>
      <c r="F377" s="118"/>
      <c r="G377" s="118"/>
      <c r="H377" s="118"/>
      <c r="I377" s="118"/>
      <c r="J377" s="118"/>
      <c r="K377" s="25"/>
      <c r="L377" s="118"/>
      <c r="M377" s="118"/>
      <c r="N377" s="118"/>
      <c r="O377" s="118"/>
      <c r="P377" s="118"/>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c r="BR377" s="120"/>
      <c r="BS377" s="120"/>
      <c r="BT377" s="120"/>
    </row>
    <row r="378" spans="2:72" ht="13.5">
      <c r="B378" s="116"/>
      <c r="C378" s="118"/>
      <c r="D378" s="118"/>
      <c r="E378" s="118"/>
      <c r="F378" s="118"/>
      <c r="G378" s="118"/>
      <c r="H378" s="118"/>
      <c r="I378" s="118"/>
      <c r="J378" s="118"/>
      <c r="K378" s="25"/>
      <c r="L378" s="118"/>
      <c r="M378" s="118"/>
      <c r="N378" s="118"/>
      <c r="O378" s="118"/>
      <c r="P378" s="118"/>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c r="BR378" s="120"/>
      <c r="BS378" s="120"/>
      <c r="BT378" s="120"/>
    </row>
    <row r="379" spans="2:72" ht="13.5">
      <c r="B379" s="116"/>
      <c r="C379" s="118"/>
      <c r="D379" s="118"/>
      <c r="E379" s="118"/>
      <c r="F379" s="118"/>
      <c r="G379" s="118"/>
      <c r="H379" s="118"/>
      <c r="I379" s="118"/>
      <c r="J379" s="118"/>
      <c r="K379" s="25"/>
      <c r="L379" s="118"/>
      <c r="M379" s="118"/>
      <c r="N379" s="118"/>
      <c r="O379" s="118"/>
      <c r="P379" s="118"/>
      <c r="AG379" s="120"/>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c r="BR379" s="120"/>
      <c r="BS379" s="120"/>
      <c r="BT379" s="120"/>
    </row>
    <row r="380" spans="2:72" ht="13.5">
      <c r="B380" s="116"/>
      <c r="C380" s="118"/>
      <c r="D380" s="118"/>
      <c r="E380" s="118"/>
      <c r="F380" s="118"/>
      <c r="G380" s="118"/>
      <c r="H380" s="118"/>
      <c r="I380" s="118"/>
      <c r="J380" s="118"/>
      <c r="K380" s="25"/>
      <c r="L380" s="118"/>
      <c r="M380" s="118"/>
      <c r="N380" s="118"/>
      <c r="O380" s="118"/>
      <c r="P380" s="118"/>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c r="BR380" s="120"/>
      <c r="BS380" s="120"/>
      <c r="BT380" s="120"/>
    </row>
    <row r="381" spans="2:72" ht="13.5">
      <c r="B381" s="116"/>
      <c r="C381" s="118"/>
      <c r="D381" s="118"/>
      <c r="E381" s="118"/>
      <c r="F381" s="118"/>
      <c r="G381" s="118"/>
      <c r="H381" s="118"/>
      <c r="I381" s="118"/>
      <c r="J381" s="118"/>
      <c r="K381" s="25"/>
      <c r="L381" s="118"/>
      <c r="M381" s="118"/>
      <c r="N381" s="118"/>
      <c r="O381" s="118"/>
      <c r="P381" s="118"/>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c r="BR381" s="120"/>
      <c r="BS381" s="120"/>
      <c r="BT381" s="120"/>
    </row>
    <row r="382" spans="2:72" ht="13.5">
      <c r="B382" s="116"/>
      <c r="C382" s="118"/>
      <c r="D382" s="118"/>
      <c r="E382" s="118"/>
      <c r="F382" s="118"/>
      <c r="G382" s="118"/>
      <c r="H382" s="118"/>
      <c r="I382" s="118"/>
      <c r="J382" s="118"/>
      <c r="K382" s="25"/>
      <c r="L382" s="118"/>
      <c r="M382" s="118"/>
      <c r="N382" s="118"/>
      <c r="O382" s="118"/>
      <c r="P382" s="118"/>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c r="BR382" s="120"/>
      <c r="BS382" s="120"/>
      <c r="BT382" s="120"/>
    </row>
    <row r="383" spans="2:72" ht="13.5">
      <c r="B383" s="116"/>
      <c r="C383" s="118"/>
      <c r="D383" s="118"/>
      <c r="E383" s="118"/>
      <c r="F383" s="118"/>
      <c r="G383" s="118"/>
      <c r="H383" s="118"/>
      <c r="I383" s="118"/>
      <c r="J383" s="118"/>
      <c r="K383" s="25"/>
      <c r="L383" s="118"/>
      <c r="M383" s="118"/>
      <c r="N383" s="118"/>
      <c r="O383" s="118"/>
      <c r="P383" s="118"/>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row>
    <row r="384" spans="2:72" ht="13.5">
      <c r="B384" s="116"/>
      <c r="C384" s="118"/>
      <c r="D384" s="118"/>
      <c r="E384" s="118"/>
      <c r="F384" s="118"/>
      <c r="G384" s="118"/>
      <c r="H384" s="118"/>
      <c r="I384" s="118"/>
      <c r="J384" s="118"/>
      <c r="K384" s="25"/>
      <c r="L384" s="118"/>
      <c r="M384" s="118"/>
      <c r="N384" s="118"/>
      <c r="O384" s="118"/>
      <c r="P384" s="118"/>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row>
    <row r="385" spans="2:72" ht="13.5">
      <c r="B385" s="116"/>
      <c r="C385" s="118"/>
      <c r="D385" s="118"/>
      <c r="E385" s="118"/>
      <c r="F385" s="118"/>
      <c r="G385" s="118"/>
      <c r="H385" s="118"/>
      <c r="I385" s="118"/>
      <c r="J385" s="118"/>
      <c r="K385" s="25"/>
      <c r="L385" s="118"/>
      <c r="M385" s="118"/>
      <c r="N385" s="118"/>
      <c r="O385" s="118"/>
      <c r="P385" s="118"/>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row>
    <row r="386" spans="2:72" ht="13.5">
      <c r="B386" s="116"/>
      <c r="C386" s="118"/>
      <c r="D386" s="118"/>
      <c r="E386" s="118"/>
      <c r="F386" s="118"/>
      <c r="G386" s="118"/>
      <c r="H386" s="118"/>
      <c r="I386" s="118"/>
      <c r="J386" s="118"/>
      <c r="K386" s="25"/>
      <c r="L386" s="118"/>
      <c r="M386" s="118"/>
      <c r="N386" s="118"/>
      <c r="O386" s="118"/>
      <c r="P386" s="118"/>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row>
    <row r="387" spans="2:72" ht="13.5">
      <c r="B387" s="116"/>
      <c r="C387" s="118"/>
      <c r="D387" s="118"/>
      <c r="E387" s="118"/>
      <c r="F387" s="118"/>
      <c r="G387" s="118"/>
      <c r="H387" s="118"/>
      <c r="I387" s="118"/>
      <c r="J387" s="118"/>
      <c r="K387" s="25"/>
      <c r="L387" s="118"/>
      <c r="M387" s="118"/>
      <c r="N387" s="118"/>
      <c r="O387" s="118"/>
      <c r="P387" s="118"/>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row>
    <row r="388" spans="2:72" ht="13.5">
      <c r="B388" s="116"/>
      <c r="C388" s="118"/>
      <c r="D388" s="118"/>
      <c r="E388" s="118"/>
      <c r="F388" s="118"/>
      <c r="G388" s="118"/>
      <c r="H388" s="118"/>
      <c r="I388" s="118"/>
      <c r="J388" s="118"/>
      <c r="K388" s="25"/>
      <c r="L388" s="118"/>
      <c r="M388" s="118"/>
      <c r="N388" s="118"/>
      <c r="O388" s="118"/>
      <c r="P388" s="118"/>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c r="BR388" s="120"/>
      <c r="BS388" s="120"/>
      <c r="BT388" s="120"/>
    </row>
    <row r="389" spans="2:72" ht="13.5">
      <c r="B389" s="116"/>
      <c r="C389" s="118"/>
      <c r="D389" s="118"/>
      <c r="E389" s="118"/>
      <c r="F389" s="118"/>
      <c r="G389" s="118"/>
      <c r="H389" s="118"/>
      <c r="I389" s="118"/>
      <c r="J389" s="118"/>
      <c r="K389" s="25"/>
      <c r="L389" s="118"/>
      <c r="M389" s="118"/>
      <c r="N389" s="118"/>
      <c r="O389" s="118"/>
      <c r="P389" s="118"/>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c r="BR389" s="120"/>
      <c r="BS389" s="120"/>
      <c r="BT389" s="120"/>
    </row>
    <row r="390" spans="2:72" ht="13.5">
      <c r="B390" s="116"/>
      <c r="C390" s="118"/>
      <c r="D390" s="118"/>
      <c r="E390" s="118"/>
      <c r="F390" s="118"/>
      <c r="G390" s="118"/>
      <c r="H390" s="118"/>
      <c r="I390" s="118"/>
      <c r="J390" s="118"/>
      <c r="K390" s="25"/>
      <c r="L390" s="118"/>
      <c r="M390" s="118"/>
      <c r="N390" s="118"/>
      <c r="O390" s="118"/>
      <c r="P390" s="118"/>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c r="BR390" s="120"/>
      <c r="BS390" s="120"/>
      <c r="BT390" s="120"/>
    </row>
    <row r="391" spans="2:72" ht="13.5">
      <c r="B391" s="116"/>
      <c r="C391" s="118"/>
      <c r="D391" s="118"/>
      <c r="E391" s="118"/>
      <c r="F391" s="118"/>
      <c r="G391" s="118"/>
      <c r="H391" s="118"/>
      <c r="I391" s="118"/>
      <c r="J391" s="118"/>
      <c r="K391" s="25"/>
      <c r="L391" s="118"/>
      <c r="M391" s="118"/>
      <c r="N391" s="118"/>
      <c r="O391" s="118"/>
      <c r="P391" s="118"/>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c r="BR391" s="120"/>
      <c r="BS391" s="120"/>
      <c r="BT391" s="120"/>
    </row>
    <row r="392" spans="2:72" ht="13.5">
      <c r="B392" s="116"/>
      <c r="C392" s="118"/>
      <c r="D392" s="118"/>
      <c r="E392" s="118"/>
      <c r="F392" s="118"/>
      <c r="G392" s="118"/>
      <c r="H392" s="118"/>
      <c r="I392" s="118"/>
      <c r="J392" s="118"/>
      <c r="K392" s="25"/>
      <c r="L392" s="118"/>
      <c r="M392" s="118"/>
      <c r="N392" s="118"/>
      <c r="O392" s="118"/>
      <c r="P392" s="118"/>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c r="BR392" s="120"/>
      <c r="BS392" s="120"/>
      <c r="BT392" s="120"/>
    </row>
    <row r="393" spans="2:72" ht="13.5">
      <c r="B393" s="116"/>
      <c r="C393" s="118"/>
      <c r="D393" s="118"/>
      <c r="E393" s="118"/>
      <c r="F393" s="118"/>
      <c r="G393" s="118"/>
      <c r="H393" s="118"/>
      <c r="I393" s="118"/>
      <c r="J393" s="118"/>
      <c r="K393" s="25"/>
      <c r="L393" s="118"/>
      <c r="M393" s="118"/>
      <c r="N393" s="118"/>
      <c r="O393" s="118"/>
      <c r="P393" s="118"/>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c r="BR393" s="120"/>
      <c r="BS393" s="120"/>
      <c r="BT393" s="120"/>
    </row>
    <row r="394" spans="33:72" ht="13.5">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row>
    <row r="395" spans="33:72" ht="13.5">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row>
    <row r="396" spans="33:72" ht="13.5">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row>
    <row r="397" spans="33:72" ht="13.5">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row>
    <row r="398" spans="33:72" ht="13.5">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row>
    <row r="399" spans="33:72" ht="13.5">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c r="BR399" s="120"/>
      <c r="BS399" s="120"/>
      <c r="BT399" s="120"/>
    </row>
    <row r="400" spans="33:72" ht="13.5">
      <c r="AG400" s="120"/>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c r="BR400" s="120"/>
      <c r="BS400" s="120"/>
      <c r="BT400" s="120"/>
    </row>
    <row r="401" spans="33:72" ht="13.5">
      <c r="AG401" s="120"/>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c r="BR401" s="120"/>
      <c r="BS401" s="120"/>
      <c r="BT401" s="120"/>
    </row>
    <row r="402" spans="33:72" ht="13.5">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c r="BR402" s="120"/>
      <c r="BS402" s="120"/>
      <c r="BT402" s="120"/>
    </row>
    <row r="403" spans="33:72" ht="13.5">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c r="BR403" s="120"/>
      <c r="BS403" s="120"/>
      <c r="BT403" s="120"/>
    </row>
    <row r="404" spans="33:72" ht="13.5">
      <c r="AG404" s="120"/>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row>
    <row r="405" spans="33:72" ht="13.5">
      <c r="AG405" s="120"/>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row>
    <row r="406" spans="33:72" ht="13.5">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row>
    <row r="407" spans="33:72" ht="13.5">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c r="BR407" s="120"/>
      <c r="BS407" s="120"/>
      <c r="BT407" s="120"/>
    </row>
    <row r="408" spans="33:72" ht="13.5">
      <c r="AG408" s="120"/>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c r="BR408" s="120"/>
      <c r="BS408" s="120"/>
      <c r="BT408" s="120"/>
    </row>
    <row r="409" spans="33:72" ht="13.5">
      <c r="AG409" s="120"/>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c r="BR409" s="120"/>
      <c r="BS409" s="120"/>
      <c r="BT409" s="120"/>
    </row>
    <row r="410" spans="33:72" ht="13.5">
      <c r="AG410" s="120"/>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c r="BR410" s="120"/>
      <c r="BS410" s="120"/>
      <c r="BT410" s="120"/>
    </row>
    <row r="411" spans="33:72" ht="13.5">
      <c r="AG411" s="120"/>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c r="BR411" s="120"/>
      <c r="BS411" s="120"/>
      <c r="BT411" s="120"/>
    </row>
    <row r="412" spans="33:72" ht="13.5">
      <c r="AG412" s="120"/>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row>
    <row r="413" spans="33:72" ht="13.5">
      <c r="AG413" s="120"/>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c r="BR413" s="120"/>
      <c r="BS413" s="120"/>
      <c r="BT413" s="120"/>
    </row>
    <row r="414" spans="33:72" ht="13.5">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c r="BR414" s="120"/>
      <c r="BS414" s="120"/>
      <c r="BT414" s="120"/>
    </row>
    <row r="415" spans="33:72" ht="13.5">
      <c r="AG415" s="120"/>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c r="BR415" s="120"/>
      <c r="BS415" s="120"/>
      <c r="BT415" s="120"/>
    </row>
    <row r="416" spans="33:72" ht="13.5">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c r="BR416" s="120"/>
      <c r="BS416" s="120"/>
      <c r="BT416" s="120"/>
    </row>
    <row r="417" spans="33:72" ht="13.5">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c r="BR417" s="120"/>
      <c r="BS417" s="120"/>
      <c r="BT417" s="120"/>
    </row>
    <row r="418" spans="33:72" ht="13.5">
      <c r="AG418" s="120"/>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c r="BR418" s="120"/>
      <c r="BS418" s="120"/>
      <c r="BT418" s="120"/>
    </row>
    <row r="419" spans="33:72" ht="13.5">
      <c r="AG419" s="120"/>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c r="BR419" s="120"/>
      <c r="BS419" s="120"/>
      <c r="BT419" s="120"/>
    </row>
    <row r="420" spans="33:72" ht="13.5">
      <c r="AG420" s="120"/>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c r="BR420" s="120"/>
      <c r="BS420" s="120"/>
      <c r="BT420" s="120"/>
    </row>
    <row r="421" spans="33:72" ht="13.5">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row>
    <row r="422" spans="33:72" ht="13.5">
      <c r="AG422" s="120"/>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c r="BR422" s="120"/>
      <c r="BS422" s="120"/>
      <c r="BT422" s="120"/>
    </row>
    <row r="423" spans="33:72" ht="13.5">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row>
    <row r="424" spans="33:72" ht="13.5">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row>
    <row r="425" spans="33:72" ht="13.5">
      <c r="AG425" s="120"/>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c r="BR425" s="120"/>
      <c r="BS425" s="120"/>
      <c r="BT425" s="120"/>
    </row>
    <row r="426" spans="33:72" ht="13.5">
      <c r="AG426" s="120"/>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row>
    <row r="427" spans="33:72" ht="13.5">
      <c r="AG427" s="120"/>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c r="BR427" s="120"/>
      <c r="BS427" s="120"/>
      <c r="BT427" s="120"/>
    </row>
    <row r="428" spans="33:72" ht="13.5">
      <c r="AG428" s="120"/>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row>
    <row r="429" spans="33:72" ht="13.5">
      <c r="AG429" s="120"/>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row>
    <row r="430" spans="33:72" ht="13.5">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row>
    <row r="431" spans="33:72" ht="13.5">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row>
    <row r="432" spans="33:72" ht="13.5">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c r="BR432" s="120"/>
      <c r="BS432" s="120"/>
      <c r="BT432" s="120"/>
    </row>
    <row r="433" spans="33:72" ht="13.5">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c r="BR433" s="120"/>
      <c r="BS433" s="120"/>
      <c r="BT433" s="120"/>
    </row>
    <row r="434" spans="33:72" ht="13.5">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c r="BR434" s="120"/>
      <c r="BS434" s="120"/>
      <c r="BT434" s="120"/>
    </row>
    <row r="435" spans="33:72" ht="13.5">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c r="BR435" s="120"/>
      <c r="BS435" s="120"/>
      <c r="BT435" s="120"/>
    </row>
    <row r="436" spans="33:72" ht="13.5">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c r="BR436" s="120"/>
      <c r="BS436" s="120"/>
      <c r="BT436" s="120"/>
    </row>
    <row r="437" spans="33:72" ht="13.5">
      <c r="AG437" s="120"/>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c r="BR437" s="120"/>
      <c r="BS437" s="120"/>
      <c r="BT437" s="120"/>
    </row>
    <row r="438" spans="33:72" ht="13.5">
      <c r="AG438" s="120"/>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c r="BR438" s="120"/>
      <c r="BS438" s="120"/>
      <c r="BT438" s="120"/>
    </row>
    <row r="439" spans="33:72" ht="13.5">
      <c r="AG439" s="120"/>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c r="BR439" s="120"/>
      <c r="BS439" s="120"/>
      <c r="BT439" s="120"/>
    </row>
    <row r="440" spans="33:72" ht="13.5">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c r="BR440" s="120"/>
      <c r="BS440" s="120"/>
      <c r="BT440" s="120"/>
    </row>
    <row r="441" spans="33:72" ht="13.5">
      <c r="AG441" s="120"/>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c r="BR441" s="120"/>
      <c r="BS441" s="120"/>
      <c r="BT441" s="120"/>
    </row>
    <row r="442" spans="33:72" ht="13.5">
      <c r="AG442" s="120"/>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row>
    <row r="443" spans="33:72" ht="13.5">
      <c r="AG443" s="120"/>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row>
    <row r="444" spans="33:72" ht="13.5">
      <c r="AG444" s="120"/>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row>
    <row r="445" spans="33:72" ht="13.5">
      <c r="AG445" s="120"/>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row>
    <row r="446" spans="33:72" ht="13.5">
      <c r="AG446" s="120"/>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row>
    <row r="447" spans="33:72" ht="13.5">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c r="BR447" s="120"/>
      <c r="BS447" s="120"/>
      <c r="BT447" s="120"/>
    </row>
    <row r="448" spans="33:72" ht="13.5">
      <c r="AG448" s="120"/>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c r="BR448" s="120"/>
      <c r="BS448" s="120"/>
      <c r="BT448" s="120"/>
    </row>
    <row r="449" spans="33:72" ht="13.5">
      <c r="AG449" s="120"/>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c r="BR449" s="120"/>
      <c r="BS449" s="120"/>
      <c r="BT449" s="120"/>
    </row>
    <row r="450" spans="33:72" ht="13.5">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c r="BR450" s="120"/>
      <c r="BS450" s="120"/>
      <c r="BT450" s="120"/>
    </row>
    <row r="451" spans="33:72" ht="13.5">
      <c r="AG451" s="120"/>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c r="BR451" s="120"/>
      <c r="BS451" s="120"/>
      <c r="BT451" s="120"/>
    </row>
    <row r="452" spans="33:72" ht="13.5">
      <c r="AG452" s="120"/>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c r="BR452" s="120"/>
      <c r="BS452" s="120"/>
      <c r="BT452" s="120"/>
    </row>
    <row r="453" spans="33:72" ht="13.5">
      <c r="AG453" s="120"/>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c r="BR453" s="120"/>
      <c r="BS453" s="120"/>
      <c r="BT453" s="120"/>
    </row>
  </sheetData>
  <sheetProtection password="CA9A" sheet="1" selectLockedCells="1"/>
  <mergeCells count="13">
    <mergeCell ref="D51:H51"/>
    <mergeCell ref="D52:H52"/>
    <mergeCell ref="D72:H72"/>
    <mergeCell ref="D68:H68"/>
    <mergeCell ref="D63:H63"/>
    <mergeCell ref="D57:H57"/>
    <mergeCell ref="M4:P8"/>
    <mergeCell ref="B7:G8"/>
    <mergeCell ref="H7:L8"/>
    <mergeCell ref="B2:L2"/>
    <mergeCell ref="M2:P3"/>
    <mergeCell ref="B3:G6"/>
    <mergeCell ref="H3:L6"/>
  </mergeCells>
  <printOptions/>
  <pageMargins left="0.67" right="0.32" top="0.31" bottom="0.25" header="0.2" footer="0.2"/>
  <pageSetup fitToHeight="1" fitToWidth="1" horizontalDpi="300" verticalDpi="300" orientation="portrait" paperSize="9" scale="91" r:id="rId2"/>
  <rowBreaks count="1" manualBreakCount="1">
    <brk id="10" min="1" max="15" man="1"/>
  </rowBreaks>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B2:V113"/>
  <sheetViews>
    <sheetView showRowColHeaders="0" zoomScalePageLayoutView="0" workbookViewId="0" topLeftCell="A1">
      <pane xSplit="3" topLeftCell="D1" activePane="topRight" state="frozen"/>
      <selection pane="topLeft" activeCell="S50" sqref="S50"/>
      <selection pane="topRight" activeCell="D11" sqref="D11"/>
    </sheetView>
  </sheetViews>
  <sheetFormatPr defaultColWidth="8.875" defaultRowHeight="13.5"/>
  <cols>
    <col min="1" max="1" width="1.00390625" style="153" customWidth="1"/>
    <col min="2" max="2" width="2.75390625" style="153" customWidth="1"/>
    <col min="3" max="3" width="20.50390625" style="153" customWidth="1"/>
    <col min="4" max="5" width="10.625" style="153" customWidth="1"/>
    <col min="6" max="21" width="8.875" style="153" customWidth="1"/>
    <col min="22" max="22" width="10.875" style="153" customWidth="1"/>
    <col min="23" max="16384" width="8.875" style="153" customWidth="1"/>
  </cols>
  <sheetData>
    <row r="1" ht="12"/>
    <row r="2" spans="4:6" ht="12">
      <c r="D2" s="350" t="s">
        <v>447</v>
      </c>
      <c r="E2" s="154"/>
      <c r="F2" s="155"/>
    </row>
    <row r="3" spans="2:5" ht="12">
      <c r="B3" s="833" t="s">
        <v>308</v>
      </c>
      <c r="C3" s="833"/>
      <c r="D3" s="351" t="s">
        <v>337</v>
      </c>
      <c r="E3" s="351"/>
    </row>
    <row r="4" spans="2:5" ht="12">
      <c r="B4" s="156"/>
      <c r="C4" s="156"/>
      <c r="D4" s="155" t="s">
        <v>578</v>
      </c>
      <c r="E4" s="155"/>
    </row>
    <row r="5" spans="2:21" ht="12.75" thickBot="1">
      <c r="B5" s="834" t="s">
        <v>335</v>
      </c>
      <c r="C5" s="835"/>
      <c r="D5" s="830" t="s">
        <v>310</v>
      </c>
      <c r="E5" s="831"/>
      <c r="F5" s="830"/>
      <c r="G5" s="830"/>
      <c r="H5" s="830"/>
      <c r="I5" s="830"/>
      <c r="J5" s="830"/>
      <c r="K5" s="830"/>
      <c r="L5" s="830"/>
      <c r="M5" s="830"/>
      <c r="N5" s="831"/>
      <c r="O5" s="831"/>
      <c r="P5" s="830" t="s">
        <v>394</v>
      </c>
      <c r="Q5" s="830"/>
      <c r="R5" s="830"/>
      <c r="S5" s="831"/>
      <c r="T5" s="826" t="s">
        <v>319</v>
      </c>
      <c r="U5" s="826" t="s">
        <v>320</v>
      </c>
    </row>
    <row r="6" spans="2:21" ht="13.5" customHeight="1">
      <c r="B6" s="442">
        <v>1</v>
      </c>
      <c r="C6" s="838" t="str">
        <f>IF(U20='入力(貸借)、検算'!S85,"当期貸借対照表の純資産合計と合っています","当期貸借対照表の純資産合計と合っていません")</f>
        <v>当期貸借対照表の純資産合計と合っています</v>
      </c>
      <c r="D6" s="832" t="s">
        <v>92</v>
      </c>
      <c r="E6" s="841" t="s">
        <v>419</v>
      </c>
      <c r="F6" s="827" t="s">
        <v>70</v>
      </c>
      <c r="G6" s="827"/>
      <c r="H6" s="828"/>
      <c r="I6" s="830" t="s">
        <v>361</v>
      </c>
      <c r="J6" s="830"/>
      <c r="K6" s="830"/>
      <c r="L6" s="831"/>
      <c r="M6" s="814" t="s">
        <v>315</v>
      </c>
      <c r="N6" s="847" t="s">
        <v>422</v>
      </c>
      <c r="O6" s="845" t="s">
        <v>50</v>
      </c>
      <c r="P6" s="826" t="s">
        <v>316</v>
      </c>
      <c r="Q6" s="826" t="s">
        <v>317</v>
      </c>
      <c r="R6" s="826" t="s">
        <v>318</v>
      </c>
      <c r="S6" s="829" t="s">
        <v>50</v>
      </c>
      <c r="T6" s="826"/>
      <c r="U6" s="826"/>
    </row>
    <row r="7" spans="2:21" ht="17.25" customHeight="1">
      <c r="B7" s="443"/>
      <c r="C7" s="838"/>
      <c r="D7" s="832"/>
      <c r="E7" s="842"/>
      <c r="F7" s="815" t="s">
        <v>311</v>
      </c>
      <c r="G7" s="826" t="s">
        <v>312</v>
      </c>
      <c r="H7" s="829" t="s">
        <v>50</v>
      </c>
      <c r="I7" s="826" t="s">
        <v>313</v>
      </c>
      <c r="J7" s="832" t="s">
        <v>289</v>
      </c>
      <c r="K7" s="827"/>
      <c r="L7" s="829" t="s">
        <v>50</v>
      </c>
      <c r="M7" s="832"/>
      <c r="N7" s="848"/>
      <c r="O7" s="846"/>
      <c r="P7" s="830"/>
      <c r="Q7" s="830"/>
      <c r="R7" s="830"/>
      <c r="S7" s="830"/>
      <c r="T7" s="826"/>
      <c r="U7" s="826"/>
    </row>
    <row r="8" spans="2:21" ht="39" customHeight="1">
      <c r="B8" s="444">
        <v>2</v>
      </c>
      <c r="C8" s="445" t="str">
        <f>IF(SUM(D25:U25)=0,"貸借対照表又は損益計算書と全項目合っています","貸借対照表又は損益計算書と合わない項目があります")</f>
        <v>貸借対照表又は損益計算書と全項目合っています</v>
      </c>
      <c r="D8" s="832"/>
      <c r="E8" s="843"/>
      <c r="F8" s="815"/>
      <c r="G8" s="826"/>
      <c r="H8" s="826"/>
      <c r="I8" s="826"/>
      <c r="J8" s="157" t="s">
        <v>681</v>
      </c>
      <c r="K8" s="158" t="s">
        <v>314</v>
      </c>
      <c r="L8" s="844"/>
      <c r="M8" s="832"/>
      <c r="N8" s="848"/>
      <c r="O8" s="828"/>
      <c r="P8" s="830"/>
      <c r="Q8" s="830"/>
      <c r="R8" s="830"/>
      <c r="S8" s="830"/>
      <c r="T8" s="826"/>
      <c r="U8" s="826"/>
    </row>
    <row r="9" spans="2:22" ht="12">
      <c r="B9" s="839" t="s">
        <v>424</v>
      </c>
      <c r="C9" s="840"/>
      <c r="D9" s="329">
        <f>+'入力(貸借)、検算'!V62</f>
        <v>0</v>
      </c>
      <c r="E9" s="460">
        <f>+'入力(貸借)、検算'!V63</f>
        <v>0</v>
      </c>
      <c r="F9" s="159">
        <f>+'入力(貸借)、検算'!V65</f>
        <v>0</v>
      </c>
      <c r="G9" s="160">
        <f>+'入力(貸借)、検算'!V66</f>
        <v>0</v>
      </c>
      <c r="H9" s="160">
        <f>SUM(F9:G9)</f>
        <v>0</v>
      </c>
      <c r="I9" s="160">
        <f>+'入力(貸借)、検算'!V69</f>
        <v>0</v>
      </c>
      <c r="J9" s="160">
        <f>+'入力(貸借)、検算'!V71+'入力(貸借)、検算'!V72+'入力(貸借)、検算'!V73</f>
        <v>0</v>
      </c>
      <c r="K9" s="161">
        <f>+'入力(貸借)、検算'!V74</f>
        <v>0</v>
      </c>
      <c r="L9" s="160">
        <f>SUM(I9:K9)</f>
        <v>0</v>
      </c>
      <c r="M9" s="161">
        <f>-'入力(貸借)、検算'!V76</f>
        <v>0</v>
      </c>
      <c r="N9" s="460">
        <f>+'入力(貸借)、検算'!V77</f>
        <v>0</v>
      </c>
      <c r="O9" s="159">
        <f>+D9+E9+H9+L9+M9+N9</f>
        <v>0</v>
      </c>
      <c r="P9" s="159">
        <f>+'入力(貸借)、検算'!V80</f>
        <v>0</v>
      </c>
      <c r="Q9" s="160">
        <f>+'入力(貸借)、検算'!V81</f>
        <v>0</v>
      </c>
      <c r="R9" s="160">
        <f>+'入力(貸借)、検算'!V82</f>
        <v>0</v>
      </c>
      <c r="S9" s="160">
        <f>SUM(P9:R9)</f>
        <v>0</v>
      </c>
      <c r="T9" s="160">
        <f>+'入力(貸借)、検算'!V84</f>
        <v>0</v>
      </c>
      <c r="U9" s="160">
        <f>+O9+S9+T9</f>
        <v>0</v>
      </c>
      <c r="V9" s="162"/>
    </row>
    <row r="10" spans="2:22" ht="12">
      <c r="B10" s="836" t="s">
        <v>739</v>
      </c>
      <c r="C10" s="837"/>
      <c r="D10" s="331"/>
      <c r="E10" s="461"/>
      <c r="F10" s="334"/>
      <c r="G10" s="164"/>
      <c r="H10" s="164"/>
      <c r="I10" s="164"/>
      <c r="J10" s="164"/>
      <c r="K10" s="165"/>
      <c r="L10" s="164"/>
      <c r="M10" s="165"/>
      <c r="N10" s="468"/>
      <c r="O10" s="163"/>
      <c r="P10" s="163"/>
      <c r="Q10" s="164"/>
      <c r="R10" s="164"/>
      <c r="S10" s="164"/>
      <c r="T10" s="164"/>
      <c r="U10" s="164"/>
      <c r="V10" s="162"/>
    </row>
    <row r="11" spans="2:22" ht="12">
      <c r="B11" s="819" t="s">
        <v>331</v>
      </c>
      <c r="C11" s="166" t="s">
        <v>321</v>
      </c>
      <c r="D11" s="332"/>
      <c r="E11" s="462"/>
      <c r="F11" s="335"/>
      <c r="G11" s="167"/>
      <c r="H11" s="168">
        <f>SUM(F11:G11)</f>
        <v>0</v>
      </c>
      <c r="I11" s="169"/>
      <c r="J11" s="170"/>
      <c r="K11" s="171"/>
      <c r="L11" s="172"/>
      <c r="M11" s="173"/>
      <c r="N11" s="464"/>
      <c r="O11" s="159">
        <f aca="true" t="shared" si="0" ref="O11:O17">+D11+E11+H11+L11+M11+N11</f>
        <v>0</v>
      </c>
      <c r="P11" s="170"/>
      <c r="Q11" s="170"/>
      <c r="R11" s="170"/>
      <c r="S11" s="170"/>
      <c r="T11" s="170"/>
      <c r="U11" s="168">
        <f aca="true" t="shared" si="1" ref="U11:U18">+O11+S11+T11</f>
        <v>0</v>
      </c>
      <c r="V11" s="162"/>
    </row>
    <row r="12" spans="2:22" ht="12">
      <c r="B12" s="820"/>
      <c r="C12" s="174" t="s">
        <v>322</v>
      </c>
      <c r="D12" s="333"/>
      <c r="E12" s="463"/>
      <c r="F12" s="336"/>
      <c r="G12" s="170"/>
      <c r="H12" s="173"/>
      <c r="I12" s="144"/>
      <c r="J12" s="175"/>
      <c r="K12" s="144"/>
      <c r="L12" s="176">
        <f aca="true" t="shared" si="2" ref="L12:L17">SUM(I12:K12)</f>
        <v>0</v>
      </c>
      <c r="M12" s="173"/>
      <c r="N12" s="464"/>
      <c r="O12" s="159">
        <f t="shared" si="0"/>
        <v>0</v>
      </c>
      <c r="P12" s="170"/>
      <c r="Q12" s="170"/>
      <c r="R12" s="170"/>
      <c r="S12" s="170"/>
      <c r="T12" s="170"/>
      <c r="U12" s="168">
        <f t="shared" si="1"/>
        <v>0</v>
      </c>
      <c r="V12" s="162"/>
    </row>
    <row r="13" spans="2:22" ht="12">
      <c r="B13" s="820"/>
      <c r="C13" s="174" t="s">
        <v>323</v>
      </c>
      <c r="D13" s="173"/>
      <c r="E13" s="464"/>
      <c r="F13" s="167"/>
      <c r="G13" s="170"/>
      <c r="H13" s="170"/>
      <c r="I13" s="172"/>
      <c r="J13" s="170"/>
      <c r="K13" s="177">
        <f>+'入力(損益等)'!N77</f>
        <v>0</v>
      </c>
      <c r="L13" s="168">
        <f t="shared" si="2"/>
        <v>0</v>
      </c>
      <c r="M13" s="179"/>
      <c r="N13" s="465"/>
      <c r="O13" s="159">
        <f t="shared" si="0"/>
        <v>0</v>
      </c>
      <c r="P13" s="170"/>
      <c r="Q13" s="170"/>
      <c r="R13" s="170"/>
      <c r="S13" s="170"/>
      <c r="T13" s="170"/>
      <c r="U13" s="168">
        <f>+O13+S13+T13</f>
        <v>0</v>
      </c>
      <c r="V13" s="162"/>
    </row>
    <row r="14" spans="2:22" ht="12">
      <c r="B14" s="821"/>
      <c r="C14" s="178" t="s">
        <v>324</v>
      </c>
      <c r="D14" s="179"/>
      <c r="E14" s="465"/>
      <c r="F14" s="337"/>
      <c r="G14" s="169"/>
      <c r="H14" s="170"/>
      <c r="I14" s="169"/>
      <c r="J14" s="179"/>
      <c r="K14" s="144"/>
      <c r="L14" s="180">
        <f t="shared" si="2"/>
        <v>0</v>
      </c>
      <c r="M14" s="332"/>
      <c r="N14" s="462"/>
      <c r="O14" s="159">
        <f t="shared" si="0"/>
        <v>0</v>
      </c>
      <c r="P14" s="170"/>
      <c r="Q14" s="170"/>
      <c r="R14" s="170"/>
      <c r="S14" s="170"/>
      <c r="T14" s="170"/>
      <c r="U14" s="168">
        <f t="shared" si="1"/>
        <v>0</v>
      </c>
      <c r="V14" s="162"/>
    </row>
    <row r="15" spans="2:22" ht="12">
      <c r="B15" s="821"/>
      <c r="C15" s="145"/>
      <c r="D15" s="332"/>
      <c r="E15" s="462"/>
      <c r="F15" s="335"/>
      <c r="G15" s="144"/>
      <c r="H15" s="180">
        <f>SUM(F15:G15)</f>
        <v>0</v>
      </c>
      <c r="I15" s="144"/>
      <c r="J15" s="144"/>
      <c r="K15" s="144"/>
      <c r="L15" s="180">
        <f t="shared" si="2"/>
        <v>0</v>
      </c>
      <c r="M15" s="332"/>
      <c r="N15" s="462"/>
      <c r="O15" s="159">
        <f t="shared" si="0"/>
        <v>0</v>
      </c>
      <c r="P15" s="170"/>
      <c r="Q15" s="170"/>
      <c r="R15" s="170"/>
      <c r="S15" s="170"/>
      <c r="T15" s="170"/>
      <c r="U15" s="168">
        <f t="shared" si="1"/>
        <v>0</v>
      </c>
      <c r="V15" s="162"/>
    </row>
    <row r="16" spans="2:22" ht="12">
      <c r="B16" s="821"/>
      <c r="C16" s="145"/>
      <c r="D16" s="332"/>
      <c r="E16" s="462"/>
      <c r="F16" s="335"/>
      <c r="G16" s="144"/>
      <c r="H16" s="180">
        <f>SUM(F16:G16)</f>
        <v>0</v>
      </c>
      <c r="I16" s="144"/>
      <c r="J16" s="144"/>
      <c r="K16" s="144"/>
      <c r="L16" s="180">
        <f t="shared" si="2"/>
        <v>0</v>
      </c>
      <c r="M16" s="332"/>
      <c r="N16" s="462"/>
      <c r="O16" s="159">
        <f t="shared" si="0"/>
        <v>0</v>
      </c>
      <c r="P16" s="170"/>
      <c r="Q16" s="170"/>
      <c r="R16" s="170"/>
      <c r="S16" s="170"/>
      <c r="T16" s="170"/>
      <c r="U16" s="168">
        <f t="shared" si="1"/>
        <v>0</v>
      </c>
      <c r="V16" s="162"/>
    </row>
    <row r="17" spans="2:22" ht="12">
      <c r="B17" s="821"/>
      <c r="C17" s="145"/>
      <c r="D17" s="332"/>
      <c r="E17" s="462"/>
      <c r="F17" s="335"/>
      <c r="G17" s="144"/>
      <c r="H17" s="180">
        <f>SUM(F17:G17)</f>
        <v>0</v>
      </c>
      <c r="I17" s="144"/>
      <c r="J17" s="144"/>
      <c r="K17" s="144"/>
      <c r="L17" s="180">
        <f t="shared" si="2"/>
        <v>0</v>
      </c>
      <c r="M17" s="332"/>
      <c r="N17" s="462"/>
      <c r="O17" s="159">
        <f t="shared" si="0"/>
        <v>0</v>
      </c>
      <c r="P17" s="169"/>
      <c r="Q17" s="169"/>
      <c r="R17" s="169"/>
      <c r="S17" s="170"/>
      <c r="T17" s="169"/>
      <c r="U17" s="168">
        <f t="shared" si="1"/>
        <v>0</v>
      </c>
      <c r="V17" s="162"/>
    </row>
    <row r="18" spans="2:22" ht="25.5" customHeight="1">
      <c r="B18" s="820"/>
      <c r="C18" s="181" t="s">
        <v>325</v>
      </c>
      <c r="D18" s="333"/>
      <c r="E18" s="463"/>
      <c r="F18" s="336"/>
      <c r="G18" s="172"/>
      <c r="H18" s="172"/>
      <c r="I18" s="172"/>
      <c r="J18" s="172"/>
      <c r="K18" s="182"/>
      <c r="L18" s="172"/>
      <c r="M18" s="333"/>
      <c r="N18" s="463"/>
      <c r="O18" s="175"/>
      <c r="P18" s="144"/>
      <c r="Q18" s="144"/>
      <c r="R18" s="144"/>
      <c r="S18" s="180">
        <f>SUM(P18:R18)</f>
        <v>0</v>
      </c>
      <c r="T18" s="144"/>
      <c r="U18" s="176">
        <f t="shared" si="1"/>
        <v>0</v>
      </c>
      <c r="V18" s="162"/>
    </row>
    <row r="19" spans="2:22" ht="12.75" thickBot="1">
      <c r="B19" s="183"/>
      <c r="C19" s="174" t="s">
        <v>50</v>
      </c>
      <c r="D19" s="184">
        <f aca="true" t="shared" si="3" ref="D19:N19">SUM(D11:D18)</f>
        <v>0</v>
      </c>
      <c r="E19" s="466">
        <f t="shared" si="3"/>
        <v>0</v>
      </c>
      <c r="F19" s="176">
        <f t="shared" si="3"/>
        <v>0</v>
      </c>
      <c r="G19" s="168">
        <f>SUM(G11:G18)</f>
        <v>0</v>
      </c>
      <c r="H19" s="168">
        <f t="shared" si="3"/>
        <v>0</v>
      </c>
      <c r="I19" s="168">
        <f t="shared" si="3"/>
        <v>0</v>
      </c>
      <c r="J19" s="168">
        <f t="shared" si="3"/>
        <v>0</v>
      </c>
      <c r="K19" s="184">
        <f t="shared" si="3"/>
        <v>0</v>
      </c>
      <c r="L19" s="168">
        <f t="shared" si="3"/>
        <v>0</v>
      </c>
      <c r="M19" s="184">
        <f t="shared" si="3"/>
        <v>0</v>
      </c>
      <c r="N19" s="466">
        <f t="shared" si="3"/>
        <v>0</v>
      </c>
      <c r="O19" s="176">
        <f>SUM(O11:O18)</f>
        <v>0</v>
      </c>
      <c r="P19" s="164">
        <f aca="true" t="shared" si="4" ref="P19:U19">SUM(P11:P18)</f>
        <v>0</v>
      </c>
      <c r="Q19" s="164">
        <f t="shared" si="4"/>
        <v>0</v>
      </c>
      <c r="R19" s="164">
        <f t="shared" si="4"/>
        <v>0</v>
      </c>
      <c r="S19" s="168">
        <f t="shared" si="4"/>
        <v>0</v>
      </c>
      <c r="T19" s="164">
        <f t="shared" si="4"/>
        <v>0</v>
      </c>
      <c r="U19" s="160">
        <f t="shared" si="4"/>
        <v>0</v>
      </c>
      <c r="V19" s="162"/>
    </row>
    <row r="20" spans="2:22" ht="12.75" thickBot="1">
      <c r="B20" s="185" t="s">
        <v>326</v>
      </c>
      <c r="C20" s="174"/>
      <c r="D20" s="184">
        <f aca="true" t="shared" si="5" ref="D20:U20">+D9+D19</f>
        <v>0</v>
      </c>
      <c r="E20" s="467">
        <f t="shared" si="5"/>
        <v>0</v>
      </c>
      <c r="F20" s="176">
        <f t="shared" si="5"/>
        <v>0</v>
      </c>
      <c r="G20" s="168">
        <f t="shared" si="5"/>
        <v>0</v>
      </c>
      <c r="H20" s="168">
        <f t="shared" si="5"/>
        <v>0</v>
      </c>
      <c r="I20" s="168">
        <f t="shared" si="5"/>
        <v>0</v>
      </c>
      <c r="J20" s="168">
        <f t="shared" si="5"/>
        <v>0</v>
      </c>
      <c r="K20" s="184">
        <f t="shared" si="5"/>
        <v>0</v>
      </c>
      <c r="L20" s="168">
        <f t="shared" si="5"/>
        <v>0</v>
      </c>
      <c r="M20" s="184">
        <f t="shared" si="5"/>
        <v>0</v>
      </c>
      <c r="N20" s="467">
        <f t="shared" si="5"/>
        <v>0</v>
      </c>
      <c r="O20" s="176">
        <f>+O9+O19</f>
        <v>0</v>
      </c>
      <c r="P20" s="168">
        <f t="shared" si="5"/>
        <v>0</v>
      </c>
      <c r="Q20" s="168">
        <f t="shared" si="5"/>
        <v>0</v>
      </c>
      <c r="R20" s="168">
        <f t="shared" si="5"/>
        <v>0</v>
      </c>
      <c r="S20" s="168">
        <f t="shared" si="5"/>
        <v>0</v>
      </c>
      <c r="T20" s="184">
        <f t="shared" si="5"/>
        <v>0</v>
      </c>
      <c r="U20" s="186">
        <f t="shared" si="5"/>
        <v>0</v>
      </c>
      <c r="V20" s="162"/>
    </row>
    <row r="21" spans="2:22" s="154" customFormat="1" ht="12">
      <c r="B21" s="187"/>
      <c r="C21" s="187"/>
      <c r="D21" s="188"/>
      <c r="E21" s="338" t="s">
        <v>701</v>
      </c>
      <c r="F21" s="188"/>
      <c r="G21" s="188"/>
      <c r="H21" s="188"/>
      <c r="I21" s="188"/>
      <c r="J21" s="188"/>
      <c r="K21" s="188"/>
      <c r="L21" s="188"/>
      <c r="M21" s="188"/>
      <c r="N21" s="338" t="s">
        <v>702</v>
      </c>
      <c r="O21" s="188"/>
      <c r="P21" s="188"/>
      <c r="Q21" s="188"/>
      <c r="R21" s="189"/>
      <c r="S21" s="189"/>
      <c r="T21" s="189"/>
      <c r="U21" s="190" t="s">
        <v>444</v>
      </c>
      <c r="V21" s="191" t="s">
        <v>445</v>
      </c>
    </row>
    <row r="22" spans="4:22" s="154" customFormat="1" ht="12">
      <c r="D22" s="192"/>
      <c r="E22" s="192"/>
      <c r="F22" s="192"/>
      <c r="G22" s="192"/>
      <c r="H22" s="192"/>
      <c r="I22" s="192"/>
      <c r="J22" s="192"/>
      <c r="K22" s="192"/>
      <c r="L22" s="192"/>
      <c r="M22" s="192"/>
      <c r="N22" s="192"/>
      <c r="O22" s="192"/>
      <c r="P22" s="192"/>
      <c r="Q22" s="192"/>
      <c r="R22" s="193"/>
      <c r="S22" s="193"/>
      <c r="T22" s="193"/>
      <c r="U22" s="194" t="str">
        <f>IF(U20='入力(貸借)、検算'!S85,"貸借対照表の純資産合計と合っています","貸借対照表の純資産合計と合っていません")</f>
        <v>貸借対照表の純資産合計と合っています</v>
      </c>
      <c r="V22" s="193">
        <f>+U20-'入力(貸借)、検算'!S85</f>
        <v>0</v>
      </c>
    </row>
    <row r="23" spans="2:22" s="198" customFormat="1" ht="12">
      <c r="B23" s="816" t="s">
        <v>149</v>
      </c>
      <c r="C23" s="195" t="s">
        <v>332</v>
      </c>
      <c r="D23" s="196" t="s">
        <v>395</v>
      </c>
      <c r="E23" s="196" t="s">
        <v>420</v>
      </c>
      <c r="F23" s="196" t="s">
        <v>396</v>
      </c>
      <c r="G23" s="196" t="s">
        <v>397</v>
      </c>
      <c r="H23" s="196" t="s">
        <v>398</v>
      </c>
      <c r="I23" s="196" t="s">
        <v>399</v>
      </c>
      <c r="J23" s="196" t="s">
        <v>400</v>
      </c>
      <c r="K23" s="196" t="s">
        <v>401</v>
      </c>
      <c r="L23" s="196" t="s">
        <v>402</v>
      </c>
      <c r="M23" s="196" t="s">
        <v>403</v>
      </c>
      <c r="N23" s="196" t="s">
        <v>423</v>
      </c>
      <c r="O23" s="196" t="s">
        <v>404</v>
      </c>
      <c r="P23" s="196" t="s">
        <v>405</v>
      </c>
      <c r="Q23" s="196" t="s">
        <v>329</v>
      </c>
      <c r="R23" s="196" t="s">
        <v>330</v>
      </c>
      <c r="S23" s="196" t="s">
        <v>406</v>
      </c>
      <c r="T23" s="196" t="s">
        <v>407</v>
      </c>
      <c r="U23" s="196" t="s">
        <v>408</v>
      </c>
      <c r="V23" s="197"/>
    </row>
    <row r="24" spans="2:22" ht="12">
      <c r="B24" s="817"/>
      <c r="C24" s="199" t="s">
        <v>333</v>
      </c>
      <c r="D24" s="164">
        <f>+'入力(貸借)、検算'!S62</f>
        <v>0</v>
      </c>
      <c r="E24" s="164">
        <f>+'入力(貸借)、検算'!S63</f>
        <v>0</v>
      </c>
      <c r="F24" s="164">
        <f>+'入力(貸借)、検算'!S65</f>
        <v>0</v>
      </c>
      <c r="G24" s="164">
        <f>+'入力(貸借)、検算'!S66</f>
        <v>0</v>
      </c>
      <c r="H24" s="164">
        <f>+'入力(貸借)、検算'!S67</f>
        <v>0</v>
      </c>
      <c r="I24" s="164">
        <f>+'入力(貸借)、検算'!S69</f>
        <v>0</v>
      </c>
      <c r="J24" s="164">
        <f>+'入力(貸借)、検算'!S71+'入力(貸借)、検算'!S72+'入力(貸借)、検算'!S73</f>
        <v>0</v>
      </c>
      <c r="K24" s="164">
        <f>+'入力(貸借)、検算'!S74</f>
        <v>0</v>
      </c>
      <c r="L24" s="164">
        <f>+'入力(貸借)、検算'!S75</f>
        <v>0</v>
      </c>
      <c r="M24" s="164">
        <f>-'入力(貸借)、検算'!S76</f>
        <v>0</v>
      </c>
      <c r="N24" s="164">
        <f>+'入力(貸借)、検算'!S77</f>
        <v>0</v>
      </c>
      <c r="O24" s="164">
        <f>+'入力(貸借)、検算'!S78</f>
        <v>0</v>
      </c>
      <c r="P24" s="164">
        <f>+'入力(貸借)、検算'!S80</f>
        <v>0</v>
      </c>
      <c r="Q24" s="164">
        <f>+'入力(貸借)、検算'!S81</f>
        <v>0</v>
      </c>
      <c r="R24" s="164">
        <f>+'入力(貸借)、検算'!S82</f>
        <v>0</v>
      </c>
      <c r="S24" s="164">
        <f>+'入力(貸借)、検算'!S83</f>
        <v>0</v>
      </c>
      <c r="T24" s="164">
        <f>+'入力(貸借)、検算'!S84</f>
        <v>0</v>
      </c>
      <c r="U24" s="164">
        <f>+'入力(貸借)、検算'!S85</f>
        <v>0</v>
      </c>
      <c r="V24" s="198"/>
    </row>
    <row r="25" spans="2:22" s="200" customFormat="1" ht="12">
      <c r="B25" s="818"/>
      <c r="C25" s="440" t="s">
        <v>703</v>
      </c>
      <c r="D25" s="441">
        <f>ABS(+D20-D24)</f>
        <v>0</v>
      </c>
      <c r="E25" s="441">
        <f aca="true" t="shared" si="6" ref="E25:L25">ABS(+E20-E24)</f>
        <v>0</v>
      </c>
      <c r="F25" s="441">
        <f t="shared" si="6"/>
        <v>0</v>
      </c>
      <c r="G25" s="441">
        <f t="shared" si="6"/>
        <v>0</v>
      </c>
      <c r="H25" s="441">
        <f t="shared" si="6"/>
        <v>0</v>
      </c>
      <c r="I25" s="441">
        <f t="shared" si="6"/>
        <v>0</v>
      </c>
      <c r="J25" s="441">
        <f t="shared" si="6"/>
        <v>0</v>
      </c>
      <c r="K25" s="441">
        <f t="shared" si="6"/>
        <v>0</v>
      </c>
      <c r="L25" s="441">
        <f t="shared" si="6"/>
        <v>0</v>
      </c>
      <c r="M25" s="441">
        <f aca="true" t="shared" si="7" ref="M25:U25">ABS(+M20-M24)</f>
        <v>0</v>
      </c>
      <c r="N25" s="441">
        <f t="shared" si="7"/>
        <v>0</v>
      </c>
      <c r="O25" s="441">
        <f t="shared" si="7"/>
        <v>0</v>
      </c>
      <c r="P25" s="441">
        <f t="shared" si="7"/>
        <v>0</v>
      </c>
      <c r="Q25" s="441">
        <f t="shared" si="7"/>
        <v>0</v>
      </c>
      <c r="R25" s="441">
        <f t="shared" si="7"/>
        <v>0</v>
      </c>
      <c r="S25" s="441">
        <f t="shared" si="7"/>
        <v>0</v>
      </c>
      <c r="T25" s="441">
        <f t="shared" si="7"/>
        <v>0</v>
      </c>
      <c r="U25" s="441">
        <f t="shared" si="7"/>
        <v>0</v>
      </c>
      <c r="V25" s="198"/>
    </row>
    <row r="26" spans="4:22" ht="12">
      <c r="D26" s="162"/>
      <c r="E26" s="162"/>
      <c r="F26" s="162"/>
      <c r="G26" s="162"/>
      <c r="H26" s="162"/>
      <c r="I26" s="162"/>
      <c r="J26" s="162"/>
      <c r="K26" s="162"/>
      <c r="L26" s="162"/>
      <c r="M26" s="162"/>
      <c r="N26" s="162"/>
      <c r="O26" s="162"/>
      <c r="P26" s="162"/>
      <c r="Q26" s="162"/>
      <c r="R26" s="162"/>
      <c r="S26" s="162"/>
      <c r="T26" s="162"/>
      <c r="U26" s="162"/>
      <c r="V26" s="198"/>
    </row>
    <row r="27" spans="4:22" ht="12">
      <c r="D27" s="162"/>
      <c r="E27" s="162"/>
      <c r="F27" s="162"/>
      <c r="G27" s="162"/>
      <c r="H27" s="162"/>
      <c r="I27" s="162"/>
      <c r="J27" s="162"/>
      <c r="K27" s="162"/>
      <c r="L27" s="162"/>
      <c r="M27" s="162"/>
      <c r="N27" s="162"/>
      <c r="O27" s="162"/>
      <c r="P27" s="162"/>
      <c r="Q27" s="162"/>
      <c r="R27" s="162"/>
      <c r="S27" s="162"/>
      <c r="T27" s="162"/>
      <c r="U27" s="162"/>
      <c r="V27" s="198"/>
    </row>
    <row r="28" spans="3:9" ht="13.5" customHeight="1">
      <c r="C28" s="155" t="s">
        <v>336</v>
      </c>
      <c r="D28" s="805" t="s">
        <v>341</v>
      </c>
      <c r="E28" s="806"/>
      <c r="F28" s="823"/>
      <c r="G28" s="824"/>
      <c r="H28" s="814" t="s">
        <v>290</v>
      </c>
      <c r="I28" s="815"/>
    </row>
    <row r="29" spans="4:10" ht="12">
      <c r="D29" s="805"/>
      <c r="E29" s="806"/>
      <c r="F29" s="825" t="s">
        <v>322</v>
      </c>
      <c r="G29" s="825"/>
      <c r="H29" s="798">
        <v>-1000000</v>
      </c>
      <c r="I29" s="798"/>
      <c r="J29" s="153" t="s">
        <v>339</v>
      </c>
    </row>
    <row r="30" spans="4:5" ht="12">
      <c r="D30" s="201"/>
      <c r="E30" s="201"/>
    </row>
    <row r="31" spans="4:9" ht="12">
      <c r="D31" s="805" t="s">
        <v>342</v>
      </c>
      <c r="E31" s="806"/>
      <c r="F31" s="823"/>
      <c r="G31" s="824"/>
      <c r="H31" s="814" t="s">
        <v>290</v>
      </c>
      <c r="I31" s="815"/>
    </row>
    <row r="32" spans="4:10" ht="12">
      <c r="D32" s="805"/>
      <c r="E32" s="806"/>
      <c r="F32" s="822" t="s">
        <v>338</v>
      </c>
      <c r="G32" s="822"/>
      <c r="H32" s="798">
        <v>-1000000</v>
      </c>
      <c r="I32" s="798"/>
      <c r="J32" s="153" t="s">
        <v>339</v>
      </c>
    </row>
    <row r="33" spans="4:5" ht="12">
      <c r="D33" s="201"/>
      <c r="E33" s="201"/>
    </row>
    <row r="34" spans="4:11" ht="12">
      <c r="D34" s="805" t="s">
        <v>442</v>
      </c>
      <c r="E34" s="806"/>
      <c r="F34" s="823"/>
      <c r="G34" s="824"/>
      <c r="H34" s="814" t="s">
        <v>681</v>
      </c>
      <c r="I34" s="815"/>
      <c r="J34" s="814" t="s">
        <v>290</v>
      </c>
      <c r="K34" s="815"/>
    </row>
    <row r="35" spans="4:12" ht="12">
      <c r="D35" s="805"/>
      <c r="E35" s="806"/>
      <c r="F35" s="822" t="s">
        <v>443</v>
      </c>
      <c r="G35" s="822"/>
      <c r="H35" s="798">
        <v>10000000</v>
      </c>
      <c r="I35" s="798"/>
      <c r="J35" s="798">
        <v>-10000000</v>
      </c>
      <c r="K35" s="798"/>
      <c r="L35" s="153" t="s">
        <v>343</v>
      </c>
    </row>
    <row r="36" spans="4:5" ht="12">
      <c r="D36" s="201"/>
      <c r="E36" s="201"/>
    </row>
    <row r="37" spans="4:9" ht="12">
      <c r="D37" s="805" t="s">
        <v>340</v>
      </c>
      <c r="E37" s="806"/>
      <c r="F37" s="823"/>
      <c r="G37" s="824"/>
      <c r="H37" s="814" t="s">
        <v>290</v>
      </c>
      <c r="I37" s="815"/>
    </row>
    <row r="38" spans="4:9" ht="12">
      <c r="D38" s="805"/>
      <c r="E38" s="806"/>
      <c r="F38" s="825" t="s">
        <v>321</v>
      </c>
      <c r="G38" s="825"/>
      <c r="H38" s="798">
        <v>-1000000</v>
      </c>
      <c r="I38" s="798"/>
    </row>
    <row r="39" spans="4:5" ht="12">
      <c r="D39" s="201"/>
      <c r="E39" s="201"/>
    </row>
    <row r="40" spans="4:9" ht="12">
      <c r="D40" s="805" t="s">
        <v>344</v>
      </c>
      <c r="E40" s="806"/>
      <c r="F40" s="823"/>
      <c r="G40" s="824"/>
      <c r="H40" s="814" t="s">
        <v>142</v>
      </c>
      <c r="I40" s="815"/>
    </row>
    <row r="41" spans="4:9" ht="12">
      <c r="D41" s="805"/>
      <c r="E41" s="806"/>
      <c r="F41" s="822" t="s">
        <v>345</v>
      </c>
      <c r="G41" s="822"/>
      <c r="H41" s="798">
        <v>-1000000</v>
      </c>
      <c r="I41" s="798"/>
    </row>
    <row r="46" spans="3:21" ht="12">
      <c r="C46" s="153" t="s">
        <v>774</v>
      </c>
      <c r="D46" s="153">
        <f>ABS(D25)</f>
        <v>0</v>
      </c>
      <c r="E46" s="153">
        <f aca="true" t="shared" si="8" ref="E46:T46">ABS(E25)</f>
        <v>0</v>
      </c>
      <c r="F46" s="153">
        <f t="shared" si="8"/>
        <v>0</v>
      </c>
      <c r="G46" s="153">
        <f t="shared" si="8"/>
        <v>0</v>
      </c>
      <c r="H46" s="153">
        <f t="shared" si="8"/>
        <v>0</v>
      </c>
      <c r="I46" s="153">
        <f t="shared" si="8"/>
        <v>0</v>
      </c>
      <c r="J46" s="153">
        <f t="shared" si="8"/>
        <v>0</v>
      </c>
      <c r="K46" s="153">
        <f t="shared" si="8"/>
        <v>0</v>
      </c>
      <c r="L46" s="153">
        <f t="shared" si="8"/>
        <v>0</v>
      </c>
      <c r="M46" s="153">
        <f t="shared" si="8"/>
        <v>0</v>
      </c>
      <c r="N46" s="153">
        <f t="shared" si="8"/>
        <v>0</v>
      </c>
      <c r="O46" s="153">
        <f t="shared" si="8"/>
        <v>0</v>
      </c>
      <c r="P46" s="153">
        <f t="shared" si="8"/>
        <v>0</v>
      </c>
      <c r="Q46" s="153">
        <f t="shared" si="8"/>
        <v>0</v>
      </c>
      <c r="R46" s="153">
        <f t="shared" si="8"/>
        <v>0</v>
      </c>
      <c r="S46" s="153">
        <f t="shared" si="8"/>
        <v>0</v>
      </c>
      <c r="T46" s="153">
        <f t="shared" si="8"/>
        <v>0</v>
      </c>
      <c r="U46" s="153">
        <f>SUM(D46:T46)</f>
        <v>0</v>
      </c>
    </row>
    <row r="47" ht="12">
      <c r="U47" s="153" t="str">
        <f>IF(U46&gt;0,"まちがっています","一致しています")</f>
        <v>一致しています</v>
      </c>
    </row>
    <row r="98" spans="2:22" ht="12">
      <c r="B98" s="202"/>
      <c r="C98" s="203"/>
      <c r="D98" s="800" t="s">
        <v>310</v>
      </c>
      <c r="E98" s="800"/>
      <c r="F98" s="800"/>
      <c r="G98" s="800"/>
      <c r="H98" s="800"/>
      <c r="I98" s="800"/>
      <c r="J98" s="800"/>
      <c r="K98" s="800"/>
      <c r="L98" s="800"/>
      <c r="M98" s="800"/>
      <c r="N98" s="801"/>
      <c r="O98" s="801"/>
      <c r="P98" s="800" t="s">
        <v>409</v>
      </c>
      <c r="Q98" s="800"/>
      <c r="R98" s="800"/>
      <c r="S98" s="801"/>
      <c r="T98" s="807" t="s">
        <v>319</v>
      </c>
      <c r="U98" s="807" t="s">
        <v>320</v>
      </c>
      <c r="V98" s="153">
        <f>+'貸借（1）'!AB18</f>
        <v>1000</v>
      </c>
    </row>
    <row r="99" spans="2:21" ht="12">
      <c r="B99" s="204"/>
      <c r="C99" s="205"/>
      <c r="D99" s="800" t="s">
        <v>92</v>
      </c>
      <c r="E99" s="802" t="s">
        <v>421</v>
      </c>
      <c r="F99" s="808" t="s">
        <v>70</v>
      </c>
      <c r="G99" s="809"/>
      <c r="H99" s="810"/>
      <c r="I99" s="800" t="s">
        <v>365</v>
      </c>
      <c r="J99" s="800"/>
      <c r="K99" s="800"/>
      <c r="L99" s="801"/>
      <c r="M99" s="807" t="s">
        <v>315</v>
      </c>
      <c r="N99" s="811" t="s">
        <v>422</v>
      </c>
      <c r="O99" s="813" t="s">
        <v>50</v>
      </c>
      <c r="P99" s="807" t="s">
        <v>316</v>
      </c>
      <c r="Q99" s="807" t="s">
        <v>317</v>
      </c>
      <c r="R99" s="807" t="s">
        <v>318</v>
      </c>
      <c r="S99" s="813" t="s">
        <v>50</v>
      </c>
      <c r="T99" s="807"/>
      <c r="U99" s="807"/>
    </row>
    <row r="100" spans="2:21" ht="12">
      <c r="B100" s="204"/>
      <c r="C100" s="205"/>
      <c r="D100" s="800"/>
      <c r="E100" s="803"/>
      <c r="F100" s="807" t="s">
        <v>311</v>
      </c>
      <c r="G100" s="807" t="s">
        <v>312</v>
      </c>
      <c r="H100" s="813" t="s">
        <v>50</v>
      </c>
      <c r="I100" s="807" t="s">
        <v>313</v>
      </c>
      <c r="J100" s="808" t="s">
        <v>289</v>
      </c>
      <c r="K100" s="809"/>
      <c r="L100" s="813" t="s">
        <v>50</v>
      </c>
      <c r="M100" s="800"/>
      <c r="N100" s="812"/>
      <c r="O100" s="800"/>
      <c r="P100" s="800"/>
      <c r="Q100" s="800"/>
      <c r="R100" s="800"/>
      <c r="S100" s="800"/>
      <c r="T100" s="807"/>
      <c r="U100" s="807"/>
    </row>
    <row r="101" spans="2:21" ht="24">
      <c r="B101" s="207"/>
      <c r="C101" s="208"/>
      <c r="D101" s="800"/>
      <c r="E101" s="804"/>
      <c r="F101" s="807"/>
      <c r="G101" s="807"/>
      <c r="H101" s="807"/>
      <c r="I101" s="807"/>
      <c r="J101" s="206" t="s">
        <v>334</v>
      </c>
      <c r="K101" s="209" t="s">
        <v>314</v>
      </c>
      <c r="L101" s="807"/>
      <c r="M101" s="800"/>
      <c r="N101" s="812"/>
      <c r="O101" s="800"/>
      <c r="P101" s="800"/>
      <c r="Q101" s="800"/>
      <c r="R101" s="800"/>
      <c r="S101" s="800"/>
      <c r="T101" s="807"/>
      <c r="U101" s="807"/>
    </row>
    <row r="102" spans="2:21" ht="12">
      <c r="B102" s="799" t="s">
        <v>362</v>
      </c>
      <c r="C102" s="799"/>
      <c r="D102" s="211">
        <f aca="true" t="shared" si="9" ref="D102:U102">ROUNDDOWN(D9/$V$98,0)</f>
        <v>0</v>
      </c>
      <c r="E102" s="211">
        <f t="shared" si="9"/>
        <v>0</v>
      </c>
      <c r="F102" s="211">
        <f t="shared" si="9"/>
        <v>0</v>
      </c>
      <c r="G102" s="211">
        <f t="shared" si="9"/>
        <v>0</v>
      </c>
      <c r="H102" s="211">
        <f t="shared" si="9"/>
        <v>0</v>
      </c>
      <c r="I102" s="211">
        <f t="shared" si="9"/>
        <v>0</v>
      </c>
      <c r="J102" s="211">
        <f t="shared" si="9"/>
        <v>0</v>
      </c>
      <c r="K102" s="211">
        <f t="shared" si="9"/>
        <v>0</v>
      </c>
      <c r="L102" s="211">
        <f t="shared" si="9"/>
        <v>0</v>
      </c>
      <c r="M102" s="211">
        <f t="shared" si="9"/>
        <v>0</v>
      </c>
      <c r="N102" s="211">
        <f t="shared" si="9"/>
        <v>0</v>
      </c>
      <c r="O102" s="211">
        <f t="shared" si="9"/>
        <v>0</v>
      </c>
      <c r="P102" s="211">
        <f t="shared" si="9"/>
        <v>0</v>
      </c>
      <c r="Q102" s="211">
        <f t="shared" si="9"/>
        <v>0</v>
      </c>
      <c r="R102" s="211">
        <f t="shared" si="9"/>
        <v>0</v>
      </c>
      <c r="S102" s="211">
        <f t="shared" si="9"/>
        <v>0</v>
      </c>
      <c r="T102" s="211">
        <f t="shared" si="9"/>
        <v>0</v>
      </c>
      <c r="U102" s="211">
        <f t="shared" si="9"/>
        <v>0</v>
      </c>
    </row>
    <row r="103" spans="2:21" ht="12">
      <c r="B103" s="212" t="s">
        <v>331</v>
      </c>
      <c r="C103" s="210"/>
      <c r="D103" s="210"/>
      <c r="E103" s="210"/>
      <c r="F103" s="210"/>
      <c r="G103" s="210"/>
      <c r="H103" s="210"/>
      <c r="I103" s="210"/>
      <c r="J103" s="210"/>
      <c r="K103" s="210"/>
      <c r="L103" s="210"/>
      <c r="M103" s="210"/>
      <c r="N103" s="210"/>
      <c r="O103" s="210"/>
      <c r="P103" s="210"/>
      <c r="Q103" s="210"/>
      <c r="R103" s="210"/>
      <c r="S103" s="210"/>
      <c r="T103" s="210"/>
      <c r="U103" s="210"/>
    </row>
    <row r="104" spans="2:21" ht="12">
      <c r="B104" s="213"/>
      <c r="C104" s="214" t="s">
        <v>321</v>
      </c>
      <c r="D104" s="211">
        <f>ROUNDDOWN(D11/$V$98,0)</f>
        <v>0</v>
      </c>
      <c r="E104" s="211">
        <f>ROUNDDOWN(E11/$V$98,0)</f>
        <v>0</v>
      </c>
      <c r="F104" s="211">
        <f>ROUNDDOWN(F11/$V$98,0)</f>
        <v>0</v>
      </c>
      <c r="G104" s="215"/>
      <c r="H104" s="211">
        <f>ROUNDDOWN(H11/$V$98,0)</f>
        <v>0</v>
      </c>
      <c r="I104" s="215"/>
      <c r="J104" s="215"/>
      <c r="K104" s="216"/>
      <c r="L104" s="215"/>
      <c r="M104" s="215"/>
      <c r="N104" s="215"/>
      <c r="O104" s="211">
        <f>ROUNDDOWN(O11/$V$98,0)</f>
        <v>0</v>
      </c>
      <c r="P104" s="215"/>
      <c r="Q104" s="215"/>
      <c r="R104" s="215"/>
      <c r="S104" s="215"/>
      <c r="T104" s="215"/>
      <c r="U104" s="211">
        <f aca="true" t="shared" si="10" ref="U104:U110">ROUNDDOWN(U11/$V$98,0)</f>
        <v>0</v>
      </c>
    </row>
    <row r="105" spans="2:21" ht="12">
      <c r="B105" s="213"/>
      <c r="C105" s="214" t="s">
        <v>322</v>
      </c>
      <c r="D105" s="215"/>
      <c r="E105" s="215"/>
      <c r="F105" s="215"/>
      <c r="G105" s="215"/>
      <c r="H105" s="215"/>
      <c r="I105" s="211">
        <f aca="true" t="shared" si="11" ref="I105:L107">ROUNDDOWN(I12/$V$98,0)</f>
        <v>0</v>
      </c>
      <c r="J105" s="215"/>
      <c r="K105" s="211">
        <f t="shared" si="11"/>
        <v>0</v>
      </c>
      <c r="L105" s="211">
        <f t="shared" si="11"/>
        <v>0</v>
      </c>
      <c r="M105" s="215"/>
      <c r="N105" s="215"/>
      <c r="O105" s="211">
        <f>ROUNDDOWN(O12/$V$98,0)</f>
        <v>0</v>
      </c>
      <c r="P105" s="215"/>
      <c r="Q105" s="215"/>
      <c r="R105" s="215"/>
      <c r="S105" s="215"/>
      <c r="T105" s="215"/>
      <c r="U105" s="211">
        <f t="shared" si="10"/>
        <v>0</v>
      </c>
    </row>
    <row r="106" spans="2:21" ht="12">
      <c r="B106" s="213"/>
      <c r="C106" s="214" t="s">
        <v>323</v>
      </c>
      <c r="D106" s="215"/>
      <c r="E106" s="215"/>
      <c r="F106" s="215"/>
      <c r="G106" s="215"/>
      <c r="H106" s="215"/>
      <c r="I106" s="215"/>
      <c r="J106" s="215"/>
      <c r="K106" s="211">
        <f t="shared" si="11"/>
        <v>0</v>
      </c>
      <c r="L106" s="211">
        <f t="shared" si="11"/>
        <v>0</v>
      </c>
      <c r="M106" s="215"/>
      <c r="N106" s="215"/>
      <c r="O106" s="211">
        <f>ROUNDDOWN(O13/$V$98,0)</f>
        <v>0</v>
      </c>
      <c r="P106" s="215"/>
      <c r="Q106" s="215"/>
      <c r="R106" s="215"/>
      <c r="S106" s="215"/>
      <c r="T106" s="215"/>
      <c r="U106" s="211">
        <f t="shared" si="10"/>
        <v>0</v>
      </c>
    </row>
    <row r="107" spans="2:21" ht="12">
      <c r="B107" s="213"/>
      <c r="C107" s="214" t="s">
        <v>324</v>
      </c>
      <c r="D107" s="215"/>
      <c r="E107" s="215"/>
      <c r="F107" s="215"/>
      <c r="G107" s="215"/>
      <c r="H107" s="215"/>
      <c r="I107" s="215"/>
      <c r="J107" s="215"/>
      <c r="K107" s="211">
        <f t="shared" si="11"/>
        <v>0</v>
      </c>
      <c r="L107" s="211">
        <f t="shared" si="11"/>
        <v>0</v>
      </c>
      <c r="M107" s="211">
        <f>ROUNDDOWN(M14/$V$98,0)</f>
        <v>0</v>
      </c>
      <c r="N107" s="211">
        <f>ROUNDDOWN(N14/$V$98,0)</f>
        <v>0</v>
      </c>
      <c r="O107" s="211">
        <f>ROUNDDOWN(O14/$V$98,0)</f>
        <v>0</v>
      </c>
      <c r="P107" s="215"/>
      <c r="Q107" s="215"/>
      <c r="R107" s="215"/>
      <c r="S107" s="215"/>
      <c r="T107" s="215"/>
      <c r="U107" s="211">
        <f t="shared" si="10"/>
        <v>0</v>
      </c>
    </row>
    <row r="108" spans="2:21" ht="12">
      <c r="B108" s="213"/>
      <c r="C108" s="217">
        <f>+C15</f>
        <v>0</v>
      </c>
      <c r="D108" s="211">
        <f aca="true" t="shared" si="12" ref="D108:O108">ROUNDDOWN(D15/$V$98,0)</f>
        <v>0</v>
      </c>
      <c r="E108" s="211">
        <f>ROUNDDOWN(E15/$V$98,0)</f>
        <v>0</v>
      </c>
      <c r="F108" s="211">
        <f t="shared" si="12"/>
        <v>0</v>
      </c>
      <c r="G108" s="211">
        <f t="shared" si="12"/>
        <v>0</v>
      </c>
      <c r="H108" s="211">
        <f t="shared" si="12"/>
        <v>0</v>
      </c>
      <c r="I108" s="211">
        <f t="shared" si="12"/>
        <v>0</v>
      </c>
      <c r="J108" s="211">
        <f t="shared" si="12"/>
        <v>0</v>
      </c>
      <c r="K108" s="211">
        <f t="shared" si="12"/>
        <v>0</v>
      </c>
      <c r="L108" s="211">
        <f t="shared" si="12"/>
        <v>0</v>
      </c>
      <c r="M108" s="211">
        <f t="shared" si="12"/>
        <v>0</v>
      </c>
      <c r="N108" s="211">
        <f>ROUNDDOWN(N15/$V$98,0)</f>
        <v>0</v>
      </c>
      <c r="O108" s="211">
        <f t="shared" si="12"/>
        <v>0</v>
      </c>
      <c r="P108" s="215"/>
      <c r="Q108" s="215"/>
      <c r="R108" s="215"/>
      <c r="S108" s="215"/>
      <c r="T108" s="215"/>
      <c r="U108" s="211">
        <f t="shared" si="10"/>
        <v>0</v>
      </c>
    </row>
    <row r="109" spans="2:21" ht="12">
      <c r="B109" s="213"/>
      <c r="C109" s="217">
        <f>+C16</f>
        <v>0</v>
      </c>
      <c r="D109" s="211">
        <f aca="true" t="shared" si="13" ref="D109:O109">ROUNDDOWN(D16/$V$98,0)</f>
        <v>0</v>
      </c>
      <c r="E109" s="211">
        <f>ROUNDDOWN(E16/$V$98,0)</f>
        <v>0</v>
      </c>
      <c r="F109" s="211">
        <f t="shared" si="13"/>
        <v>0</v>
      </c>
      <c r="G109" s="211">
        <f t="shared" si="13"/>
        <v>0</v>
      </c>
      <c r="H109" s="211">
        <f t="shared" si="13"/>
        <v>0</v>
      </c>
      <c r="I109" s="211">
        <f t="shared" si="13"/>
        <v>0</v>
      </c>
      <c r="J109" s="211">
        <f t="shared" si="13"/>
        <v>0</v>
      </c>
      <c r="K109" s="211">
        <f t="shared" si="13"/>
        <v>0</v>
      </c>
      <c r="L109" s="211">
        <f t="shared" si="13"/>
        <v>0</v>
      </c>
      <c r="M109" s="211">
        <f t="shared" si="13"/>
        <v>0</v>
      </c>
      <c r="N109" s="211">
        <f>ROUNDDOWN(N16/$V$98,0)</f>
        <v>0</v>
      </c>
      <c r="O109" s="211">
        <f t="shared" si="13"/>
        <v>0</v>
      </c>
      <c r="P109" s="215"/>
      <c r="Q109" s="215"/>
      <c r="R109" s="215"/>
      <c r="S109" s="215"/>
      <c r="T109" s="215"/>
      <c r="U109" s="211">
        <f t="shared" si="10"/>
        <v>0</v>
      </c>
    </row>
    <row r="110" spans="2:21" ht="12">
      <c r="B110" s="213"/>
      <c r="C110" s="217">
        <f>+C17</f>
        <v>0</v>
      </c>
      <c r="D110" s="211">
        <f aca="true" t="shared" si="14" ref="D110:O110">ROUNDDOWN(D17/$V$98,0)</f>
        <v>0</v>
      </c>
      <c r="E110" s="211">
        <f>ROUNDDOWN(E17/$V$98,0)</f>
        <v>0</v>
      </c>
      <c r="F110" s="211">
        <f t="shared" si="14"/>
        <v>0</v>
      </c>
      <c r="G110" s="211">
        <f t="shared" si="14"/>
        <v>0</v>
      </c>
      <c r="H110" s="211">
        <f t="shared" si="14"/>
        <v>0</v>
      </c>
      <c r="I110" s="211">
        <f t="shared" si="14"/>
        <v>0</v>
      </c>
      <c r="J110" s="211">
        <f t="shared" si="14"/>
        <v>0</v>
      </c>
      <c r="K110" s="211">
        <f t="shared" si="14"/>
        <v>0</v>
      </c>
      <c r="L110" s="211">
        <f t="shared" si="14"/>
        <v>0</v>
      </c>
      <c r="M110" s="211">
        <f t="shared" si="14"/>
        <v>0</v>
      </c>
      <c r="N110" s="211">
        <f>ROUNDDOWN(N17/$V$98,0)</f>
        <v>0</v>
      </c>
      <c r="O110" s="211">
        <f t="shared" si="14"/>
        <v>0</v>
      </c>
      <c r="P110" s="215"/>
      <c r="Q110" s="215"/>
      <c r="R110" s="215"/>
      <c r="S110" s="215"/>
      <c r="T110" s="215"/>
      <c r="U110" s="211">
        <f t="shared" si="10"/>
        <v>0</v>
      </c>
    </row>
    <row r="111" spans="2:21" ht="24">
      <c r="B111" s="213"/>
      <c r="C111" s="218" t="s">
        <v>325</v>
      </c>
      <c r="D111" s="215"/>
      <c r="E111" s="215"/>
      <c r="F111" s="215"/>
      <c r="G111" s="215"/>
      <c r="H111" s="215"/>
      <c r="I111" s="215"/>
      <c r="J111" s="215"/>
      <c r="K111" s="216"/>
      <c r="L111" s="215"/>
      <c r="M111" s="215"/>
      <c r="N111" s="215"/>
      <c r="O111" s="215"/>
      <c r="P111" s="211">
        <f aca="true" t="shared" si="15" ref="P111:U111">ROUNDDOWN(P18/$V$98,0)</f>
        <v>0</v>
      </c>
      <c r="Q111" s="211">
        <f t="shared" si="15"/>
        <v>0</v>
      </c>
      <c r="R111" s="211">
        <f t="shared" si="15"/>
        <v>0</v>
      </c>
      <c r="S111" s="211">
        <f t="shared" si="15"/>
        <v>0</v>
      </c>
      <c r="T111" s="211">
        <f t="shared" si="15"/>
        <v>0</v>
      </c>
      <c r="U111" s="211">
        <f t="shared" si="15"/>
        <v>0</v>
      </c>
    </row>
    <row r="112" spans="2:21" ht="12">
      <c r="B112" s="214" t="s">
        <v>363</v>
      </c>
      <c r="C112" s="214"/>
      <c r="D112" s="211">
        <f aca="true" t="shared" si="16" ref="D112:U112">ROUNDDOWN(D19/$V$98,0)</f>
        <v>0</v>
      </c>
      <c r="E112" s="211">
        <f>ROUNDDOWN(E19/$V$98,0)</f>
        <v>0</v>
      </c>
      <c r="F112" s="211">
        <f t="shared" si="16"/>
        <v>0</v>
      </c>
      <c r="G112" s="211">
        <f t="shared" si="16"/>
        <v>0</v>
      </c>
      <c r="H112" s="211">
        <f t="shared" si="16"/>
        <v>0</v>
      </c>
      <c r="I112" s="211">
        <f t="shared" si="16"/>
        <v>0</v>
      </c>
      <c r="J112" s="211">
        <f t="shared" si="16"/>
        <v>0</v>
      </c>
      <c r="K112" s="211">
        <f t="shared" si="16"/>
        <v>0</v>
      </c>
      <c r="L112" s="211">
        <f t="shared" si="16"/>
        <v>0</v>
      </c>
      <c r="M112" s="211">
        <f t="shared" si="16"/>
        <v>0</v>
      </c>
      <c r="N112" s="211">
        <f>ROUNDDOWN(N19/$V$98,0)</f>
        <v>0</v>
      </c>
      <c r="O112" s="211">
        <f t="shared" si="16"/>
        <v>0</v>
      </c>
      <c r="P112" s="211">
        <f t="shared" si="16"/>
        <v>0</v>
      </c>
      <c r="Q112" s="211">
        <f t="shared" si="16"/>
        <v>0</v>
      </c>
      <c r="R112" s="211">
        <f t="shared" si="16"/>
        <v>0</v>
      </c>
      <c r="S112" s="211">
        <f t="shared" si="16"/>
        <v>0</v>
      </c>
      <c r="T112" s="211">
        <f t="shared" si="16"/>
        <v>0</v>
      </c>
      <c r="U112" s="211">
        <f t="shared" si="16"/>
        <v>0</v>
      </c>
    </row>
    <row r="113" spans="2:21" ht="12">
      <c r="B113" s="214" t="s">
        <v>326</v>
      </c>
      <c r="C113" s="214"/>
      <c r="D113" s="211">
        <f aca="true" t="shared" si="17" ref="D113:U113">ROUNDDOWN(D20/$V$98,0)</f>
        <v>0</v>
      </c>
      <c r="E113" s="211">
        <f>ROUNDDOWN(E20/$V$98,0)</f>
        <v>0</v>
      </c>
      <c r="F113" s="211">
        <f t="shared" si="17"/>
        <v>0</v>
      </c>
      <c r="G113" s="211">
        <f t="shared" si="17"/>
        <v>0</v>
      </c>
      <c r="H113" s="211">
        <f t="shared" si="17"/>
        <v>0</v>
      </c>
      <c r="I113" s="211">
        <f t="shared" si="17"/>
        <v>0</v>
      </c>
      <c r="J113" s="211">
        <f t="shared" si="17"/>
        <v>0</v>
      </c>
      <c r="K113" s="211">
        <f t="shared" si="17"/>
        <v>0</v>
      </c>
      <c r="L113" s="211">
        <f t="shared" si="17"/>
        <v>0</v>
      </c>
      <c r="M113" s="211">
        <f t="shared" si="17"/>
        <v>0</v>
      </c>
      <c r="N113" s="211">
        <f>ROUNDDOWN(N20/$V$98,0)</f>
        <v>0</v>
      </c>
      <c r="O113" s="211">
        <f t="shared" si="17"/>
        <v>0</v>
      </c>
      <c r="P113" s="211">
        <f t="shared" si="17"/>
        <v>0</v>
      </c>
      <c r="Q113" s="211">
        <f t="shared" si="17"/>
        <v>0</v>
      </c>
      <c r="R113" s="211">
        <f t="shared" si="17"/>
        <v>0</v>
      </c>
      <c r="S113" s="211">
        <f t="shared" si="17"/>
        <v>0</v>
      </c>
      <c r="T113" s="211">
        <f t="shared" si="17"/>
        <v>0</v>
      </c>
      <c r="U113" s="211">
        <f t="shared" si="17"/>
        <v>0</v>
      </c>
    </row>
  </sheetData>
  <sheetProtection password="CA9A" sheet="1" objects="1" scenarios="1" selectLockedCells="1"/>
  <mergeCells count="77">
    <mergeCell ref="J7:K7"/>
    <mergeCell ref="I6:L6"/>
    <mergeCell ref="L7:L8"/>
    <mergeCell ref="P6:P8"/>
    <mergeCell ref="O6:O8"/>
    <mergeCell ref="N6:N8"/>
    <mergeCell ref="C6:C7"/>
    <mergeCell ref="B9:C9"/>
    <mergeCell ref="D6:D8"/>
    <mergeCell ref="E6:E8"/>
    <mergeCell ref="I7:I8"/>
    <mergeCell ref="F29:G29"/>
    <mergeCell ref="F28:G28"/>
    <mergeCell ref="D37:E38"/>
    <mergeCell ref="F37:G37"/>
    <mergeCell ref="D31:E32"/>
    <mergeCell ref="F34:G34"/>
    <mergeCell ref="F35:G35"/>
    <mergeCell ref="B3:C3"/>
    <mergeCell ref="B5:C5"/>
    <mergeCell ref="B10:C10"/>
    <mergeCell ref="G7:G8"/>
    <mergeCell ref="F7:F8"/>
    <mergeCell ref="U5:U8"/>
    <mergeCell ref="T5:T8"/>
    <mergeCell ref="F6:H6"/>
    <mergeCell ref="S6:S8"/>
    <mergeCell ref="D5:O5"/>
    <mergeCell ref="P5:S5"/>
    <mergeCell ref="R6:R8"/>
    <mergeCell ref="M6:M8"/>
    <mergeCell ref="H7:H8"/>
    <mergeCell ref="Q6:Q8"/>
    <mergeCell ref="J34:K34"/>
    <mergeCell ref="J35:K35"/>
    <mergeCell ref="D34:E35"/>
    <mergeCell ref="H100:H101"/>
    <mergeCell ref="I100:I101"/>
    <mergeCell ref="F40:G40"/>
    <mergeCell ref="F38:G38"/>
    <mergeCell ref="H38:I38"/>
    <mergeCell ref="H37:I37"/>
    <mergeCell ref="G100:G101"/>
    <mergeCell ref="H41:I41"/>
    <mergeCell ref="F100:F101"/>
    <mergeCell ref="J100:K100"/>
    <mergeCell ref="L100:L101"/>
    <mergeCell ref="H40:I40"/>
    <mergeCell ref="F41:G41"/>
    <mergeCell ref="H34:I34"/>
    <mergeCell ref="B23:B25"/>
    <mergeCell ref="B11:B18"/>
    <mergeCell ref="F32:G32"/>
    <mergeCell ref="H32:I32"/>
    <mergeCell ref="D28:E29"/>
    <mergeCell ref="H28:I28"/>
    <mergeCell ref="F31:G31"/>
    <mergeCell ref="H29:I29"/>
    <mergeCell ref="H31:I31"/>
    <mergeCell ref="U98:U101"/>
    <mergeCell ref="O99:O101"/>
    <mergeCell ref="P99:P101"/>
    <mergeCell ref="Q99:Q101"/>
    <mergeCell ref="R99:R101"/>
    <mergeCell ref="S99:S101"/>
    <mergeCell ref="T98:T101"/>
    <mergeCell ref="P98:S98"/>
    <mergeCell ref="H35:I35"/>
    <mergeCell ref="B102:C102"/>
    <mergeCell ref="D98:O98"/>
    <mergeCell ref="E99:E101"/>
    <mergeCell ref="D40:E41"/>
    <mergeCell ref="I99:L99"/>
    <mergeCell ref="M99:M101"/>
    <mergeCell ref="D99:D101"/>
    <mergeCell ref="F99:H99"/>
    <mergeCell ref="N99:N101"/>
  </mergeCells>
  <printOptions/>
  <pageMargins left="0.38" right="0.2" top="0.71" bottom="0.6" header="0.512" footer="0.512"/>
  <pageSetup fitToHeight="1" fitToWidth="1" horizontalDpi="300" verticalDpi="300" orientation="landscape" paperSize="9" scale="7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IV57"/>
  <sheetViews>
    <sheetView showRowColHeaders="0" showZeros="0" zoomScale="90" zoomScaleNormal="90" zoomScalePageLayoutView="0" workbookViewId="0" topLeftCell="A1">
      <selection activeCell="AA18" sqref="AA18"/>
    </sheetView>
  </sheetViews>
  <sheetFormatPr defaultColWidth="4.25390625" defaultRowHeight="20.25" customHeight="1"/>
  <cols>
    <col min="1" max="1" width="1.75390625" style="38" customWidth="1"/>
    <col min="2" max="2" width="4.625" style="41" customWidth="1"/>
    <col min="3" max="4" width="3.00390625" style="38" customWidth="1"/>
    <col min="5" max="17" width="4.25390625" style="38" customWidth="1"/>
    <col min="18" max="19" width="1.4921875" style="38" customWidth="1"/>
    <col min="20" max="24" width="4.25390625" style="38" customWidth="1"/>
    <col min="25" max="25" width="1.4921875" style="38" customWidth="1"/>
    <col min="26" max="26" width="2.875" style="38" customWidth="1"/>
    <col min="27" max="27" width="7.875" style="38" customWidth="1"/>
    <col min="28" max="28" width="15.875" style="38" customWidth="1"/>
    <col min="29" max="16384" width="4.25390625" style="38" customWidth="1"/>
  </cols>
  <sheetData>
    <row r="1" ht="4.5" customHeight="1"/>
    <row r="2" spans="1:256" s="372" customFormat="1" ht="19.5" customHeight="1">
      <c r="A2" s="38"/>
      <c r="B2" s="613" t="s">
        <v>783</v>
      </c>
      <c r="C2" s="614"/>
      <c r="D2" s="614"/>
      <c r="E2" s="614"/>
      <c r="F2" s="614"/>
      <c r="G2" s="614"/>
      <c r="H2" s="614"/>
      <c r="I2" s="614"/>
      <c r="J2" s="614"/>
      <c r="K2" s="614"/>
      <c r="L2" s="614"/>
      <c r="M2" s="614"/>
      <c r="N2" s="614"/>
      <c r="O2" s="614"/>
      <c r="P2" s="614"/>
      <c r="Q2" s="614"/>
      <c r="R2" s="614"/>
      <c r="S2" s="614"/>
      <c r="T2" s="614"/>
      <c r="U2" s="614"/>
      <c r="V2" s="614"/>
      <c r="W2" s="614"/>
      <c r="X2" s="614"/>
      <c r="Y2" s="614"/>
      <c r="Z2" s="614"/>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row>
    <row r="3" spans="1:256" s="372" customFormat="1" ht="19.5" customHeight="1">
      <c r="A3" s="38"/>
      <c r="B3" s="615" t="s">
        <v>784</v>
      </c>
      <c r="C3" s="616"/>
      <c r="D3" s="616"/>
      <c r="E3" s="616"/>
      <c r="F3" s="616"/>
      <c r="G3" s="616"/>
      <c r="H3" s="616"/>
      <c r="I3" s="616"/>
      <c r="J3" s="616"/>
      <c r="K3" s="616"/>
      <c r="L3" s="616"/>
      <c r="M3" s="616"/>
      <c r="N3" s="616"/>
      <c r="O3" s="616"/>
      <c r="P3" s="616"/>
      <c r="Q3" s="616"/>
      <c r="R3" s="616"/>
      <c r="S3" s="616"/>
      <c r="T3" s="616"/>
      <c r="U3" s="616"/>
      <c r="V3" s="616"/>
      <c r="W3" s="616"/>
      <c r="X3" s="616"/>
      <c r="Y3" s="616"/>
      <c r="Z3" s="616"/>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2:26" ht="7.5" customHeight="1">
      <c r="B4" s="70"/>
      <c r="M4" s="42"/>
      <c r="N4" s="242"/>
      <c r="O4" s="242"/>
      <c r="P4" s="242"/>
      <c r="Q4" s="242"/>
      <c r="R4" s="242"/>
      <c r="S4" s="242"/>
      <c r="T4" s="242"/>
      <c r="U4" s="242"/>
      <c r="V4" s="242"/>
      <c r="W4" s="242"/>
      <c r="X4" s="242"/>
      <c r="Y4" s="242"/>
      <c r="Z4" s="242"/>
    </row>
    <row r="5" spans="2:26" ht="15" customHeight="1">
      <c r="B5" s="70"/>
      <c r="M5" s="42"/>
      <c r="N5" s="242"/>
      <c r="O5" s="242"/>
      <c r="P5" s="242"/>
      <c r="Q5" s="242"/>
      <c r="R5" s="242"/>
      <c r="S5" s="242"/>
      <c r="T5" s="242"/>
      <c r="U5" s="242"/>
      <c r="V5" s="242"/>
      <c r="W5" s="242"/>
      <c r="X5" s="242"/>
      <c r="Y5" s="242"/>
      <c r="Z5" s="242"/>
    </row>
    <row r="6" spans="2:26" ht="15" customHeight="1">
      <c r="B6" s="70"/>
      <c r="M6" s="42"/>
      <c r="N6" s="242"/>
      <c r="O6" s="242"/>
      <c r="P6" s="242"/>
      <c r="Q6" s="242"/>
      <c r="R6" s="242"/>
      <c r="S6" s="242"/>
      <c r="T6" s="242"/>
      <c r="U6" s="242"/>
      <c r="V6" s="242"/>
      <c r="W6" s="242"/>
      <c r="X6" s="242"/>
      <c r="Y6" s="242"/>
      <c r="Z6" s="242"/>
    </row>
    <row r="7" spans="2:26" ht="15" customHeight="1">
      <c r="B7" s="70"/>
      <c r="M7" s="42"/>
      <c r="N7" s="242"/>
      <c r="O7" s="242"/>
      <c r="P7" s="242"/>
      <c r="Q7" s="242"/>
      <c r="R7" s="242"/>
      <c r="S7" s="242"/>
      <c r="T7" s="242"/>
      <c r="U7" s="242"/>
      <c r="V7" s="242"/>
      <c r="W7" s="242"/>
      <c r="X7" s="242"/>
      <c r="Y7" s="242"/>
      <c r="Z7" s="242"/>
    </row>
    <row r="8" spans="2:26" ht="15" customHeight="1">
      <c r="B8" s="70"/>
      <c r="M8" s="42"/>
      <c r="N8" s="242"/>
      <c r="O8" s="242"/>
      <c r="P8" s="242"/>
      <c r="Q8" s="242"/>
      <c r="R8" s="242"/>
      <c r="S8" s="242"/>
      <c r="T8" s="242"/>
      <c r="U8" s="242"/>
      <c r="V8" s="242"/>
      <c r="W8" s="242"/>
      <c r="X8" s="242"/>
      <c r="Y8" s="242"/>
      <c r="Z8" s="242"/>
    </row>
    <row r="9" spans="2:26" ht="15" customHeight="1">
      <c r="B9" s="70"/>
      <c r="M9" s="42"/>
      <c r="N9" s="242"/>
      <c r="O9" s="242"/>
      <c r="P9" s="242"/>
      <c r="Q9" s="242"/>
      <c r="R9" s="242"/>
      <c r="S9" s="242"/>
      <c r="T9" s="242"/>
      <c r="U9" s="242"/>
      <c r="V9" s="242"/>
      <c r="W9" s="242"/>
      <c r="X9" s="242"/>
      <c r="Y9" s="242"/>
      <c r="Z9" s="242"/>
    </row>
    <row r="10" spans="2:26" ht="20.25" customHeight="1">
      <c r="B10" s="146" t="s">
        <v>251</v>
      </c>
      <c r="C10" s="147"/>
      <c r="D10" s="147"/>
      <c r="E10" s="147"/>
      <c r="F10" s="147"/>
      <c r="G10" s="147"/>
      <c r="H10" s="147"/>
      <c r="I10" s="147"/>
      <c r="J10" s="147"/>
      <c r="K10" s="147"/>
      <c r="L10" s="147"/>
      <c r="M10" s="147"/>
      <c r="N10" s="147"/>
      <c r="O10" s="147"/>
      <c r="P10" s="147"/>
      <c r="Q10" s="147"/>
      <c r="R10" s="147"/>
      <c r="S10" s="147"/>
      <c r="T10" s="147"/>
      <c r="U10" s="148"/>
      <c r="V10" s="148"/>
      <c r="W10" s="148"/>
      <c r="X10" s="148"/>
      <c r="Y10" s="148"/>
      <c r="Z10" s="148"/>
    </row>
    <row r="11" spans="2:26" ht="20.25" customHeight="1">
      <c r="B11" s="860"/>
      <c r="C11" s="860"/>
      <c r="D11" s="860"/>
      <c r="E11" s="860"/>
      <c r="F11" s="860"/>
      <c r="G11" s="860"/>
      <c r="H11" s="860"/>
      <c r="I11" s="860"/>
      <c r="J11" s="860"/>
      <c r="K11" s="860"/>
      <c r="L11" s="860"/>
      <c r="M11" s="860"/>
      <c r="N11" s="860"/>
      <c r="O11" s="860"/>
      <c r="P11" s="860"/>
      <c r="Q11" s="860"/>
      <c r="R11" s="860"/>
      <c r="S11" s="860"/>
      <c r="T11" s="860"/>
      <c r="U11" s="860"/>
      <c r="V11" s="860"/>
      <c r="W11" s="617"/>
      <c r="X11" s="148"/>
      <c r="Y11" s="148"/>
      <c r="Z11" s="149" t="s">
        <v>257</v>
      </c>
    </row>
    <row r="12" spans="2:26" s="42" customFormat="1" ht="20.25" customHeight="1">
      <c r="B12" s="150"/>
      <c r="C12" s="243"/>
      <c r="D12" s="243"/>
      <c r="E12" s="243"/>
      <c r="F12" s="243"/>
      <c r="G12" s="243"/>
      <c r="H12" s="243"/>
      <c r="I12" s="849" t="str">
        <f>IF('入力(貸借)、検算'!V3&gt;'入力(貸借)、検算'!V2,"貸借対照表","★新年度版をご購入ください★")</f>
        <v>貸借対照表</v>
      </c>
      <c r="J12" s="849"/>
      <c r="K12" s="849"/>
      <c r="L12" s="849"/>
      <c r="M12" s="849"/>
      <c r="N12" s="849"/>
      <c r="O12" s="849"/>
      <c r="P12" s="849"/>
      <c r="Q12" s="849"/>
      <c r="R12" s="849"/>
      <c r="S12" s="150"/>
      <c r="T12" s="243"/>
      <c r="U12" s="243"/>
      <c r="V12" s="243"/>
      <c r="W12" s="243"/>
      <c r="X12" s="243"/>
      <c r="Y12" s="243"/>
      <c r="Z12" s="243"/>
    </row>
    <row r="13" spans="2:26" ht="20.25" customHeight="1">
      <c r="B13" s="151"/>
      <c r="C13" s="147"/>
      <c r="D13" s="147"/>
      <c r="E13" s="149"/>
      <c r="F13" s="244"/>
      <c r="G13" s="244"/>
      <c r="H13" s="147"/>
      <c r="I13" s="147"/>
      <c r="J13" s="149">
        <f>'入力(貸借)、検算'!C24</f>
        <v>0</v>
      </c>
      <c r="K13" s="245">
        <f>+'入力(貸借)、検算'!D24</f>
        <v>0</v>
      </c>
      <c r="L13" s="245" t="s">
        <v>37</v>
      </c>
      <c r="M13" s="245">
        <f>+'入力(貸借)、検算'!E24</f>
        <v>0</v>
      </c>
      <c r="N13" s="245" t="s">
        <v>38</v>
      </c>
      <c r="O13" s="245">
        <f>+'入力(貸借)、検算'!F24</f>
        <v>0</v>
      </c>
      <c r="P13" s="147" t="s">
        <v>782</v>
      </c>
      <c r="Q13" s="147"/>
      <c r="R13" s="147"/>
      <c r="S13" s="147"/>
      <c r="T13" s="147"/>
      <c r="U13" s="147"/>
      <c r="V13" s="147"/>
      <c r="W13" s="147"/>
      <c r="X13" s="147"/>
      <c r="Y13" s="147"/>
      <c r="Z13" s="147"/>
    </row>
    <row r="14" spans="2:26" ht="20.25" customHeight="1">
      <c r="B14" s="151"/>
      <c r="C14" s="147"/>
      <c r="D14" s="147"/>
      <c r="E14" s="147"/>
      <c r="F14" s="147"/>
      <c r="G14" s="147"/>
      <c r="H14" s="147"/>
      <c r="I14" s="147"/>
      <c r="J14" s="147"/>
      <c r="K14" s="147"/>
      <c r="L14" s="147"/>
      <c r="M14" s="147"/>
      <c r="N14" s="147"/>
      <c r="O14" s="147"/>
      <c r="P14" s="147"/>
      <c r="Q14" s="150"/>
      <c r="R14" s="147"/>
      <c r="S14" s="147"/>
      <c r="T14" s="147"/>
      <c r="U14" s="147"/>
      <c r="V14" s="147"/>
      <c r="W14" s="147"/>
      <c r="X14" s="147"/>
      <c r="Y14" s="147"/>
      <c r="Z14" s="147"/>
    </row>
    <row r="15" spans="2:26" ht="20.25" customHeight="1">
      <c r="B15" s="151"/>
      <c r="C15" s="147"/>
      <c r="D15" s="147"/>
      <c r="E15" s="147"/>
      <c r="F15" s="147"/>
      <c r="G15" s="147"/>
      <c r="H15" s="147"/>
      <c r="I15" s="147"/>
      <c r="J15" s="147"/>
      <c r="K15" s="147"/>
      <c r="L15" s="147"/>
      <c r="M15" s="147"/>
      <c r="N15" s="150"/>
      <c r="O15" s="854" t="s">
        <v>497</v>
      </c>
      <c r="P15" s="854"/>
      <c r="Q15" s="855">
        <f>'入力(貸借)、検算'!H23</f>
        <v>0</v>
      </c>
      <c r="R15" s="856"/>
      <c r="S15" s="856"/>
      <c r="T15" s="856"/>
      <c r="U15" s="856"/>
      <c r="V15" s="856"/>
      <c r="W15" s="856"/>
      <c r="X15" s="856"/>
      <c r="Y15" s="856"/>
      <c r="Z15" s="856"/>
    </row>
    <row r="16" spans="2:29" ht="20.25" customHeight="1">
      <c r="B16" s="151"/>
      <c r="C16" s="147"/>
      <c r="D16" s="147"/>
      <c r="E16" s="147"/>
      <c r="F16" s="147"/>
      <c r="G16" s="147"/>
      <c r="H16" s="147"/>
      <c r="I16" s="147"/>
      <c r="J16" s="147"/>
      <c r="K16" s="147"/>
      <c r="L16" s="147"/>
      <c r="M16" s="152"/>
      <c r="N16" s="152"/>
      <c r="O16" s="152"/>
      <c r="P16" s="152"/>
      <c r="Q16" s="152"/>
      <c r="R16" s="152"/>
      <c r="S16" s="152"/>
      <c r="T16" s="152"/>
      <c r="U16" s="152"/>
      <c r="V16" s="152"/>
      <c r="W16" s="152"/>
      <c r="X16" s="152"/>
      <c r="Y16" s="147"/>
      <c r="Z16" s="147"/>
      <c r="AA16" s="55" t="s">
        <v>260</v>
      </c>
      <c r="AB16" s="55"/>
      <c r="AC16" s="55"/>
    </row>
    <row r="17" spans="2:29" ht="20.25" customHeight="1" thickBot="1">
      <c r="B17" s="147"/>
      <c r="C17" s="147"/>
      <c r="D17" s="147"/>
      <c r="E17" s="147"/>
      <c r="F17" s="147"/>
      <c r="G17" s="147"/>
      <c r="H17" s="147"/>
      <c r="I17" s="857" t="s">
        <v>498</v>
      </c>
      <c r="J17" s="857"/>
      <c r="K17" s="857"/>
      <c r="L17" s="857"/>
      <c r="M17" s="857"/>
      <c r="N17" s="857"/>
      <c r="O17" s="857"/>
      <c r="P17" s="857"/>
      <c r="Q17" s="857"/>
      <c r="R17" s="857"/>
      <c r="S17" s="147"/>
      <c r="T17" s="147"/>
      <c r="U17" s="147"/>
      <c r="V17" s="147"/>
      <c r="W17" s="147"/>
      <c r="X17" s="147"/>
      <c r="Y17" s="147"/>
      <c r="Z17" s="147"/>
      <c r="AA17" s="247" t="s">
        <v>490</v>
      </c>
      <c r="AB17" s="55"/>
      <c r="AC17" s="55"/>
    </row>
    <row r="18" spans="2:28" ht="20.25" customHeight="1" thickBot="1">
      <c r="B18" s="151"/>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9" t="str">
        <f>IF(AA18=AA57,AA57,AA56)</f>
        <v>千円</v>
      </c>
      <c r="AA18" s="248" t="s">
        <v>176</v>
      </c>
      <c r="AB18" s="249">
        <f>IF(AA18="百万円",1000000,1000)</f>
        <v>1000</v>
      </c>
    </row>
    <row r="19" spans="2:27" ht="20.25" customHeight="1">
      <c r="B19" s="151" t="s">
        <v>220</v>
      </c>
      <c r="C19" s="147" t="s">
        <v>499</v>
      </c>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55" t="s">
        <v>269</v>
      </c>
    </row>
    <row r="20" spans="2:26" ht="20.25" customHeight="1">
      <c r="B20" s="151"/>
      <c r="C20" s="147"/>
      <c r="D20" s="147"/>
      <c r="E20" s="147" t="s">
        <v>0</v>
      </c>
      <c r="F20" s="147"/>
      <c r="G20" s="147"/>
      <c r="H20" s="147"/>
      <c r="I20" s="147"/>
      <c r="J20" s="147"/>
      <c r="K20" s="150"/>
      <c r="L20" s="150"/>
      <c r="M20" s="150"/>
      <c r="N20" s="150"/>
      <c r="O20" s="150"/>
      <c r="P20" s="150"/>
      <c r="Q20" s="150"/>
      <c r="R20" s="150"/>
      <c r="S20" s="150"/>
      <c r="T20" s="150"/>
      <c r="U20" s="861">
        <f>ROUNDDOWN(+'入力(貸借)、検算'!K28/AB18,0)</f>
        <v>0</v>
      </c>
      <c r="V20" s="861"/>
      <c r="W20" s="861"/>
      <c r="X20" s="861"/>
      <c r="Y20" s="150"/>
      <c r="Z20" s="147"/>
    </row>
    <row r="21" spans="2:26" ht="20.25" customHeight="1">
      <c r="B21" s="151"/>
      <c r="C21" s="147"/>
      <c r="D21" s="147"/>
      <c r="E21" s="147" t="s">
        <v>2</v>
      </c>
      <c r="F21" s="147"/>
      <c r="G21" s="147"/>
      <c r="H21" s="147"/>
      <c r="I21" s="147"/>
      <c r="J21" s="147"/>
      <c r="K21" s="150"/>
      <c r="L21" s="150"/>
      <c r="M21" s="150"/>
      <c r="N21" s="150"/>
      <c r="O21" s="150"/>
      <c r="P21" s="150"/>
      <c r="Q21" s="150"/>
      <c r="R21" s="150"/>
      <c r="S21" s="150"/>
      <c r="T21" s="150"/>
      <c r="U21" s="851">
        <f>ROUNDDOWN(+'入力(貸借)、検算'!K29/AB18,0)</f>
        <v>0</v>
      </c>
      <c r="V21" s="851"/>
      <c r="W21" s="851"/>
      <c r="X21" s="851"/>
      <c r="Y21" s="250"/>
      <c r="Z21" s="147"/>
    </row>
    <row r="22" spans="2:26" ht="20.25" customHeight="1">
      <c r="B22" s="151"/>
      <c r="C22" s="147"/>
      <c r="D22" s="147"/>
      <c r="E22" s="147" t="s">
        <v>57</v>
      </c>
      <c r="F22" s="147"/>
      <c r="G22" s="147"/>
      <c r="H22" s="147"/>
      <c r="I22" s="147"/>
      <c r="J22" s="147"/>
      <c r="K22" s="150"/>
      <c r="L22" s="150"/>
      <c r="M22" s="150"/>
      <c r="N22" s="150"/>
      <c r="O22" s="150"/>
      <c r="P22" s="150"/>
      <c r="Q22" s="150"/>
      <c r="R22" s="150"/>
      <c r="S22" s="150"/>
      <c r="T22" s="150"/>
      <c r="U22" s="851">
        <f>ROUNDDOWN(+'入力(貸借)、検算'!K30/AB18,0)</f>
        <v>0</v>
      </c>
      <c r="V22" s="851"/>
      <c r="W22" s="851"/>
      <c r="X22" s="851"/>
      <c r="Y22" s="250"/>
      <c r="Z22" s="147"/>
    </row>
    <row r="23" spans="2:26" ht="13.5" customHeight="1">
      <c r="B23" s="151"/>
      <c r="C23" s="147"/>
      <c r="D23" s="147"/>
      <c r="E23" s="459">
        <f>+'入力(貸借)、検算'!C31</f>
        <v>0</v>
      </c>
      <c r="F23" s="147"/>
      <c r="G23" s="147"/>
      <c r="H23" s="147"/>
      <c r="I23" s="147"/>
      <c r="J23" s="147"/>
      <c r="K23" s="150"/>
      <c r="L23" s="150"/>
      <c r="M23" s="150"/>
      <c r="N23" s="150"/>
      <c r="O23" s="150"/>
      <c r="P23" s="150"/>
      <c r="Q23" s="150"/>
      <c r="R23" s="150"/>
      <c r="S23" s="150"/>
      <c r="T23" s="150"/>
      <c r="U23" s="859">
        <f>ROUNDDOWN(+'入力(貸借)、検算'!K31/AB18,0)</f>
        <v>0</v>
      </c>
      <c r="V23" s="859"/>
      <c r="W23" s="859"/>
      <c r="X23" s="859"/>
      <c r="Y23" s="251"/>
      <c r="Z23" s="147"/>
    </row>
    <row r="24" spans="2:26" ht="13.5" customHeight="1">
      <c r="B24" s="151"/>
      <c r="C24" s="147"/>
      <c r="D24" s="147"/>
      <c r="E24" s="147" t="s">
        <v>4</v>
      </c>
      <c r="F24" s="147"/>
      <c r="G24" s="147"/>
      <c r="H24" s="147"/>
      <c r="I24" s="150">
        <f>+'入力(貸借)、検算'!G32</f>
        <v>0</v>
      </c>
      <c r="J24" s="147"/>
      <c r="K24" s="147"/>
      <c r="L24" s="150"/>
      <c r="M24" s="150"/>
      <c r="N24" s="150"/>
      <c r="O24" s="150"/>
      <c r="P24" s="150"/>
      <c r="Q24" s="150"/>
      <c r="R24" s="150"/>
      <c r="S24" s="150"/>
      <c r="T24" s="150"/>
      <c r="U24" s="850">
        <f>ROUNDDOWN(+'入力(貸借)、検算'!K32/AB18,0)</f>
        <v>0</v>
      </c>
      <c r="V24" s="850"/>
      <c r="W24" s="850"/>
      <c r="X24" s="850"/>
      <c r="Y24" s="252"/>
      <c r="Z24" s="147"/>
    </row>
    <row r="25" spans="2:26" ht="20.25" customHeight="1">
      <c r="B25" s="151"/>
      <c r="C25" s="147"/>
      <c r="D25" s="147"/>
      <c r="E25" s="147" t="s">
        <v>8</v>
      </c>
      <c r="F25" s="147"/>
      <c r="G25" s="147"/>
      <c r="H25" s="147"/>
      <c r="I25" s="147"/>
      <c r="J25" s="150"/>
      <c r="K25" s="147"/>
      <c r="L25" s="150"/>
      <c r="M25" s="150"/>
      <c r="N25" s="150"/>
      <c r="O25" s="150"/>
      <c r="P25" s="150"/>
      <c r="Q25" s="150"/>
      <c r="R25" s="150"/>
      <c r="S25" s="150"/>
      <c r="T25" s="150"/>
      <c r="U25" s="851">
        <f>ROUNDDOWN(+'入力(貸借)、検算'!K33/AB18,0)</f>
        <v>0</v>
      </c>
      <c r="V25" s="851"/>
      <c r="W25" s="851"/>
      <c r="X25" s="851"/>
      <c r="Y25" s="250"/>
      <c r="Z25" s="147"/>
    </row>
    <row r="26" spans="2:26" ht="20.25" customHeight="1">
      <c r="B26" s="151"/>
      <c r="C26" s="147"/>
      <c r="D26" s="147"/>
      <c r="E26" s="147" t="s">
        <v>9</v>
      </c>
      <c r="F26" s="147"/>
      <c r="G26" s="147"/>
      <c r="H26" s="147"/>
      <c r="I26" s="147"/>
      <c r="J26" s="150"/>
      <c r="K26" s="147"/>
      <c r="L26" s="150"/>
      <c r="M26" s="150"/>
      <c r="N26" s="150"/>
      <c r="O26" s="150"/>
      <c r="P26" s="150"/>
      <c r="Q26" s="150"/>
      <c r="R26" s="150"/>
      <c r="S26" s="150"/>
      <c r="T26" s="150"/>
      <c r="U26" s="851">
        <f>ROUNDDOWN(+'入力(貸借)、検算'!K34/AB18,0)</f>
        <v>0</v>
      </c>
      <c r="V26" s="851"/>
      <c r="W26" s="851"/>
      <c r="X26" s="851"/>
      <c r="Y26" s="250"/>
      <c r="Z26" s="147"/>
    </row>
    <row r="27" spans="2:26" ht="20.25" customHeight="1">
      <c r="B27" s="151"/>
      <c r="C27" s="147"/>
      <c r="D27" s="147"/>
      <c r="E27" s="147" t="s">
        <v>11</v>
      </c>
      <c r="F27" s="147"/>
      <c r="G27" s="147"/>
      <c r="H27" s="147"/>
      <c r="I27" s="150">
        <f>+'入力(貸借)、検算'!G35</f>
        <v>0</v>
      </c>
      <c r="J27" s="147"/>
      <c r="K27" s="147"/>
      <c r="L27" s="150"/>
      <c r="M27" s="150"/>
      <c r="N27" s="150"/>
      <c r="O27" s="150"/>
      <c r="P27" s="150"/>
      <c r="Q27" s="150"/>
      <c r="R27" s="150"/>
      <c r="S27" s="150"/>
      <c r="T27" s="150"/>
      <c r="U27" s="851">
        <f>ROUNDDOWN(+'入力(貸借)、検算'!K35/AB18,0)</f>
        <v>0</v>
      </c>
      <c r="V27" s="851"/>
      <c r="W27" s="851"/>
      <c r="X27" s="851"/>
      <c r="Y27" s="250"/>
      <c r="Z27" s="147"/>
    </row>
    <row r="28" spans="2:26" ht="20.25" customHeight="1">
      <c r="B28" s="151"/>
      <c r="C28" s="147"/>
      <c r="D28" s="147"/>
      <c r="E28" s="147" t="s">
        <v>13</v>
      </c>
      <c r="F28" s="147"/>
      <c r="G28" s="147"/>
      <c r="H28" s="147"/>
      <c r="I28" s="150">
        <f>+'入力(貸借)、検算'!G36</f>
        <v>0</v>
      </c>
      <c r="J28" s="147"/>
      <c r="K28" s="147"/>
      <c r="L28" s="150"/>
      <c r="M28" s="150"/>
      <c r="N28" s="150"/>
      <c r="O28" s="150"/>
      <c r="P28" s="150"/>
      <c r="Q28" s="150"/>
      <c r="R28" s="150"/>
      <c r="S28" s="150"/>
      <c r="T28" s="150"/>
      <c r="U28" s="851">
        <f>ROUNDDOWN(+'入力(貸借)、検算'!K36/AB18,0)</f>
        <v>0</v>
      </c>
      <c r="V28" s="851"/>
      <c r="W28" s="851"/>
      <c r="X28" s="851"/>
      <c r="Y28" s="250"/>
      <c r="Z28" s="147"/>
    </row>
    <row r="29" spans="2:26" ht="20.25" customHeight="1">
      <c r="B29" s="151"/>
      <c r="C29" s="147"/>
      <c r="D29" s="147"/>
      <c r="E29" s="147" t="s">
        <v>58</v>
      </c>
      <c r="F29" s="147"/>
      <c r="G29" s="147"/>
      <c r="H29" s="147"/>
      <c r="I29" s="150">
        <f>+'入力(貸借)、検算'!G37</f>
        <v>0</v>
      </c>
      <c r="J29" s="147"/>
      <c r="K29" s="147"/>
      <c r="L29" s="150"/>
      <c r="M29" s="150"/>
      <c r="N29" s="150"/>
      <c r="O29" s="150"/>
      <c r="P29" s="150"/>
      <c r="Q29" s="150"/>
      <c r="R29" s="150"/>
      <c r="S29" s="150"/>
      <c r="T29" s="150"/>
      <c r="U29" s="851">
        <f>ROUNDDOWN(+'入力(貸借)、検算'!K37/AB18,0)</f>
        <v>0</v>
      </c>
      <c r="V29" s="851"/>
      <c r="W29" s="851"/>
      <c r="X29" s="851"/>
      <c r="Y29" s="250"/>
      <c r="Z29" s="147"/>
    </row>
    <row r="30" spans="2:26" ht="13.5" customHeight="1">
      <c r="B30" s="151"/>
      <c r="C30" s="147"/>
      <c r="D30" s="147"/>
      <c r="E30" s="459">
        <f>+'入力(貸借)、検算'!C38</f>
        <v>0</v>
      </c>
      <c r="F30" s="147"/>
      <c r="G30" s="147"/>
      <c r="H30" s="147"/>
      <c r="I30" s="147"/>
      <c r="J30" s="147"/>
      <c r="K30" s="150"/>
      <c r="L30" s="150"/>
      <c r="M30" s="150"/>
      <c r="N30" s="150"/>
      <c r="O30" s="150"/>
      <c r="P30" s="150"/>
      <c r="Q30" s="150"/>
      <c r="R30" s="150"/>
      <c r="S30" s="150"/>
      <c r="T30" s="150"/>
      <c r="U30" s="859">
        <f>ROUNDDOWN(+'入力(貸借)、検算'!K38/AB18,0)</f>
        <v>0</v>
      </c>
      <c r="V30" s="859"/>
      <c r="W30" s="859"/>
      <c r="X30" s="859"/>
      <c r="Y30" s="251"/>
      <c r="Z30" s="147"/>
    </row>
    <row r="31" spans="2:26" ht="13.5" customHeight="1">
      <c r="B31" s="151"/>
      <c r="C31" s="147"/>
      <c r="D31" s="147"/>
      <c r="E31" s="147" t="s">
        <v>491</v>
      </c>
      <c r="F31" s="147"/>
      <c r="G31" s="147"/>
      <c r="H31" s="147"/>
      <c r="I31" s="150">
        <f>+'入力(貸借)、検算'!G39</f>
        <v>0</v>
      </c>
      <c r="J31" s="147"/>
      <c r="K31" s="147"/>
      <c r="L31" s="150"/>
      <c r="M31" s="150"/>
      <c r="N31" s="150"/>
      <c r="O31" s="150"/>
      <c r="P31" s="150"/>
      <c r="Q31" s="150"/>
      <c r="R31" s="150"/>
      <c r="S31" s="150"/>
      <c r="T31" s="150"/>
      <c r="U31" s="850">
        <f>ROUNDDOWN(+'入力(貸借)、検算'!K39/AB18,0)</f>
        <v>0</v>
      </c>
      <c r="V31" s="850"/>
      <c r="W31" s="850"/>
      <c r="X31" s="850"/>
      <c r="Y31" s="252"/>
      <c r="Z31" s="147"/>
    </row>
    <row r="32" spans="2:26" ht="20.25" customHeight="1">
      <c r="B32" s="151"/>
      <c r="C32" s="147"/>
      <c r="D32" s="147"/>
      <c r="E32" s="147"/>
      <c r="F32" s="147" t="s">
        <v>492</v>
      </c>
      <c r="G32" s="147"/>
      <c r="H32" s="147"/>
      <c r="I32" s="147"/>
      <c r="J32" s="147"/>
      <c r="K32" s="150"/>
      <c r="L32" s="150"/>
      <c r="M32" s="150"/>
      <c r="N32" s="150"/>
      <c r="O32" s="253"/>
      <c r="P32" s="253"/>
      <c r="Q32" s="150"/>
      <c r="R32" s="150"/>
      <c r="S32" s="150"/>
      <c r="T32" s="254" t="s">
        <v>493</v>
      </c>
      <c r="U32" s="853">
        <f>ROUNDDOWN(+'入力(貸借)、検算'!K40/AB18,0)</f>
        <v>0</v>
      </c>
      <c r="V32" s="853"/>
      <c r="W32" s="853"/>
      <c r="X32" s="853"/>
      <c r="Y32" s="255"/>
      <c r="Z32" s="147"/>
    </row>
    <row r="33" spans="2:26" ht="20.25" customHeight="1">
      <c r="B33" s="151"/>
      <c r="C33" s="147"/>
      <c r="D33" s="147"/>
      <c r="E33" s="147"/>
      <c r="F33" s="147"/>
      <c r="G33" s="147" t="s">
        <v>40</v>
      </c>
      <c r="H33" s="147"/>
      <c r="I33" s="147"/>
      <c r="J33" s="147"/>
      <c r="K33" s="150"/>
      <c r="L33" s="150"/>
      <c r="M33" s="150"/>
      <c r="N33" s="150"/>
      <c r="O33" s="150"/>
      <c r="P33" s="150"/>
      <c r="Q33" s="150"/>
      <c r="R33" s="150"/>
      <c r="S33" s="150"/>
      <c r="T33" s="150"/>
      <c r="U33" s="858">
        <f>ROUNDDOWN('入力(貸借)、検算'!K41/AB18,0)</f>
        <v>0</v>
      </c>
      <c r="V33" s="858"/>
      <c r="W33" s="858"/>
      <c r="X33" s="858"/>
      <c r="Y33" s="256"/>
      <c r="Z33" s="254"/>
    </row>
    <row r="34" spans="2:26" ht="20.25" customHeight="1">
      <c r="B34" s="151" t="s">
        <v>246</v>
      </c>
      <c r="C34" s="147" t="s">
        <v>500</v>
      </c>
      <c r="D34" s="267"/>
      <c r="E34" s="267"/>
      <c r="F34" s="147"/>
      <c r="G34" s="147"/>
      <c r="H34" s="147"/>
      <c r="I34" s="147"/>
      <c r="J34" s="147"/>
      <c r="K34" s="147"/>
      <c r="L34" s="147"/>
      <c r="M34" s="147"/>
      <c r="N34" s="147"/>
      <c r="O34" s="147"/>
      <c r="P34" s="147"/>
      <c r="Q34" s="147"/>
      <c r="R34" s="147"/>
      <c r="S34" s="147"/>
      <c r="T34" s="150"/>
      <c r="U34" s="246"/>
      <c r="V34" s="246"/>
      <c r="W34" s="246"/>
      <c r="X34" s="246"/>
      <c r="Y34" s="147"/>
      <c r="Z34" s="147"/>
    </row>
    <row r="35" spans="2:26" ht="20.25" customHeight="1">
      <c r="B35" s="257" t="s">
        <v>247</v>
      </c>
      <c r="C35" s="147"/>
      <c r="D35" s="147" t="s">
        <v>252</v>
      </c>
      <c r="E35" s="147"/>
      <c r="F35" s="147"/>
      <c r="G35" s="147"/>
      <c r="H35" s="147"/>
      <c r="I35" s="147"/>
      <c r="J35" s="147"/>
      <c r="K35" s="147"/>
      <c r="L35" s="147"/>
      <c r="M35" s="147"/>
      <c r="N35" s="147"/>
      <c r="O35" s="147"/>
      <c r="P35" s="147"/>
      <c r="Q35" s="147"/>
      <c r="R35" s="147"/>
      <c r="S35" s="147"/>
      <c r="T35" s="150"/>
      <c r="U35" s="246"/>
      <c r="V35" s="246"/>
      <c r="W35" s="246"/>
      <c r="X35" s="246"/>
      <c r="Y35" s="147"/>
      <c r="Z35" s="147"/>
    </row>
    <row r="36" spans="2:26" ht="20.25" customHeight="1">
      <c r="B36" s="151"/>
      <c r="C36" s="147"/>
      <c r="D36" s="147"/>
      <c r="E36" s="147" t="s">
        <v>59</v>
      </c>
      <c r="F36" s="147"/>
      <c r="G36" s="147"/>
      <c r="H36" s="147"/>
      <c r="I36" s="147"/>
      <c r="J36" s="455"/>
      <c r="K36" s="147"/>
      <c r="L36" s="147"/>
      <c r="M36" s="254"/>
      <c r="N36" s="850">
        <f>IF('入力(貸借)、検算'!G45="","",ROUNDDOWN('入力(貸借)、検算'!G44/AB18,0))</f>
      </c>
      <c r="O36" s="850"/>
      <c r="P36" s="850"/>
      <c r="Q36" s="850"/>
      <c r="R36" s="252"/>
      <c r="S36" s="150"/>
      <c r="T36" s="150"/>
      <c r="U36" s="152"/>
      <c r="V36" s="152"/>
      <c r="W36" s="152"/>
      <c r="X36" s="152"/>
      <c r="Y36" s="147"/>
      <c r="Z36" s="147"/>
    </row>
    <row r="37" spans="2:26" ht="20.25" customHeight="1">
      <c r="B37" s="151"/>
      <c r="C37" s="150"/>
      <c r="D37" s="147"/>
      <c r="E37" s="258"/>
      <c r="F37" s="150" t="s">
        <v>34</v>
      </c>
      <c r="G37" s="150"/>
      <c r="H37" s="150"/>
      <c r="I37" s="150"/>
      <c r="J37" s="150"/>
      <c r="K37" s="150"/>
      <c r="L37" s="150"/>
      <c r="M37" s="254" t="s">
        <v>33</v>
      </c>
      <c r="N37" s="852">
        <f>ROUNDDOWN('入力(貸借)、検算'!G45/AB18,0)</f>
        <v>0</v>
      </c>
      <c r="O37" s="852"/>
      <c r="P37" s="852"/>
      <c r="Q37" s="852"/>
      <c r="R37" s="259"/>
      <c r="S37" s="150"/>
      <c r="T37" s="150"/>
      <c r="U37" s="850">
        <f>ROUNDDOWN('入力(貸借)、検算'!K45/AB18,0)</f>
        <v>0</v>
      </c>
      <c r="V37" s="850"/>
      <c r="W37" s="850"/>
      <c r="X37" s="850"/>
      <c r="Y37" s="252"/>
      <c r="Z37" s="147"/>
    </row>
    <row r="38" spans="2:26" ht="20.25" customHeight="1">
      <c r="B38" s="151"/>
      <c r="C38" s="150"/>
      <c r="D38" s="147"/>
      <c r="E38" s="150" t="s">
        <v>60</v>
      </c>
      <c r="F38" s="150"/>
      <c r="G38" s="150"/>
      <c r="H38" s="150"/>
      <c r="I38" s="150"/>
      <c r="J38" s="258"/>
      <c r="K38" s="150"/>
      <c r="L38" s="150"/>
      <c r="M38" s="254"/>
      <c r="N38" s="850">
        <f>IF('入力(貸借)、検算'!G47="","",ROUNDDOWN('入力(貸借)、検算'!G46/AB18,0))</f>
      </c>
      <c r="O38" s="850"/>
      <c r="P38" s="850"/>
      <c r="Q38" s="850"/>
      <c r="R38" s="252"/>
      <c r="S38" s="150"/>
      <c r="T38" s="150"/>
      <c r="U38" s="246"/>
      <c r="V38" s="246"/>
      <c r="W38" s="246"/>
      <c r="X38" s="246"/>
      <c r="Y38" s="147"/>
      <c r="Z38" s="147"/>
    </row>
    <row r="39" spans="2:26" ht="20.25" customHeight="1">
      <c r="B39" s="151"/>
      <c r="C39" s="150"/>
      <c r="D39" s="147"/>
      <c r="E39" s="258"/>
      <c r="F39" s="150" t="s">
        <v>34</v>
      </c>
      <c r="G39" s="150"/>
      <c r="H39" s="150"/>
      <c r="I39" s="150"/>
      <c r="J39" s="150"/>
      <c r="K39" s="150"/>
      <c r="L39" s="150"/>
      <c r="M39" s="254" t="s">
        <v>33</v>
      </c>
      <c r="N39" s="852">
        <f>ROUNDDOWN('入力(貸借)、検算'!G47/AB18,0)</f>
        <v>0</v>
      </c>
      <c r="O39" s="852"/>
      <c r="P39" s="852"/>
      <c r="Q39" s="852"/>
      <c r="R39" s="259"/>
      <c r="S39" s="150"/>
      <c r="T39" s="150"/>
      <c r="U39" s="850">
        <f>ROUNDDOWN('入力(貸借)、検算'!K47/AB18,0)</f>
        <v>0</v>
      </c>
      <c r="V39" s="850"/>
      <c r="W39" s="850"/>
      <c r="X39" s="850"/>
      <c r="Y39" s="252"/>
      <c r="Z39" s="147"/>
    </row>
    <row r="40" spans="2:26" ht="20.25" customHeight="1">
      <c r="B40" s="151"/>
      <c r="C40" s="150"/>
      <c r="D40" s="147"/>
      <c r="E40" s="150" t="s">
        <v>61</v>
      </c>
      <c r="F40" s="150"/>
      <c r="G40" s="150"/>
      <c r="H40" s="150"/>
      <c r="I40" s="150"/>
      <c r="J40" s="258"/>
      <c r="K40" s="150"/>
      <c r="L40" s="150"/>
      <c r="M40" s="254"/>
      <c r="N40" s="850">
        <f>IF('入力(貸借)、検算'!G49="","",ROUNDDOWN('入力(貸借)、検算'!G48/AB18,0))</f>
      </c>
      <c r="O40" s="850"/>
      <c r="P40" s="850"/>
      <c r="Q40" s="850"/>
      <c r="R40" s="252"/>
      <c r="S40" s="150"/>
      <c r="T40" s="150"/>
      <c r="U40" s="246"/>
      <c r="V40" s="246"/>
      <c r="W40" s="246"/>
      <c r="X40" s="246"/>
      <c r="Y40" s="147"/>
      <c r="Z40" s="147"/>
    </row>
    <row r="41" spans="2:26" ht="20.25" customHeight="1">
      <c r="B41" s="151"/>
      <c r="C41" s="150"/>
      <c r="D41" s="147"/>
      <c r="E41" s="258"/>
      <c r="F41" s="150" t="s">
        <v>34</v>
      </c>
      <c r="G41" s="150"/>
      <c r="H41" s="150"/>
      <c r="I41" s="150"/>
      <c r="J41" s="150"/>
      <c r="K41" s="150"/>
      <c r="L41" s="150"/>
      <c r="M41" s="254" t="s">
        <v>33</v>
      </c>
      <c r="N41" s="852">
        <f>ROUNDDOWN('入力(貸借)、検算'!G49/AB18,0)</f>
        <v>0</v>
      </c>
      <c r="O41" s="852"/>
      <c r="P41" s="852"/>
      <c r="Q41" s="852"/>
      <c r="R41" s="259"/>
      <c r="S41" s="150"/>
      <c r="T41" s="150"/>
      <c r="U41" s="850">
        <f>ROUNDDOWN('入力(貸借)、検算'!K49/AB18,0)</f>
        <v>0</v>
      </c>
      <c r="V41" s="850"/>
      <c r="W41" s="850"/>
      <c r="X41" s="850"/>
      <c r="Y41" s="252"/>
      <c r="Z41" s="147"/>
    </row>
    <row r="42" spans="2:26" ht="20.25" customHeight="1">
      <c r="B42" s="151"/>
      <c r="C42" s="150"/>
      <c r="D42" s="147"/>
      <c r="E42" s="150" t="s">
        <v>501</v>
      </c>
      <c r="F42" s="150"/>
      <c r="G42" s="150"/>
      <c r="H42" s="150"/>
      <c r="I42" s="150"/>
      <c r="J42" s="258"/>
      <c r="K42" s="150"/>
      <c r="L42" s="150"/>
      <c r="M42" s="150"/>
      <c r="N42" s="152"/>
      <c r="O42" s="152"/>
      <c r="P42" s="152"/>
      <c r="Q42" s="152"/>
      <c r="R42" s="150"/>
      <c r="S42" s="150"/>
      <c r="T42" s="150"/>
      <c r="U42" s="850">
        <f>ROUNDDOWN('入力(貸借)、検算'!K50/AB18,0)</f>
        <v>0</v>
      </c>
      <c r="V42" s="850"/>
      <c r="W42" s="850"/>
      <c r="X42" s="850"/>
      <c r="Y42" s="250"/>
      <c r="Z42" s="147"/>
    </row>
    <row r="43" spans="2:26" ht="20.25" customHeight="1">
      <c r="B43" s="151"/>
      <c r="C43" s="150"/>
      <c r="D43" s="147"/>
      <c r="E43" s="150" t="s">
        <v>682</v>
      </c>
      <c r="F43" s="150"/>
      <c r="G43" s="150"/>
      <c r="H43" s="150"/>
      <c r="I43" s="150"/>
      <c r="J43" s="258"/>
      <c r="K43" s="150"/>
      <c r="L43" s="150"/>
      <c r="M43" s="254"/>
      <c r="N43" s="850">
        <f>IF('入力(貸借)、検算'!G52="","",ROUNDDOWN('入力(貸借)、検算'!G51/AB18,0))</f>
      </c>
      <c r="O43" s="850"/>
      <c r="P43" s="850"/>
      <c r="Q43" s="850"/>
      <c r="R43" s="252"/>
      <c r="S43" s="150"/>
      <c r="T43" s="150"/>
      <c r="U43" s="246"/>
      <c r="V43" s="246"/>
      <c r="W43" s="246"/>
      <c r="X43" s="246"/>
      <c r="Y43" s="251"/>
      <c r="Z43" s="147"/>
    </row>
    <row r="44" spans="2:26" ht="20.25" customHeight="1">
      <c r="B44" s="151"/>
      <c r="C44" s="150"/>
      <c r="D44" s="147"/>
      <c r="E44" s="150"/>
      <c r="F44" s="150" t="s">
        <v>34</v>
      </c>
      <c r="G44" s="150"/>
      <c r="H44" s="150"/>
      <c r="I44" s="150"/>
      <c r="J44" s="258"/>
      <c r="K44" s="150"/>
      <c r="L44" s="150"/>
      <c r="M44" s="254" t="s">
        <v>33</v>
      </c>
      <c r="N44" s="852">
        <f>ROUNDDOWN('入力(貸借)、検算'!G52/AB18,0)</f>
        <v>0</v>
      </c>
      <c r="O44" s="852"/>
      <c r="P44" s="852"/>
      <c r="Q44" s="852"/>
      <c r="R44" s="259"/>
      <c r="S44" s="150"/>
      <c r="T44" s="150"/>
      <c r="U44" s="850">
        <f>ROUNDDOWN('入力(貸借)、検算'!K52/AB18,0)</f>
        <v>0</v>
      </c>
      <c r="V44" s="850"/>
      <c r="W44" s="850"/>
      <c r="X44" s="850"/>
      <c r="Y44" s="252"/>
      <c r="Z44" s="147"/>
    </row>
    <row r="45" spans="2:26" ht="20.25" customHeight="1">
      <c r="B45" s="151"/>
      <c r="C45" s="150"/>
      <c r="D45" s="147"/>
      <c r="E45" s="150" t="s">
        <v>20</v>
      </c>
      <c r="F45" s="150"/>
      <c r="G45" s="150"/>
      <c r="H45" s="150"/>
      <c r="I45" s="150">
        <f>+'入力(貸借)、検算'!G54</f>
        <v>0</v>
      </c>
      <c r="J45" s="147"/>
      <c r="K45" s="147"/>
      <c r="L45" s="150"/>
      <c r="M45" s="150"/>
      <c r="N45" s="152"/>
      <c r="O45" s="152"/>
      <c r="P45" s="152"/>
      <c r="Q45" s="152"/>
      <c r="R45" s="150"/>
      <c r="S45" s="150"/>
      <c r="T45" s="150"/>
      <c r="U45" s="850">
        <f>ROUNDDOWN('入力(貸借)、検算'!K54/AB18,0)</f>
        <v>0</v>
      </c>
      <c r="V45" s="850"/>
      <c r="W45" s="850"/>
      <c r="X45" s="850"/>
      <c r="Y45" s="250"/>
      <c r="Z45" s="147"/>
    </row>
    <row r="46" spans="2:26" ht="20.25" customHeight="1">
      <c r="B46" s="151"/>
      <c r="C46" s="150"/>
      <c r="D46" s="147"/>
      <c r="E46" s="150" t="s">
        <v>494</v>
      </c>
      <c r="F46" s="150"/>
      <c r="G46" s="150"/>
      <c r="H46" s="150"/>
      <c r="I46" s="150"/>
      <c r="J46" s="150"/>
      <c r="K46" s="147"/>
      <c r="L46" s="150"/>
      <c r="M46" s="150"/>
      <c r="N46" s="850">
        <f>IF('入力(貸借)、検算'!G57="","",ROUNDDOWN('入力(貸借)、検算'!G56/AB18,0))</f>
      </c>
      <c r="O46" s="850"/>
      <c r="P46" s="850"/>
      <c r="Q46" s="850"/>
      <c r="R46" s="252"/>
      <c r="S46" s="150"/>
      <c r="T46" s="150"/>
      <c r="U46" s="152"/>
      <c r="V46" s="152"/>
      <c r="W46" s="152"/>
      <c r="X46" s="152"/>
      <c r="Y46" s="150"/>
      <c r="Z46" s="147"/>
    </row>
    <row r="47" spans="2:26" ht="20.25" customHeight="1">
      <c r="B47" s="151"/>
      <c r="C47" s="150"/>
      <c r="D47" s="150"/>
      <c r="E47" s="258"/>
      <c r="F47" s="150" t="s">
        <v>34</v>
      </c>
      <c r="G47" s="150"/>
      <c r="H47" s="150"/>
      <c r="I47" s="150"/>
      <c r="J47" s="150"/>
      <c r="K47" s="147"/>
      <c r="L47" s="150"/>
      <c r="M47" s="254" t="s">
        <v>33</v>
      </c>
      <c r="N47" s="853">
        <f>ROUNDDOWN('入力(貸借)、検算'!G57/AB18,0)</f>
        <v>0</v>
      </c>
      <c r="O47" s="853"/>
      <c r="P47" s="853"/>
      <c r="Q47" s="853"/>
      <c r="R47" s="255"/>
      <c r="S47" s="150"/>
      <c r="T47" s="150"/>
      <c r="U47" s="853">
        <f>ROUNDDOWN('入力(貸借)、検算'!K57/AB18,0)</f>
        <v>0</v>
      </c>
      <c r="V47" s="853"/>
      <c r="W47" s="853"/>
      <c r="X47" s="853"/>
      <c r="Y47" s="255"/>
      <c r="Z47" s="147"/>
    </row>
    <row r="48" spans="2:26" ht="20.25" customHeight="1">
      <c r="B48" s="151"/>
      <c r="C48" s="150"/>
      <c r="D48" s="150"/>
      <c r="E48" s="147"/>
      <c r="F48" s="150" t="s">
        <v>694</v>
      </c>
      <c r="G48" s="150"/>
      <c r="H48" s="150"/>
      <c r="I48" s="150"/>
      <c r="J48" s="150"/>
      <c r="K48" s="147"/>
      <c r="L48" s="150"/>
      <c r="M48" s="150"/>
      <c r="N48" s="150"/>
      <c r="O48" s="150"/>
      <c r="P48" s="150"/>
      <c r="Q48" s="150"/>
      <c r="R48" s="150"/>
      <c r="S48" s="150"/>
      <c r="T48" s="150"/>
      <c r="U48" s="850">
        <f>ROUNDDOWN('入力(貸借)、検算'!K58/AB18,0)</f>
        <v>0</v>
      </c>
      <c r="V48" s="850"/>
      <c r="W48" s="850"/>
      <c r="X48" s="850"/>
      <c r="Y48" s="252"/>
      <c r="Z48" s="149"/>
    </row>
    <row r="49" spans="2:26" ht="20.25" customHeight="1">
      <c r="B49" s="257" t="s">
        <v>248</v>
      </c>
      <c r="C49" s="147"/>
      <c r="D49" s="147" t="s">
        <v>253</v>
      </c>
      <c r="E49" s="147"/>
      <c r="F49" s="147"/>
      <c r="G49" s="147"/>
      <c r="H49" s="147"/>
      <c r="I49" s="147"/>
      <c r="J49" s="147"/>
      <c r="K49" s="147"/>
      <c r="L49" s="147"/>
      <c r="M49" s="147"/>
      <c r="N49" s="147"/>
      <c r="O49" s="147"/>
      <c r="P49" s="147"/>
      <c r="Q49" s="147"/>
      <c r="R49" s="147"/>
      <c r="S49" s="147"/>
      <c r="T49" s="150"/>
      <c r="U49" s="246"/>
      <c r="V49" s="246"/>
      <c r="W49" s="246"/>
      <c r="X49" s="246"/>
      <c r="Y49" s="147"/>
      <c r="Z49" s="149"/>
    </row>
    <row r="50" spans="2:26" ht="20.25" customHeight="1">
      <c r="B50" s="151"/>
      <c r="C50" s="150"/>
      <c r="D50" s="147"/>
      <c r="E50" s="150" t="s">
        <v>22</v>
      </c>
      <c r="F50" s="150"/>
      <c r="G50" s="150"/>
      <c r="H50" s="150"/>
      <c r="I50" s="150">
        <f>+'入力(貸借)、検算'!G60</f>
        <v>0</v>
      </c>
      <c r="J50" s="147"/>
      <c r="K50" s="147"/>
      <c r="L50" s="150"/>
      <c r="M50" s="150"/>
      <c r="N50" s="150"/>
      <c r="O50" s="150"/>
      <c r="P50" s="150"/>
      <c r="Q50" s="150"/>
      <c r="R50" s="150"/>
      <c r="S50" s="150"/>
      <c r="T50" s="150"/>
      <c r="U50" s="850">
        <f>ROUNDDOWN('入力(貸借)、検算'!K60/AB18,0)</f>
        <v>0</v>
      </c>
      <c r="V50" s="850"/>
      <c r="W50" s="850"/>
      <c r="X50" s="850"/>
      <c r="Y50" s="252"/>
      <c r="Z50" s="149"/>
    </row>
    <row r="51" spans="2:26" ht="20.25" customHeight="1">
      <c r="B51" s="151"/>
      <c r="C51" s="150"/>
      <c r="D51" s="147"/>
      <c r="E51" s="150" t="s">
        <v>62</v>
      </c>
      <c r="F51" s="150"/>
      <c r="G51" s="150"/>
      <c r="H51" s="150"/>
      <c r="I51" s="150">
        <f>+'入力(貸借)、検算'!G61</f>
        <v>0</v>
      </c>
      <c r="J51" s="147"/>
      <c r="K51" s="147"/>
      <c r="L51" s="150"/>
      <c r="M51" s="150"/>
      <c r="N51" s="150"/>
      <c r="O51" s="150"/>
      <c r="P51" s="150"/>
      <c r="Q51" s="150"/>
      <c r="R51" s="150"/>
      <c r="S51" s="150"/>
      <c r="T51" s="150"/>
      <c r="U51" s="851">
        <f>ROUNDDOWN('入力(貸借)、検算'!K61/AB18,0)</f>
        <v>0</v>
      </c>
      <c r="V51" s="851"/>
      <c r="W51" s="851"/>
      <c r="X51" s="851"/>
      <c r="Y51" s="250"/>
      <c r="Z51" s="149"/>
    </row>
    <row r="52" spans="2:26" ht="20.25" customHeight="1">
      <c r="B52" s="151"/>
      <c r="C52" s="150"/>
      <c r="D52" s="147"/>
      <c r="E52" s="150" t="s">
        <v>495</v>
      </c>
      <c r="F52" s="150"/>
      <c r="G52" s="150"/>
      <c r="H52" s="150"/>
      <c r="I52" s="150">
        <f>+'入力(貸借)、検算'!G62</f>
        <v>0</v>
      </c>
      <c r="J52" s="147"/>
      <c r="K52" s="147"/>
      <c r="L52" s="150"/>
      <c r="M52" s="150"/>
      <c r="N52" s="150"/>
      <c r="O52" s="150"/>
      <c r="P52" s="150"/>
      <c r="Q52" s="150"/>
      <c r="R52" s="150"/>
      <c r="S52" s="150"/>
      <c r="T52" s="150"/>
      <c r="U52" s="851">
        <f>ROUNDDOWN('入力(貸借)、検算'!K62/AB18,0)</f>
        <v>0</v>
      </c>
      <c r="V52" s="851"/>
      <c r="W52" s="851"/>
      <c r="X52" s="851"/>
      <c r="Y52" s="250"/>
      <c r="Z52" s="149"/>
    </row>
    <row r="53" spans="2:26" ht="20.25" customHeight="1">
      <c r="B53" s="151"/>
      <c r="C53" s="150"/>
      <c r="D53" s="147"/>
      <c r="E53" s="150" t="s">
        <v>682</v>
      </c>
      <c r="F53" s="150"/>
      <c r="G53" s="150"/>
      <c r="H53" s="150"/>
      <c r="I53" s="150">
        <f>+'入力(貸借)、検算'!G63</f>
        <v>0</v>
      </c>
      <c r="J53" s="147"/>
      <c r="K53" s="147"/>
      <c r="L53" s="150"/>
      <c r="M53" s="150"/>
      <c r="N53" s="150"/>
      <c r="O53" s="150"/>
      <c r="P53" s="150"/>
      <c r="Q53" s="150"/>
      <c r="R53" s="150"/>
      <c r="S53" s="150"/>
      <c r="T53" s="150"/>
      <c r="U53" s="851">
        <f>ROUNDDOWN('入力(貸借)、検算'!K63/AB18,0)</f>
        <v>0</v>
      </c>
      <c r="V53" s="851"/>
      <c r="W53" s="851"/>
      <c r="X53" s="851"/>
      <c r="Y53" s="250"/>
      <c r="Z53" s="149"/>
    </row>
    <row r="54" spans="2:26" ht="20.25" customHeight="1">
      <c r="B54" s="151"/>
      <c r="C54" s="150"/>
      <c r="D54" s="147"/>
      <c r="E54" s="150" t="s">
        <v>496</v>
      </c>
      <c r="F54" s="150"/>
      <c r="G54" s="150"/>
      <c r="H54" s="150"/>
      <c r="I54" s="150">
        <f>+'入力(貸借)、検算'!G64</f>
        <v>0</v>
      </c>
      <c r="J54" s="150"/>
      <c r="K54" s="147"/>
      <c r="L54" s="150"/>
      <c r="M54" s="150"/>
      <c r="N54" s="150"/>
      <c r="O54" s="150"/>
      <c r="P54" s="150"/>
      <c r="Q54" s="150"/>
      <c r="R54" s="150"/>
      <c r="S54" s="150"/>
      <c r="T54" s="150"/>
      <c r="U54" s="853">
        <f>ROUNDDOWN('入力(貸借)、検算'!K64/AB18,0)</f>
        <v>0</v>
      </c>
      <c r="V54" s="853"/>
      <c r="W54" s="853"/>
      <c r="X54" s="853"/>
      <c r="Y54" s="255"/>
      <c r="Z54" s="149"/>
    </row>
    <row r="55" spans="2:26" ht="20.25" customHeight="1">
      <c r="B55" s="151"/>
      <c r="C55" s="150"/>
      <c r="D55" s="150"/>
      <c r="E55" s="147"/>
      <c r="F55" s="150" t="s">
        <v>695</v>
      </c>
      <c r="G55" s="150"/>
      <c r="H55" s="150"/>
      <c r="I55" s="150"/>
      <c r="J55" s="150"/>
      <c r="K55" s="150"/>
      <c r="L55" s="150"/>
      <c r="M55" s="150"/>
      <c r="N55" s="150"/>
      <c r="O55" s="150"/>
      <c r="P55" s="150"/>
      <c r="Q55" s="150"/>
      <c r="R55" s="150"/>
      <c r="S55" s="150"/>
      <c r="T55" s="150"/>
      <c r="U55" s="858">
        <f>ROUNDDOWN('入力(貸借)、検算'!K65/AB18,0)</f>
        <v>0</v>
      </c>
      <c r="V55" s="858"/>
      <c r="W55" s="858"/>
      <c r="X55" s="858"/>
      <c r="Y55" s="256"/>
      <c r="Z55" s="149"/>
    </row>
    <row r="56" ht="20.25" customHeight="1">
      <c r="AA56" s="249" t="s">
        <v>176</v>
      </c>
    </row>
    <row r="57" ht="20.25" customHeight="1">
      <c r="AA57" s="249" t="s">
        <v>259</v>
      </c>
    </row>
  </sheetData>
  <sheetProtection sheet="1" objects="1" scenarios="1" selectLockedCells="1"/>
  <mergeCells count="43">
    <mergeCell ref="B11:V11"/>
    <mergeCell ref="N41:Q41"/>
    <mergeCell ref="N38:Q38"/>
    <mergeCell ref="N40:Q40"/>
    <mergeCell ref="U30:X30"/>
    <mergeCell ref="U31:X31"/>
    <mergeCell ref="U41:X41"/>
    <mergeCell ref="U33:X33"/>
    <mergeCell ref="U20:X20"/>
    <mergeCell ref="U22:X22"/>
    <mergeCell ref="U23:X23"/>
    <mergeCell ref="N37:Q37"/>
    <mergeCell ref="U24:X24"/>
    <mergeCell ref="U25:X25"/>
    <mergeCell ref="U28:X28"/>
    <mergeCell ref="U21:X21"/>
    <mergeCell ref="N47:Q47"/>
    <mergeCell ref="U47:X47"/>
    <mergeCell ref="U42:X42"/>
    <mergeCell ref="N36:Q36"/>
    <mergeCell ref="U37:X37"/>
    <mergeCell ref="U45:X45"/>
    <mergeCell ref="N46:Q46"/>
    <mergeCell ref="N43:Q43"/>
    <mergeCell ref="N44:Q44"/>
    <mergeCell ref="U44:X44"/>
    <mergeCell ref="U55:X55"/>
    <mergeCell ref="U54:X54"/>
    <mergeCell ref="U52:X52"/>
    <mergeCell ref="U48:X48"/>
    <mergeCell ref="U50:X50"/>
    <mergeCell ref="U51:X51"/>
    <mergeCell ref="U53:X53"/>
    <mergeCell ref="I12:R12"/>
    <mergeCell ref="U39:X39"/>
    <mergeCell ref="U27:X27"/>
    <mergeCell ref="N39:Q39"/>
    <mergeCell ref="U32:X32"/>
    <mergeCell ref="U26:X26"/>
    <mergeCell ref="U29:X29"/>
    <mergeCell ref="O15:P15"/>
    <mergeCell ref="Q15:Z15"/>
    <mergeCell ref="I17:R17"/>
  </mergeCells>
  <dataValidations count="1">
    <dataValidation type="list" allowBlank="1" showInputMessage="1" showErrorMessage="1" sqref="AA18">
      <formula1>$AA$56:$AA$57</formula1>
    </dataValidation>
  </dataValidations>
  <printOptions horizontalCentered="1"/>
  <pageMargins left="0.6692913385826772" right="0.54" top="0.65" bottom="0.34" header="0.2755905511811024" footer="0.1968503937007874"/>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I41"/>
  <sheetViews>
    <sheetView showRowColHeaders="0" showZeros="0" zoomScale="90" zoomScaleNormal="90" zoomScalePageLayoutView="0" workbookViewId="0" topLeftCell="A1">
      <selection activeCell="F13" sqref="F13"/>
    </sheetView>
  </sheetViews>
  <sheetFormatPr defaultColWidth="4.25390625" defaultRowHeight="20.25" customHeight="1"/>
  <cols>
    <col min="1" max="1" width="2.25390625" style="38" customWidth="1"/>
    <col min="2" max="2" width="4.625" style="41" customWidth="1"/>
    <col min="3" max="4" width="3.00390625" style="38" customWidth="1"/>
    <col min="5" max="17" width="4.25390625" style="38" customWidth="1"/>
    <col min="18" max="19" width="1.4921875" style="38" customWidth="1"/>
    <col min="20" max="24" width="4.25390625" style="38" customWidth="1"/>
    <col min="25" max="25" width="1.4921875" style="38" customWidth="1"/>
    <col min="26" max="26" width="2.875" style="38" customWidth="1"/>
    <col min="27" max="27" width="15.375" style="54" customWidth="1"/>
    <col min="28" max="16384" width="4.25390625" style="38" customWidth="1"/>
  </cols>
  <sheetData>
    <row r="1" spans="2:26" ht="7.5" customHeight="1">
      <c r="B1" s="70"/>
      <c r="M1" s="42"/>
      <c r="N1" s="242"/>
      <c r="O1" s="242"/>
      <c r="P1" s="242"/>
      <c r="Q1" s="242"/>
      <c r="R1" s="242"/>
      <c r="S1" s="242"/>
      <c r="T1" s="242"/>
      <c r="U1" s="242"/>
      <c r="V1" s="242"/>
      <c r="W1" s="242"/>
      <c r="X1" s="242"/>
      <c r="Y1" s="242"/>
      <c r="Z1" s="242"/>
    </row>
    <row r="2" spans="2:35" ht="20.25" customHeight="1">
      <c r="B2" s="257" t="s">
        <v>465</v>
      </c>
      <c r="C2" s="147"/>
      <c r="D2" s="147" t="s">
        <v>217</v>
      </c>
      <c r="E2" s="147"/>
      <c r="F2" s="147"/>
      <c r="G2" s="147"/>
      <c r="H2" s="147"/>
      <c r="I2" s="147"/>
      <c r="J2" s="147"/>
      <c r="K2" s="147"/>
      <c r="L2" s="147"/>
      <c r="M2" s="147"/>
      <c r="N2" s="147"/>
      <c r="O2" s="147"/>
      <c r="P2" s="147"/>
      <c r="Q2" s="147"/>
      <c r="R2" s="147"/>
      <c r="S2" s="147"/>
      <c r="T2" s="147"/>
      <c r="U2" s="246"/>
      <c r="V2" s="246"/>
      <c r="W2" s="246"/>
      <c r="X2" s="246"/>
      <c r="Y2" s="147"/>
      <c r="Z2" s="149"/>
      <c r="AA2" s="301">
        <f>+'貸借（1）'!AB18</f>
        <v>1000</v>
      </c>
      <c r="AC2" s="260"/>
      <c r="AD2" s="260"/>
      <c r="AE2" s="260"/>
      <c r="AF2" s="260"/>
      <c r="AG2" s="260"/>
      <c r="AH2" s="260"/>
      <c r="AI2" s="260"/>
    </row>
    <row r="3" spans="2:35" ht="20.25" customHeight="1">
      <c r="B3" s="151"/>
      <c r="C3" s="150"/>
      <c r="D3" s="147"/>
      <c r="E3" s="150" t="s">
        <v>26</v>
      </c>
      <c r="F3" s="150"/>
      <c r="G3" s="150"/>
      <c r="H3" s="150"/>
      <c r="I3" s="150"/>
      <c r="J3" s="150">
        <f>+'入力(貸借)、検算'!G67</f>
        <v>0</v>
      </c>
      <c r="K3" s="147"/>
      <c r="L3" s="147"/>
      <c r="M3" s="150"/>
      <c r="N3" s="150"/>
      <c r="O3" s="150"/>
      <c r="P3" s="150"/>
      <c r="Q3" s="150"/>
      <c r="R3" s="150"/>
      <c r="S3" s="150"/>
      <c r="T3" s="150"/>
      <c r="U3" s="850">
        <f>ROUNDDOWN('入力(貸借)、検算'!K67/AA2,0)</f>
        <v>0</v>
      </c>
      <c r="V3" s="850"/>
      <c r="W3" s="850"/>
      <c r="X3" s="850"/>
      <c r="Y3" s="252"/>
      <c r="Z3" s="149"/>
      <c r="AC3" s="260"/>
      <c r="AD3" s="260"/>
      <c r="AE3" s="260"/>
      <c r="AF3" s="260"/>
      <c r="AG3" s="260"/>
      <c r="AH3" s="260"/>
      <c r="AI3" s="260"/>
    </row>
    <row r="4" spans="2:35" ht="20.25" customHeight="1">
      <c r="B4" s="151"/>
      <c r="C4" s="150"/>
      <c r="D4" s="147"/>
      <c r="E4" s="150" t="s">
        <v>346</v>
      </c>
      <c r="F4" s="150"/>
      <c r="G4" s="150"/>
      <c r="H4" s="150"/>
      <c r="I4" s="150"/>
      <c r="J4" s="150"/>
      <c r="K4" s="150"/>
      <c r="L4" s="147"/>
      <c r="M4" s="150">
        <f>+'入力(貸借)、検算'!G68</f>
        <v>0</v>
      </c>
      <c r="N4" s="150"/>
      <c r="O4" s="150"/>
      <c r="P4" s="150"/>
      <c r="Q4" s="150"/>
      <c r="R4" s="150"/>
      <c r="S4" s="150"/>
      <c r="T4" s="150"/>
      <c r="U4" s="850">
        <f>ROUNDDOWN('入力(貸借)、検算'!K68/AA2,0)</f>
        <v>0</v>
      </c>
      <c r="V4" s="850"/>
      <c r="W4" s="850"/>
      <c r="X4" s="850"/>
      <c r="Y4" s="250"/>
      <c r="Z4" s="149"/>
      <c r="AC4" s="260"/>
      <c r="AD4" s="260"/>
      <c r="AE4" s="260"/>
      <c r="AF4" s="260"/>
      <c r="AG4" s="260"/>
      <c r="AH4" s="260"/>
      <c r="AI4" s="260"/>
    </row>
    <row r="5" spans="2:26" ht="20.25" customHeight="1">
      <c r="B5" s="151"/>
      <c r="C5" s="150"/>
      <c r="D5" s="147"/>
      <c r="E5" s="150" t="s">
        <v>93</v>
      </c>
      <c r="F5" s="150"/>
      <c r="G5" s="150"/>
      <c r="H5" s="150"/>
      <c r="I5" s="150">
        <f>+'入力(貸借)、検算'!G69</f>
        <v>0</v>
      </c>
      <c r="J5" s="147"/>
      <c r="K5" s="147"/>
      <c r="L5" s="150"/>
      <c r="M5" s="150"/>
      <c r="N5" s="150"/>
      <c r="O5" s="150"/>
      <c r="P5" s="150"/>
      <c r="Q5" s="150"/>
      <c r="R5" s="150"/>
      <c r="S5" s="150"/>
      <c r="T5" s="150"/>
      <c r="U5" s="850">
        <f>ROUNDDOWN('入力(貸借)、検算'!K69/AA2,0)</f>
        <v>0</v>
      </c>
      <c r="V5" s="850"/>
      <c r="W5" s="850"/>
      <c r="X5" s="850"/>
      <c r="Y5" s="250"/>
      <c r="Z5" s="149"/>
    </row>
    <row r="6" spans="2:26" ht="20.25" customHeight="1">
      <c r="B6" s="151"/>
      <c r="C6" s="150"/>
      <c r="D6" s="147"/>
      <c r="E6" s="150" t="s">
        <v>698</v>
      </c>
      <c r="F6" s="150"/>
      <c r="G6" s="150"/>
      <c r="H6" s="150"/>
      <c r="I6" s="150"/>
      <c r="J6" s="150"/>
      <c r="K6" s="150">
        <f>+'入力(貸借)、検算'!G70</f>
        <v>0</v>
      </c>
      <c r="L6" s="150"/>
      <c r="M6" s="150"/>
      <c r="N6" s="147"/>
      <c r="O6" s="150"/>
      <c r="P6" s="150"/>
      <c r="Q6" s="150"/>
      <c r="R6" s="150"/>
      <c r="S6" s="150"/>
      <c r="T6" s="150"/>
      <c r="U6" s="850">
        <f>ROUNDDOWN('入力(貸借)、検算'!K70/AA2,0)</f>
        <v>0</v>
      </c>
      <c r="V6" s="850"/>
      <c r="W6" s="850"/>
      <c r="X6" s="850"/>
      <c r="Y6" s="250"/>
      <c r="Z6" s="149"/>
    </row>
    <row r="7" spans="2:26" ht="20.25" customHeight="1">
      <c r="B7" s="151"/>
      <c r="C7" s="150"/>
      <c r="D7" s="147"/>
      <c r="E7" s="150" t="s">
        <v>63</v>
      </c>
      <c r="F7" s="150"/>
      <c r="G7" s="150"/>
      <c r="H7" s="150"/>
      <c r="I7" s="150"/>
      <c r="J7" s="150">
        <f>+'入力(貸借)、検算'!G71</f>
        <v>0</v>
      </c>
      <c r="K7" s="147"/>
      <c r="L7" s="150"/>
      <c r="M7" s="150"/>
      <c r="N7" s="147"/>
      <c r="O7" s="150"/>
      <c r="P7" s="150"/>
      <c r="Q7" s="150"/>
      <c r="R7" s="150"/>
      <c r="S7" s="150"/>
      <c r="T7" s="150"/>
      <c r="U7" s="850">
        <f>ROUNDDOWN('入力(貸借)、検算'!K71/AA2,0)</f>
        <v>0</v>
      </c>
      <c r="V7" s="850"/>
      <c r="W7" s="850"/>
      <c r="X7" s="850"/>
      <c r="Y7" s="250"/>
      <c r="Z7" s="149"/>
    </row>
    <row r="8" spans="2:26" ht="20.25" customHeight="1">
      <c r="B8" s="151"/>
      <c r="C8" s="150"/>
      <c r="D8" s="147"/>
      <c r="E8" s="150" t="s">
        <v>502</v>
      </c>
      <c r="F8" s="150"/>
      <c r="G8" s="150"/>
      <c r="H8" s="150"/>
      <c r="I8" s="150"/>
      <c r="J8" s="150">
        <f>+'入力(貸借)、検算'!G72</f>
        <v>0</v>
      </c>
      <c r="K8" s="147"/>
      <c r="L8" s="150"/>
      <c r="M8" s="150"/>
      <c r="N8" s="147"/>
      <c r="O8" s="150"/>
      <c r="P8" s="150"/>
      <c r="Q8" s="150"/>
      <c r="R8" s="150"/>
      <c r="S8" s="150"/>
      <c r="T8" s="150"/>
      <c r="U8" s="850">
        <f>ROUNDDOWN('入力(貸借)、検算'!K72/AA2,0)</f>
        <v>0</v>
      </c>
      <c r="V8" s="850"/>
      <c r="W8" s="850"/>
      <c r="X8" s="850"/>
      <c r="Y8" s="250"/>
      <c r="Z8" s="149"/>
    </row>
    <row r="9" spans="2:26" ht="13.5" customHeight="1">
      <c r="B9" s="151"/>
      <c r="C9" s="150"/>
      <c r="D9" s="147"/>
      <c r="E9" s="150">
        <f>+'入力(貸借)、検算'!C73</f>
        <v>0</v>
      </c>
      <c r="F9" s="150"/>
      <c r="G9" s="150"/>
      <c r="H9" s="150"/>
      <c r="I9" s="150"/>
      <c r="J9" s="150"/>
      <c r="K9" s="150"/>
      <c r="L9" s="150"/>
      <c r="M9" s="150"/>
      <c r="N9" s="147"/>
      <c r="O9" s="150"/>
      <c r="P9" s="150"/>
      <c r="Q9" s="150"/>
      <c r="R9" s="150"/>
      <c r="S9" s="150"/>
      <c r="T9" s="150"/>
      <c r="U9" s="859">
        <f>ROUNDDOWN('入力(貸借)、検算'!K73/AA2,0)</f>
        <v>0</v>
      </c>
      <c r="V9" s="859"/>
      <c r="W9" s="859"/>
      <c r="X9" s="859"/>
      <c r="Y9" s="251"/>
      <c r="Z9" s="149"/>
    </row>
    <row r="10" spans="2:26" ht="13.5" customHeight="1">
      <c r="B10" s="151"/>
      <c r="C10" s="150"/>
      <c r="D10" s="147"/>
      <c r="E10" s="150" t="s">
        <v>503</v>
      </c>
      <c r="F10" s="150"/>
      <c r="G10" s="150"/>
      <c r="H10" s="150"/>
      <c r="I10" s="150"/>
      <c r="J10" s="150">
        <f>+'入力(貸借)、検算'!G74</f>
        <v>0</v>
      </c>
      <c r="K10" s="147"/>
      <c r="L10" s="150"/>
      <c r="M10" s="150"/>
      <c r="N10" s="147"/>
      <c r="O10" s="150"/>
      <c r="P10" s="150"/>
      <c r="Q10" s="150"/>
      <c r="R10" s="150"/>
      <c r="S10" s="150"/>
      <c r="T10" s="150"/>
      <c r="U10" s="850">
        <f>ROUNDDOWN('入力(貸借)、検算'!K74/AA2,0)</f>
        <v>0</v>
      </c>
      <c r="V10" s="850"/>
      <c r="W10" s="850"/>
      <c r="X10" s="850"/>
      <c r="Y10" s="252"/>
      <c r="Z10" s="149"/>
    </row>
    <row r="11" spans="2:26" ht="20.25" customHeight="1">
      <c r="B11" s="151"/>
      <c r="C11" s="150"/>
      <c r="D11" s="150"/>
      <c r="E11" s="147"/>
      <c r="F11" s="150" t="s">
        <v>35</v>
      </c>
      <c r="G11" s="150"/>
      <c r="H11" s="150"/>
      <c r="I11" s="150"/>
      <c r="J11" s="150"/>
      <c r="K11" s="258"/>
      <c r="L11" s="258"/>
      <c r="M11" s="147"/>
      <c r="N11" s="150"/>
      <c r="O11" s="150"/>
      <c r="P11" s="150"/>
      <c r="Q11" s="150"/>
      <c r="R11" s="150"/>
      <c r="S11" s="150"/>
      <c r="T11" s="254" t="s">
        <v>504</v>
      </c>
      <c r="U11" s="852">
        <f>ROUNDDOWN('入力(貸借)、検算'!K75/AA2,0)</f>
        <v>0</v>
      </c>
      <c r="V11" s="852"/>
      <c r="W11" s="852"/>
      <c r="X11" s="852"/>
      <c r="Y11" s="259"/>
      <c r="Z11" s="149"/>
    </row>
    <row r="12" spans="2:26" ht="20.25" customHeight="1">
      <c r="B12" s="151"/>
      <c r="C12" s="150"/>
      <c r="D12" s="150"/>
      <c r="E12" s="147"/>
      <c r="F12" s="150" t="s">
        <v>699</v>
      </c>
      <c r="G12" s="150"/>
      <c r="H12" s="150"/>
      <c r="I12" s="150"/>
      <c r="J12" s="150"/>
      <c r="K12" s="258"/>
      <c r="L12" s="258"/>
      <c r="M12" s="147"/>
      <c r="N12" s="150"/>
      <c r="O12" s="150"/>
      <c r="P12" s="150"/>
      <c r="Q12" s="150"/>
      <c r="R12" s="150"/>
      <c r="S12" s="150"/>
      <c r="T12" s="150"/>
      <c r="U12" s="862">
        <f>ROUNDDOWN('入力(貸借)、検算'!K76/AA2,0)</f>
        <v>0</v>
      </c>
      <c r="V12" s="862"/>
      <c r="W12" s="862"/>
      <c r="X12" s="862"/>
      <c r="Y12" s="262"/>
      <c r="Z12" s="149"/>
    </row>
    <row r="13" spans="2:35" ht="20.25" customHeight="1">
      <c r="B13" s="151"/>
      <c r="C13" s="150"/>
      <c r="D13" s="150"/>
      <c r="E13" s="150"/>
      <c r="F13" s="147"/>
      <c r="G13" s="150" t="s">
        <v>36</v>
      </c>
      <c r="H13" s="150"/>
      <c r="I13" s="150"/>
      <c r="J13" s="150"/>
      <c r="K13" s="150"/>
      <c r="L13" s="150"/>
      <c r="M13" s="150"/>
      <c r="N13" s="150"/>
      <c r="O13" s="150"/>
      <c r="P13" s="150"/>
      <c r="Q13" s="150"/>
      <c r="R13" s="150"/>
      <c r="S13" s="150"/>
      <c r="T13" s="150"/>
      <c r="U13" s="858">
        <f>ROUNDDOWN('入力(貸借)、検算'!K77/AA2,0)</f>
        <v>0</v>
      </c>
      <c r="V13" s="858"/>
      <c r="W13" s="858"/>
      <c r="X13" s="858"/>
      <c r="Y13" s="256"/>
      <c r="Z13" s="149"/>
      <c r="AA13" s="261"/>
      <c r="AB13" s="42"/>
      <c r="AC13" s="42"/>
      <c r="AD13" s="42"/>
      <c r="AI13" s="42"/>
    </row>
    <row r="14" spans="2:30" ht="20.25" customHeight="1">
      <c r="B14" s="151" t="s">
        <v>505</v>
      </c>
      <c r="C14" s="150" t="s">
        <v>509</v>
      </c>
      <c r="D14" s="150"/>
      <c r="E14" s="150"/>
      <c r="F14" s="150"/>
      <c r="G14" s="258"/>
      <c r="H14" s="150"/>
      <c r="I14" s="254"/>
      <c r="J14" s="150"/>
      <c r="K14" s="150"/>
      <c r="L14" s="150"/>
      <c r="M14" s="150"/>
      <c r="N14" s="150"/>
      <c r="O14" s="150"/>
      <c r="P14" s="150"/>
      <c r="Q14" s="150"/>
      <c r="R14" s="150"/>
      <c r="S14" s="150"/>
      <c r="T14" s="150"/>
      <c r="U14" s="152"/>
      <c r="V14" s="152"/>
      <c r="W14" s="152"/>
      <c r="X14" s="152"/>
      <c r="Y14" s="147"/>
      <c r="Z14" s="149"/>
      <c r="AA14" s="261"/>
      <c r="AB14" s="42"/>
      <c r="AC14" s="42"/>
      <c r="AD14" s="42"/>
    </row>
    <row r="15" spans="2:26" ht="20.25" customHeight="1">
      <c r="B15" s="151"/>
      <c r="C15" s="147"/>
      <c r="D15" s="147"/>
      <c r="E15" s="150" t="s">
        <v>94</v>
      </c>
      <c r="F15" s="150"/>
      <c r="G15" s="150"/>
      <c r="H15" s="150"/>
      <c r="I15" s="150">
        <f>+'入力(貸借)、検算'!G79</f>
        <v>0</v>
      </c>
      <c r="J15" s="150"/>
      <c r="K15" s="150"/>
      <c r="L15" s="150"/>
      <c r="M15" s="150"/>
      <c r="N15" s="150"/>
      <c r="O15" s="150"/>
      <c r="P15" s="150"/>
      <c r="Q15" s="150"/>
      <c r="R15" s="150"/>
      <c r="S15" s="150"/>
      <c r="T15" s="150"/>
      <c r="U15" s="850">
        <f>ROUNDDOWN('入力(貸借)、検算'!K79/AA2,0)</f>
        <v>0</v>
      </c>
      <c r="V15" s="850"/>
      <c r="W15" s="850"/>
      <c r="X15" s="850"/>
      <c r="Y15" s="252"/>
      <c r="Z15" s="149"/>
    </row>
    <row r="16" spans="2:26" ht="20.25" customHeight="1">
      <c r="B16" s="151"/>
      <c r="C16" s="147"/>
      <c r="D16" s="147"/>
      <c r="E16" s="150" t="s">
        <v>95</v>
      </c>
      <c r="F16" s="150"/>
      <c r="G16" s="150"/>
      <c r="H16" s="150"/>
      <c r="I16" s="150">
        <f>+'入力(貸借)、検算'!G80</f>
        <v>0</v>
      </c>
      <c r="J16" s="150"/>
      <c r="K16" s="150"/>
      <c r="L16" s="150"/>
      <c r="M16" s="150"/>
      <c r="N16" s="150"/>
      <c r="O16" s="150"/>
      <c r="P16" s="150"/>
      <c r="Q16" s="150"/>
      <c r="R16" s="150"/>
      <c r="S16" s="150"/>
      <c r="T16" s="150"/>
      <c r="U16" s="850">
        <f>ROUNDDOWN('入力(貸借)、検算'!K80/AA2,0)</f>
        <v>0</v>
      </c>
      <c r="V16" s="850"/>
      <c r="W16" s="850"/>
      <c r="X16" s="850"/>
      <c r="Y16" s="250"/>
      <c r="Z16" s="149"/>
    </row>
    <row r="17" spans="2:26" ht="20.25" customHeight="1">
      <c r="B17" s="151"/>
      <c r="C17" s="147"/>
      <c r="D17" s="147"/>
      <c r="E17" s="150" t="s">
        <v>643</v>
      </c>
      <c r="F17" s="150"/>
      <c r="G17" s="150"/>
      <c r="H17" s="150"/>
      <c r="I17" s="150">
        <f>+'入力(貸借)、検算'!G81</f>
        <v>0</v>
      </c>
      <c r="J17" s="150"/>
      <c r="K17" s="150"/>
      <c r="L17" s="150"/>
      <c r="M17" s="150"/>
      <c r="N17" s="150"/>
      <c r="O17" s="150"/>
      <c r="P17" s="150"/>
      <c r="Q17" s="150"/>
      <c r="R17" s="150"/>
      <c r="S17" s="150"/>
      <c r="T17" s="150"/>
      <c r="U17" s="850">
        <f>ROUNDDOWN('入力(貸借)、検算'!K81/AA2,0)</f>
        <v>0</v>
      </c>
      <c r="V17" s="850"/>
      <c r="W17" s="850"/>
      <c r="X17" s="850"/>
      <c r="Y17" s="250"/>
      <c r="Z17" s="149"/>
    </row>
    <row r="18" spans="2:26" ht="20.25" customHeight="1">
      <c r="B18" s="151"/>
      <c r="C18" s="147"/>
      <c r="D18" s="147"/>
      <c r="E18" s="150" t="s">
        <v>96</v>
      </c>
      <c r="F18" s="150"/>
      <c r="G18" s="150"/>
      <c r="H18" s="150"/>
      <c r="I18" s="150">
        <f>+'入力(貸借)、検算'!G82</f>
        <v>0</v>
      </c>
      <c r="J18" s="150"/>
      <c r="K18" s="150"/>
      <c r="L18" s="150"/>
      <c r="M18" s="150"/>
      <c r="N18" s="150"/>
      <c r="O18" s="150"/>
      <c r="P18" s="150"/>
      <c r="Q18" s="150"/>
      <c r="R18" s="150"/>
      <c r="S18" s="150"/>
      <c r="T18" s="150"/>
      <c r="U18" s="850">
        <f>ROUNDDOWN('入力(貸借)、検算'!K82/AA2,0)</f>
        <v>0</v>
      </c>
      <c r="V18" s="850"/>
      <c r="W18" s="850"/>
      <c r="X18" s="850"/>
      <c r="Y18" s="250"/>
      <c r="Z18" s="149"/>
    </row>
    <row r="19" spans="2:26" ht="20.25" customHeight="1">
      <c r="B19" s="151"/>
      <c r="C19" s="147"/>
      <c r="D19" s="147"/>
      <c r="E19" s="150" t="s">
        <v>347</v>
      </c>
      <c r="F19" s="150"/>
      <c r="G19" s="150"/>
      <c r="H19" s="150"/>
      <c r="I19" s="150">
        <f>+'入力(貸借)、検算'!G83</f>
        <v>0</v>
      </c>
      <c r="J19" s="147"/>
      <c r="K19" s="147"/>
      <c r="L19" s="150"/>
      <c r="M19" s="150"/>
      <c r="N19" s="147"/>
      <c r="O19" s="150"/>
      <c r="P19" s="150"/>
      <c r="Q19" s="150"/>
      <c r="R19" s="150"/>
      <c r="S19" s="150"/>
      <c r="T19" s="150"/>
      <c r="U19" s="852">
        <f>ROUNDDOWN('入力(貸借)、検算'!K83/AA2,0)</f>
        <v>0</v>
      </c>
      <c r="V19" s="852"/>
      <c r="W19" s="852"/>
      <c r="X19" s="852"/>
      <c r="Y19" s="255"/>
      <c r="Z19" s="149"/>
    </row>
    <row r="20" spans="2:29" ht="20.25" customHeight="1">
      <c r="B20" s="151"/>
      <c r="C20" s="147"/>
      <c r="D20" s="147"/>
      <c r="E20" s="147"/>
      <c r="F20" s="150" t="s">
        <v>41</v>
      </c>
      <c r="G20" s="150"/>
      <c r="H20" s="150"/>
      <c r="I20" s="150"/>
      <c r="J20" s="150"/>
      <c r="K20" s="253"/>
      <c r="L20" s="253"/>
      <c r="M20" s="253"/>
      <c r="N20" s="150"/>
      <c r="O20" s="150"/>
      <c r="P20" s="150"/>
      <c r="Q20" s="150"/>
      <c r="R20" s="150"/>
      <c r="S20" s="150"/>
      <c r="T20" s="150"/>
      <c r="U20" s="863">
        <f>ROUNDDOWN('入力(貸借)、検算'!K84/AA2,0)</f>
        <v>0</v>
      </c>
      <c r="V20" s="863"/>
      <c r="W20" s="863"/>
      <c r="X20" s="863"/>
      <c r="Y20" s="263"/>
      <c r="Z20" s="149"/>
      <c r="AC20" s="42"/>
    </row>
    <row r="21" spans="2:35" ht="20.25" customHeight="1" thickBot="1">
      <c r="B21" s="151"/>
      <c r="C21" s="147"/>
      <c r="D21" s="147"/>
      <c r="E21" s="147"/>
      <c r="F21" s="147"/>
      <c r="G21" s="150" t="s">
        <v>42</v>
      </c>
      <c r="H21" s="150"/>
      <c r="I21" s="150"/>
      <c r="J21" s="150"/>
      <c r="K21" s="150"/>
      <c r="L21" s="150"/>
      <c r="M21" s="150"/>
      <c r="N21" s="150"/>
      <c r="O21" s="150"/>
      <c r="P21" s="150"/>
      <c r="Q21" s="150"/>
      <c r="R21" s="150"/>
      <c r="S21" s="150"/>
      <c r="T21" s="150"/>
      <c r="U21" s="865">
        <f>ROUNDDOWN('入力(貸借)、検算'!K86/AA2,0)</f>
        <v>0</v>
      </c>
      <c r="V21" s="865"/>
      <c r="W21" s="865"/>
      <c r="X21" s="865"/>
      <c r="Y21" s="264"/>
      <c r="Z21" s="149"/>
      <c r="AC21" s="42"/>
      <c r="AI21" s="42"/>
    </row>
    <row r="22" spans="2:29" ht="20.25" customHeight="1" thickTop="1">
      <c r="B22" s="151"/>
      <c r="C22" s="147"/>
      <c r="D22" s="147"/>
      <c r="E22" s="150"/>
      <c r="F22" s="150"/>
      <c r="G22" s="150"/>
      <c r="H22" s="150"/>
      <c r="I22" s="150"/>
      <c r="J22" s="150"/>
      <c r="K22" s="150"/>
      <c r="L22" s="150"/>
      <c r="M22" s="150"/>
      <c r="N22" s="147"/>
      <c r="O22" s="150"/>
      <c r="P22" s="150"/>
      <c r="Q22" s="150"/>
      <c r="R22" s="150"/>
      <c r="S22" s="150"/>
      <c r="T22" s="265"/>
      <c r="U22" s="265"/>
      <c r="V22" s="265"/>
      <c r="W22" s="265"/>
      <c r="X22" s="265"/>
      <c r="Y22" s="265"/>
      <c r="Z22" s="265"/>
      <c r="AC22" s="42"/>
    </row>
    <row r="23" spans="2:29" ht="20.25" customHeight="1">
      <c r="B23" s="147"/>
      <c r="C23" s="150"/>
      <c r="D23" s="150"/>
      <c r="E23" s="150"/>
      <c r="F23" s="150"/>
      <c r="G23" s="150"/>
      <c r="H23" s="150"/>
      <c r="I23" s="864" t="s">
        <v>508</v>
      </c>
      <c r="J23" s="864"/>
      <c r="K23" s="864"/>
      <c r="L23" s="864"/>
      <c r="M23" s="864"/>
      <c r="N23" s="864"/>
      <c r="O23" s="864"/>
      <c r="P23" s="864"/>
      <c r="Q23" s="864"/>
      <c r="R23" s="864"/>
      <c r="S23" s="150"/>
      <c r="T23" s="150"/>
      <c r="U23" s="150"/>
      <c r="V23" s="150"/>
      <c r="W23" s="150"/>
      <c r="X23" s="150"/>
      <c r="Y23" s="150"/>
      <c r="Z23" s="150"/>
      <c r="AC23" s="42"/>
    </row>
    <row r="24" spans="2:29" ht="20.25" customHeight="1">
      <c r="B24" s="151"/>
      <c r="C24" s="147"/>
      <c r="D24" s="147"/>
      <c r="E24" s="150"/>
      <c r="F24" s="150"/>
      <c r="G24" s="150"/>
      <c r="H24" s="150"/>
      <c r="I24" s="150"/>
      <c r="J24" s="150"/>
      <c r="K24" s="150"/>
      <c r="L24" s="150"/>
      <c r="M24" s="150"/>
      <c r="N24" s="150"/>
      <c r="O24" s="150"/>
      <c r="P24" s="150"/>
      <c r="Q24" s="150"/>
      <c r="R24" s="150"/>
      <c r="S24" s="150"/>
      <c r="T24" s="150"/>
      <c r="U24" s="266"/>
      <c r="V24" s="266"/>
      <c r="W24" s="266"/>
      <c r="X24" s="266"/>
      <c r="Y24" s="147"/>
      <c r="Z24" s="254"/>
      <c r="AC24" s="42"/>
    </row>
    <row r="25" spans="2:26" ht="20.25" customHeight="1">
      <c r="B25" s="151" t="s">
        <v>506</v>
      </c>
      <c r="C25" s="147" t="s">
        <v>510</v>
      </c>
      <c r="D25" s="267"/>
      <c r="E25" s="267"/>
      <c r="F25" s="267"/>
      <c r="G25" s="267"/>
      <c r="H25" s="267"/>
      <c r="I25" s="147"/>
      <c r="J25" s="147"/>
      <c r="K25" s="147"/>
      <c r="L25" s="147"/>
      <c r="M25" s="147"/>
      <c r="N25" s="147"/>
      <c r="O25" s="147"/>
      <c r="P25" s="147"/>
      <c r="Q25" s="147"/>
      <c r="R25" s="147"/>
      <c r="S25" s="147"/>
      <c r="T25" s="147"/>
      <c r="U25" s="150"/>
      <c r="V25" s="150"/>
      <c r="W25" s="150"/>
      <c r="X25" s="150"/>
      <c r="Y25" s="147"/>
      <c r="Z25" s="147"/>
    </row>
    <row r="26" spans="2:26" ht="20.25" customHeight="1">
      <c r="B26" s="151"/>
      <c r="C26" s="147"/>
      <c r="D26" s="147"/>
      <c r="E26" s="147" t="s">
        <v>1</v>
      </c>
      <c r="F26" s="147"/>
      <c r="G26" s="147"/>
      <c r="H26" s="147"/>
      <c r="I26" s="147"/>
      <c r="J26" s="147"/>
      <c r="K26" s="147"/>
      <c r="L26" s="147"/>
      <c r="M26" s="150"/>
      <c r="N26" s="150"/>
      <c r="O26" s="150"/>
      <c r="P26" s="150"/>
      <c r="Q26" s="150"/>
      <c r="R26" s="150"/>
      <c r="S26" s="150"/>
      <c r="T26" s="150"/>
      <c r="U26" s="850">
        <f>ROUNDDOWN('入力(貸借)、検算'!S28/AA2,0)</f>
        <v>0</v>
      </c>
      <c r="V26" s="850"/>
      <c r="W26" s="850"/>
      <c r="X26" s="850"/>
      <c r="Y26" s="252"/>
      <c r="Z26" s="147"/>
    </row>
    <row r="27" spans="2:26" ht="20.25" customHeight="1">
      <c r="B27" s="151"/>
      <c r="C27" s="147"/>
      <c r="D27" s="147"/>
      <c r="E27" s="147" t="s">
        <v>64</v>
      </c>
      <c r="F27" s="147"/>
      <c r="G27" s="147"/>
      <c r="H27" s="147"/>
      <c r="I27" s="147"/>
      <c r="J27" s="147"/>
      <c r="K27" s="147"/>
      <c r="L27" s="147"/>
      <c r="M27" s="150"/>
      <c r="N27" s="150"/>
      <c r="O27" s="150"/>
      <c r="P27" s="150"/>
      <c r="Q27" s="150"/>
      <c r="R27" s="150"/>
      <c r="S27" s="150"/>
      <c r="T27" s="150"/>
      <c r="U27" s="850">
        <f>ROUNDDOWN('入力(貸借)、検算'!S29/AA2,0)</f>
        <v>0</v>
      </c>
      <c r="V27" s="850"/>
      <c r="W27" s="850"/>
      <c r="X27" s="850"/>
      <c r="Y27" s="250"/>
      <c r="Z27" s="147"/>
    </row>
    <row r="28" spans="2:26" ht="13.5" customHeight="1">
      <c r="B28" s="151"/>
      <c r="C28" s="147"/>
      <c r="D28" s="147"/>
      <c r="E28" s="147">
        <f>+'入力(貸借)、検算'!N30</f>
        <v>0</v>
      </c>
      <c r="F28" s="147"/>
      <c r="G28" s="147"/>
      <c r="H28" s="147"/>
      <c r="I28" s="147"/>
      <c r="J28" s="147"/>
      <c r="K28" s="147"/>
      <c r="L28" s="147"/>
      <c r="M28" s="150"/>
      <c r="N28" s="150"/>
      <c r="O28" s="150"/>
      <c r="P28" s="150"/>
      <c r="Q28" s="150"/>
      <c r="R28" s="150"/>
      <c r="S28" s="150"/>
      <c r="T28" s="150"/>
      <c r="U28" s="859">
        <f>ROUNDDOWN('入力(貸借)、検算'!S30/AA2,0)</f>
        <v>0</v>
      </c>
      <c r="V28" s="859"/>
      <c r="W28" s="859"/>
      <c r="X28" s="859"/>
      <c r="Y28" s="251"/>
      <c r="Z28" s="147"/>
    </row>
    <row r="29" spans="2:26" ht="13.5" customHeight="1">
      <c r="B29" s="151"/>
      <c r="C29" s="147"/>
      <c r="D29" s="147"/>
      <c r="E29" s="147" t="s">
        <v>3</v>
      </c>
      <c r="F29" s="147"/>
      <c r="G29" s="147"/>
      <c r="H29" s="147"/>
      <c r="I29" s="147"/>
      <c r="J29" s="147"/>
      <c r="K29" s="147"/>
      <c r="L29" s="147"/>
      <c r="M29" s="150"/>
      <c r="N29" s="150"/>
      <c r="O29" s="150"/>
      <c r="P29" s="150"/>
      <c r="Q29" s="150"/>
      <c r="R29" s="150"/>
      <c r="S29" s="150"/>
      <c r="T29" s="150"/>
      <c r="U29" s="850">
        <f>ROUNDDOWN('入力(貸借)、検算'!S31/AA2,0)</f>
        <v>0</v>
      </c>
      <c r="V29" s="850"/>
      <c r="W29" s="850"/>
      <c r="X29" s="850"/>
      <c r="Y29" s="252"/>
      <c r="Z29" s="147"/>
    </row>
    <row r="30" spans="2:26" ht="20.25" customHeight="1">
      <c r="B30" s="151"/>
      <c r="C30" s="147"/>
      <c r="D30" s="147"/>
      <c r="E30" s="147" t="s">
        <v>687</v>
      </c>
      <c r="F30" s="147"/>
      <c r="G30" s="147"/>
      <c r="H30" s="147"/>
      <c r="I30" s="150">
        <f>+'入力(貸借)、検算'!P32</f>
        <v>0</v>
      </c>
      <c r="J30" s="147"/>
      <c r="K30" s="147"/>
      <c r="L30" s="147"/>
      <c r="M30" s="150"/>
      <c r="N30" s="150"/>
      <c r="O30" s="150"/>
      <c r="P30" s="150"/>
      <c r="Q30" s="150"/>
      <c r="R30" s="150"/>
      <c r="S30" s="150"/>
      <c r="T30" s="150"/>
      <c r="U30" s="850">
        <f>ROUNDDOWN('入力(貸借)、検算'!S32/AA2,0)</f>
        <v>0</v>
      </c>
      <c r="V30" s="850"/>
      <c r="W30" s="850"/>
      <c r="X30" s="850"/>
      <c r="Y30" s="252"/>
      <c r="Z30" s="147"/>
    </row>
    <row r="31" spans="2:26" ht="20.25" customHeight="1">
      <c r="B31" s="151"/>
      <c r="C31" s="147"/>
      <c r="D31" s="147"/>
      <c r="E31" s="147" t="s">
        <v>5</v>
      </c>
      <c r="F31" s="147"/>
      <c r="G31" s="147"/>
      <c r="H31" s="147"/>
      <c r="I31" s="150">
        <f>+'入力(貸借)、検算'!P33</f>
        <v>0</v>
      </c>
      <c r="J31" s="147"/>
      <c r="K31" s="147"/>
      <c r="L31" s="147"/>
      <c r="M31" s="150"/>
      <c r="N31" s="150"/>
      <c r="O31" s="150"/>
      <c r="P31" s="150"/>
      <c r="Q31" s="150"/>
      <c r="R31" s="150"/>
      <c r="S31" s="150"/>
      <c r="T31" s="150"/>
      <c r="U31" s="850">
        <f>ROUNDDOWN('入力(貸借)、検算'!S33/AA2,0)</f>
        <v>0</v>
      </c>
      <c r="V31" s="850"/>
      <c r="W31" s="850"/>
      <c r="X31" s="850"/>
      <c r="Y31" s="250"/>
      <c r="Z31" s="147"/>
    </row>
    <row r="32" spans="2:26" ht="20.25" customHeight="1">
      <c r="B32" s="151"/>
      <c r="C32" s="147"/>
      <c r="D32" s="147"/>
      <c r="E32" s="147" t="s">
        <v>65</v>
      </c>
      <c r="F32" s="147"/>
      <c r="G32" s="147"/>
      <c r="H32" s="147"/>
      <c r="I32" s="150">
        <f>+'入力(貸借)、検算'!P34</f>
        <v>0</v>
      </c>
      <c r="J32" s="147"/>
      <c r="K32" s="147"/>
      <c r="L32" s="147"/>
      <c r="M32" s="150"/>
      <c r="N32" s="150"/>
      <c r="O32" s="150"/>
      <c r="P32" s="150"/>
      <c r="Q32" s="150"/>
      <c r="R32" s="150"/>
      <c r="S32" s="150"/>
      <c r="T32" s="150"/>
      <c r="U32" s="850">
        <f>ROUNDDOWN('入力(貸借)、検算'!S34/AA2,0)</f>
        <v>0</v>
      </c>
      <c r="V32" s="850"/>
      <c r="W32" s="850"/>
      <c r="X32" s="850"/>
      <c r="Y32" s="250"/>
      <c r="Z32" s="147"/>
    </row>
    <row r="33" spans="2:26" ht="20.25" customHeight="1">
      <c r="B33" s="151"/>
      <c r="C33" s="147"/>
      <c r="D33" s="147"/>
      <c r="E33" s="147" t="s">
        <v>7</v>
      </c>
      <c r="F33" s="147"/>
      <c r="G33" s="147"/>
      <c r="H33" s="147"/>
      <c r="I33" s="147"/>
      <c r="J33" s="147"/>
      <c r="K33" s="147"/>
      <c r="L33" s="147"/>
      <c r="M33" s="150"/>
      <c r="N33" s="150"/>
      <c r="O33" s="150"/>
      <c r="P33" s="150"/>
      <c r="Q33" s="150"/>
      <c r="R33" s="150"/>
      <c r="S33" s="150"/>
      <c r="T33" s="150"/>
      <c r="U33" s="850">
        <f>ROUNDDOWN('入力(貸借)、検算'!S35/AA2,0)</f>
        <v>0</v>
      </c>
      <c r="V33" s="850"/>
      <c r="W33" s="850"/>
      <c r="X33" s="850"/>
      <c r="Y33" s="250"/>
      <c r="Z33" s="147"/>
    </row>
    <row r="34" spans="2:26" ht="20.25" customHeight="1">
      <c r="B34" s="151"/>
      <c r="C34" s="147"/>
      <c r="D34" s="147"/>
      <c r="E34" s="147" t="s">
        <v>66</v>
      </c>
      <c r="F34" s="147"/>
      <c r="G34" s="147"/>
      <c r="H34" s="147"/>
      <c r="I34" s="150">
        <f>+'入力(貸借)、検算'!P36</f>
        <v>0</v>
      </c>
      <c r="J34" s="147"/>
      <c r="K34" s="147"/>
      <c r="L34" s="147"/>
      <c r="M34" s="150"/>
      <c r="N34" s="147"/>
      <c r="O34" s="150"/>
      <c r="P34" s="150"/>
      <c r="Q34" s="150"/>
      <c r="R34" s="150"/>
      <c r="S34" s="150"/>
      <c r="T34" s="150"/>
      <c r="U34" s="850">
        <f>ROUNDDOWN('入力(貸借)、検算'!S36/AA2,0)</f>
        <v>0</v>
      </c>
      <c r="V34" s="850"/>
      <c r="W34" s="850"/>
      <c r="X34" s="850"/>
      <c r="Y34" s="250"/>
      <c r="Z34" s="147"/>
    </row>
    <row r="35" spans="2:26" ht="20.25" customHeight="1">
      <c r="B35" s="151"/>
      <c r="C35" s="147"/>
      <c r="D35" s="147"/>
      <c r="E35" s="147" t="s">
        <v>67</v>
      </c>
      <c r="F35" s="147"/>
      <c r="G35" s="147"/>
      <c r="H35" s="147"/>
      <c r="I35" s="147"/>
      <c r="J35" s="150"/>
      <c r="K35" s="147"/>
      <c r="L35" s="147"/>
      <c r="M35" s="150"/>
      <c r="N35" s="147"/>
      <c r="O35" s="150"/>
      <c r="P35" s="150"/>
      <c r="Q35" s="150"/>
      <c r="R35" s="150"/>
      <c r="S35" s="150"/>
      <c r="T35" s="150"/>
      <c r="U35" s="850">
        <f>ROUNDDOWN('入力(貸借)、検算'!S37/AA2,0)</f>
        <v>0</v>
      </c>
      <c r="V35" s="850"/>
      <c r="W35" s="850"/>
      <c r="X35" s="850"/>
      <c r="Y35" s="250"/>
      <c r="Z35" s="147"/>
    </row>
    <row r="36" spans="2:26" ht="20.25" customHeight="1">
      <c r="B36" s="151"/>
      <c r="C36" s="147"/>
      <c r="D36" s="147"/>
      <c r="E36" s="147" t="s">
        <v>10</v>
      </c>
      <c r="F36" s="147"/>
      <c r="G36" s="147"/>
      <c r="H36" s="147"/>
      <c r="I36" s="150">
        <f>+'入力(貸借)、検算'!P38</f>
        <v>0</v>
      </c>
      <c r="J36" s="147"/>
      <c r="K36" s="147"/>
      <c r="L36" s="147"/>
      <c r="M36" s="150"/>
      <c r="N36" s="147"/>
      <c r="O36" s="150"/>
      <c r="P36" s="150"/>
      <c r="Q36" s="150"/>
      <c r="R36" s="150"/>
      <c r="S36" s="150"/>
      <c r="T36" s="150"/>
      <c r="U36" s="850">
        <f>ROUNDDOWN('入力(貸借)、検算'!S38/AA2,0)</f>
        <v>0</v>
      </c>
      <c r="V36" s="850"/>
      <c r="W36" s="850"/>
      <c r="X36" s="850"/>
      <c r="Y36" s="250"/>
      <c r="Z36" s="147"/>
    </row>
    <row r="37" spans="2:26" ht="20.25" customHeight="1">
      <c r="B37" s="151"/>
      <c r="C37" s="147"/>
      <c r="D37" s="147"/>
      <c r="E37" s="147" t="s">
        <v>12</v>
      </c>
      <c r="F37" s="147"/>
      <c r="G37" s="147"/>
      <c r="H37" s="147"/>
      <c r="I37" s="150">
        <f>+'入力(貸借)、検算'!P39</f>
        <v>0</v>
      </c>
      <c r="J37" s="147"/>
      <c r="K37" s="147"/>
      <c r="L37" s="147"/>
      <c r="M37" s="150"/>
      <c r="N37" s="147"/>
      <c r="O37" s="150"/>
      <c r="P37" s="150"/>
      <c r="Q37" s="150"/>
      <c r="R37" s="150"/>
      <c r="S37" s="150"/>
      <c r="T37" s="150"/>
      <c r="U37" s="850">
        <f>ROUNDDOWN('入力(貸借)、検算'!S39/AA2,0)</f>
        <v>0</v>
      </c>
      <c r="V37" s="850"/>
      <c r="W37" s="850"/>
      <c r="X37" s="850"/>
      <c r="Y37" s="250"/>
      <c r="Z37" s="147"/>
    </row>
    <row r="38" spans="2:26" ht="20.25" customHeight="1">
      <c r="B38" s="151"/>
      <c r="C38" s="147"/>
      <c r="D38" s="147"/>
      <c r="E38" s="850">
        <f>+'入力(貸借)、検算'!N40</f>
        <v>0</v>
      </c>
      <c r="F38" s="850"/>
      <c r="G38" s="850"/>
      <c r="H38" s="850"/>
      <c r="I38" s="147" t="s">
        <v>43</v>
      </c>
      <c r="J38" s="147"/>
      <c r="K38" s="150"/>
      <c r="L38" s="147"/>
      <c r="M38" s="150"/>
      <c r="N38" s="147"/>
      <c r="O38" s="150"/>
      <c r="P38" s="150"/>
      <c r="Q38" s="150"/>
      <c r="R38" s="150"/>
      <c r="S38" s="150"/>
      <c r="T38" s="150"/>
      <c r="U38" s="850">
        <f>ROUNDDOWN('入力(貸借)、検算'!S40/AA2,0)</f>
        <v>0</v>
      </c>
      <c r="V38" s="850"/>
      <c r="W38" s="850"/>
      <c r="X38" s="850"/>
      <c r="Y38" s="250"/>
      <c r="Z38" s="147"/>
    </row>
    <row r="39" spans="2:26" ht="13.5" customHeight="1">
      <c r="B39" s="151"/>
      <c r="C39" s="147"/>
      <c r="D39" s="147"/>
      <c r="E39" s="150">
        <f>+'入力(貸借)、検算'!N41</f>
        <v>0</v>
      </c>
      <c r="F39" s="268"/>
      <c r="G39" s="268"/>
      <c r="H39" s="268"/>
      <c r="I39" s="147"/>
      <c r="J39" s="147"/>
      <c r="K39" s="150"/>
      <c r="L39" s="147"/>
      <c r="M39" s="150"/>
      <c r="N39" s="147"/>
      <c r="O39" s="150"/>
      <c r="P39" s="150"/>
      <c r="Q39" s="150"/>
      <c r="R39" s="150"/>
      <c r="S39" s="150"/>
      <c r="T39" s="150"/>
      <c r="U39" s="859">
        <f>ROUNDDOWN('入力(貸借)、検算'!S41/AA2,0)</f>
        <v>0</v>
      </c>
      <c r="V39" s="859"/>
      <c r="W39" s="859"/>
      <c r="X39" s="859"/>
      <c r="Y39" s="150"/>
      <c r="Z39" s="147"/>
    </row>
    <row r="40" spans="2:26" ht="13.5" customHeight="1">
      <c r="B40" s="151"/>
      <c r="C40" s="147"/>
      <c r="D40" s="147"/>
      <c r="E40" s="147" t="s">
        <v>507</v>
      </c>
      <c r="F40" s="147"/>
      <c r="G40" s="147"/>
      <c r="H40" s="147"/>
      <c r="I40" s="150">
        <f>+'入力(貸借)、検算'!P42</f>
        <v>0</v>
      </c>
      <c r="J40" s="147"/>
      <c r="K40" s="147"/>
      <c r="L40" s="147"/>
      <c r="M40" s="150"/>
      <c r="N40" s="147"/>
      <c r="O40" s="150"/>
      <c r="P40" s="150"/>
      <c r="Q40" s="150"/>
      <c r="R40" s="150"/>
      <c r="S40" s="150"/>
      <c r="T40" s="150"/>
      <c r="U40" s="853">
        <f>ROUNDDOWN('入力(貸借)、検算'!S42/AA2,0)</f>
        <v>0</v>
      </c>
      <c r="V40" s="853"/>
      <c r="W40" s="853"/>
      <c r="X40" s="853"/>
      <c r="Y40" s="255"/>
      <c r="Z40" s="147"/>
    </row>
    <row r="41" spans="2:26" ht="20.25" customHeight="1">
      <c r="B41" s="151"/>
      <c r="C41" s="147"/>
      <c r="D41" s="147"/>
      <c r="E41" s="147"/>
      <c r="F41" s="147" t="s">
        <v>44</v>
      </c>
      <c r="G41" s="147"/>
      <c r="H41" s="147"/>
      <c r="I41" s="147"/>
      <c r="J41" s="147"/>
      <c r="K41" s="269"/>
      <c r="L41" s="147"/>
      <c r="M41" s="147"/>
      <c r="N41" s="150"/>
      <c r="O41" s="150"/>
      <c r="P41" s="150"/>
      <c r="Q41" s="150"/>
      <c r="R41" s="150"/>
      <c r="S41" s="150"/>
      <c r="T41" s="150"/>
      <c r="U41" s="850">
        <f>ROUNDDOWN('入力(貸借)、検算'!S43/AA2,0)</f>
        <v>0</v>
      </c>
      <c r="V41" s="850"/>
      <c r="W41" s="850"/>
      <c r="X41" s="850"/>
      <c r="Y41" s="252"/>
      <c r="Z41" s="149"/>
    </row>
  </sheetData>
  <sheetProtection password="CA9A" sheet="1" objects="1" scenarios="1" selectLockedCells="1"/>
  <mergeCells count="36">
    <mergeCell ref="U40:X40"/>
    <mergeCell ref="U30:X30"/>
    <mergeCell ref="U41:X41"/>
    <mergeCell ref="U34:X34"/>
    <mergeCell ref="U35:X35"/>
    <mergeCell ref="U36:X36"/>
    <mergeCell ref="U39:X39"/>
    <mergeCell ref="U33:X33"/>
    <mergeCell ref="U38:X38"/>
    <mergeCell ref="U13:X13"/>
    <mergeCell ref="U15:X15"/>
    <mergeCell ref="U21:X21"/>
    <mergeCell ref="U18:X18"/>
    <mergeCell ref="U19:X19"/>
    <mergeCell ref="U17:X17"/>
    <mergeCell ref="U16:X16"/>
    <mergeCell ref="E38:H38"/>
    <mergeCell ref="U20:X20"/>
    <mergeCell ref="U37:X37"/>
    <mergeCell ref="U31:X31"/>
    <mergeCell ref="U27:X27"/>
    <mergeCell ref="U29:X29"/>
    <mergeCell ref="U32:X32"/>
    <mergeCell ref="U28:X28"/>
    <mergeCell ref="U26:X26"/>
    <mergeCell ref="I23:R23"/>
    <mergeCell ref="U3:X3"/>
    <mergeCell ref="U4:X4"/>
    <mergeCell ref="U5:X5"/>
    <mergeCell ref="U12:X12"/>
    <mergeCell ref="U6:X6"/>
    <mergeCell ref="U8:X8"/>
    <mergeCell ref="U10:X10"/>
    <mergeCell ref="U11:X11"/>
    <mergeCell ref="U7:X7"/>
    <mergeCell ref="U9:X9"/>
  </mergeCells>
  <printOptions horizontalCentered="1"/>
  <pageMargins left="0.6692913385826772" right="0.52" top="0.7" bottom="0.57" header="0.2755905511811024" footer="0.1968503937007874"/>
  <pageSetup fitToHeight="1" fitToWidth="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L42"/>
  <sheetViews>
    <sheetView showRowColHeaders="0" showZeros="0" zoomScale="90" zoomScaleNormal="90" zoomScalePageLayoutView="0" workbookViewId="0" topLeftCell="A1">
      <selection activeCell="I16" sqref="I16"/>
    </sheetView>
  </sheetViews>
  <sheetFormatPr defaultColWidth="4.25390625" defaultRowHeight="20.25" customHeight="1"/>
  <cols>
    <col min="1" max="1" width="1.875" style="38" customWidth="1"/>
    <col min="2" max="2" width="4.625" style="41" customWidth="1"/>
    <col min="3" max="4" width="3.00390625" style="38" customWidth="1"/>
    <col min="5" max="17" width="4.25390625" style="38" customWidth="1"/>
    <col min="18" max="18" width="1.4921875" style="38" customWidth="1"/>
    <col min="19" max="24" width="4.25390625" style="38" customWidth="1"/>
    <col min="25" max="25" width="1.4921875" style="38" customWidth="1"/>
    <col min="26" max="26" width="2.875" style="38" customWidth="1"/>
    <col min="27" max="27" width="14.00390625" style="54" customWidth="1"/>
    <col min="28" max="16384" width="4.25390625" style="38" customWidth="1"/>
  </cols>
  <sheetData>
    <row r="1" spans="2:35" ht="9.75" customHeight="1">
      <c r="B1" s="38"/>
      <c r="AA1" s="38"/>
      <c r="AC1" s="42"/>
      <c r="AD1" s="42"/>
      <c r="AE1" s="42"/>
      <c r="AF1" s="42"/>
      <c r="AG1" s="42"/>
      <c r="AH1" s="42"/>
      <c r="AI1" s="42"/>
    </row>
    <row r="2" spans="2:35" ht="20.25" customHeight="1">
      <c r="B2" s="151" t="s">
        <v>512</v>
      </c>
      <c r="C2" s="147" t="s">
        <v>45</v>
      </c>
      <c r="D2" s="147"/>
      <c r="E2" s="147"/>
      <c r="F2" s="147"/>
      <c r="G2" s="147"/>
      <c r="H2" s="147"/>
      <c r="I2" s="147"/>
      <c r="J2" s="147"/>
      <c r="K2" s="147"/>
      <c r="L2" s="147"/>
      <c r="M2" s="147"/>
      <c r="N2" s="150"/>
      <c r="O2" s="150"/>
      <c r="P2" s="150"/>
      <c r="Q2" s="150"/>
      <c r="R2" s="150"/>
      <c r="S2" s="150"/>
      <c r="T2" s="150"/>
      <c r="U2" s="152"/>
      <c r="V2" s="152"/>
      <c r="W2" s="152"/>
      <c r="X2" s="152"/>
      <c r="Y2" s="147"/>
      <c r="Z2" s="149"/>
      <c r="AA2" s="301">
        <f>+'貸借（1）'!AB18</f>
        <v>1000</v>
      </c>
      <c r="AC2" s="42"/>
      <c r="AD2" s="42"/>
      <c r="AE2" s="42"/>
      <c r="AF2" s="42"/>
      <c r="AG2" s="42"/>
      <c r="AH2" s="42"/>
      <c r="AI2" s="42"/>
    </row>
    <row r="3" spans="2:26" ht="20.25" customHeight="1">
      <c r="B3" s="151"/>
      <c r="C3" s="147"/>
      <c r="D3" s="147"/>
      <c r="E3" s="147" t="s">
        <v>68</v>
      </c>
      <c r="F3" s="147"/>
      <c r="G3" s="147"/>
      <c r="H3" s="147"/>
      <c r="I3" s="150">
        <f>+'入力(貸借)、検算'!P45</f>
        <v>0</v>
      </c>
      <c r="J3" s="147"/>
      <c r="K3" s="147"/>
      <c r="L3" s="147"/>
      <c r="M3" s="147"/>
      <c r="N3" s="147"/>
      <c r="O3" s="147"/>
      <c r="P3" s="147"/>
      <c r="Q3" s="147"/>
      <c r="R3" s="147"/>
      <c r="S3" s="150"/>
      <c r="T3" s="150"/>
      <c r="U3" s="850">
        <f>ROUNDDOWN('入力(貸借)、検算'!S45/AA2,0)</f>
        <v>0</v>
      </c>
      <c r="V3" s="850"/>
      <c r="W3" s="850"/>
      <c r="X3" s="850"/>
      <c r="Y3" s="252"/>
      <c r="Z3" s="149"/>
    </row>
    <row r="4" spans="2:26" ht="20.25" customHeight="1">
      <c r="B4" s="151"/>
      <c r="C4" s="147"/>
      <c r="D4" s="147"/>
      <c r="E4" s="147" t="s">
        <v>18</v>
      </c>
      <c r="F4" s="147"/>
      <c r="G4" s="147"/>
      <c r="H4" s="147"/>
      <c r="I4" s="150"/>
      <c r="J4" s="147"/>
      <c r="K4" s="147"/>
      <c r="L4" s="147"/>
      <c r="M4" s="147"/>
      <c r="N4" s="147"/>
      <c r="O4" s="147"/>
      <c r="P4" s="147"/>
      <c r="Q4" s="147"/>
      <c r="R4" s="147"/>
      <c r="S4" s="150"/>
      <c r="T4" s="150"/>
      <c r="U4" s="851">
        <f>ROUNDDOWN('入力(貸借)、検算'!S46/AA2,0)</f>
        <v>0</v>
      </c>
      <c r="V4" s="851"/>
      <c r="W4" s="851"/>
      <c r="X4" s="851"/>
      <c r="Y4" s="250"/>
      <c r="Z4" s="149"/>
    </row>
    <row r="5" spans="2:26" ht="20.25" customHeight="1">
      <c r="B5" s="151"/>
      <c r="C5" s="147"/>
      <c r="D5" s="147"/>
      <c r="E5" s="147" t="s">
        <v>687</v>
      </c>
      <c r="F5" s="147"/>
      <c r="G5" s="147"/>
      <c r="H5" s="147"/>
      <c r="I5" s="150">
        <f>+'入力(貸借)、検算'!P47</f>
        <v>0</v>
      </c>
      <c r="J5" s="147"/>
      <c r="K5" s="147"/>
      <c r="L5" s="147"/>
      <c r="M5" s="147"/>
      <c r="N5" s="147"/>
      <c r="O5" s="147"/>
      <c r="P5" s="147"/>
      <c r="Q5" s="147"/>
      <c r="R5" s="147"/>
      <c r="S5" s="150"/>
      <c r="T5" s="150"/>
      <c r="U5" s="851">
        <f>ROUNDDOWN('入力(貸借)、検算'!S47/AA2,0)</f>
        <v>0</v>
      </c>
      <c r="V5" s="851"/>
      <c r="W5" s="851"/>
      <c r="X5" s="851"/>
      <c r="Y5" s="250"/>
      <c r="Z5" s="149"/>
    </row>
    <row r="6" spans="2:26" ht="20.25" customHeight="1">
      <c r="B6" s="151"/>
      <c r="C6" s="147"/>
      <c r="D6" s="147"/>
      <c r="E6" s="147" t="s">
        <v>513</v>
      </c>
      <c r="F6" s="147"/>
      <c r="G6" s="147"/>
      <c r="H6" s="147"/>
      <c r="I6" s="147"/>
      <c r="J6" s="150">
        <f>+'入力(貸借)、検算'!P48</f>
        <v>0</v>
      </c>
      <c r="K6" s="147"/>
      <c r="L6" s="147"/>
      <c r="M6" s="147"/>
      <c r="N6" s="147"/>
      <c r="O6" s="147"/>
      <c r="P6" s="147"/>
      <c r="Q6" s="147"/>
      <c r="R6" s="147"/>
      <c r="S6" s="150"/>
      <c r="T6" s="150"/>
      <c r="U6" s="851">
        <f>ROUNDDOWN('入力(貸借)、検算'!S48/AA2,0)</f>
        <v>0</v>
      </c>
      <c r="V6" s="851"/>
      <c r="W6" s="851"/>
      <c r="X6" s="851"/>
      <c r="Y6" s="250"/>
      <c r="Z6" s="149"/>
    </row>
    <row r="7" spans="2:26" ht="20.25" customHeight="1">
      <c r="B7" s="151"/>
      <c r="C7" s="147"/>
      <c r="D7" s="147"/>
      <c r="E7" s="850">
        <f>+'入力(貸借)、検算'!N49</f>
        <v>0</v>
      </c>
      <c r="F7" s="850"/>
      <c r="G7" s="850"/>
      <c r="H7" s="850"/>
      <c r="I7" s="147" t="s">
        <v>43</v>
      </c>
      <c r="J7" s="147"/>
      <c r="K7" s="150"/>
      <c r="L7" s="147"/>
      <c r="M7" s="147"/>
      <c r="N7" s="147"/>
      <c r="O7" s="147"/>
      <c r="P7" s="147"/>
      <c r="Q7" s="147"/>
      <c r="R7" s="147"/>
      <c r="S7" s="150"/>
      <c r="T7" s="150"/>
      <c r="U7" s="851">
        <f>ROUNDDOWN('入力(貸借)、検算'!S49/AA2,0)</f>
        <v>0</v>
      </c>
      <c r="V7" s="851"/>
      <c r="W7" s="851"/>
      <c r="X7" s="851"/>
      <c r="Y7" s="250"/>
      <c r="Z7" s="149"/>
    </row>
    <row r="8" spans="2:26" ht="20.25" customHeight="1">
      <c r="B8" s="151"/>
      <c r="C8" s="147"/>
      <c r="D8" s="147"/>
      <c r="E8" s="150" t="s">
        <v>280</v>
      </c>
      <c r="F8" s="150"/>
      <c r="G8" s="150"/>
      <c r="H8" s="150"/>
      <c r="I8" s="147"/>
      <c r="J8" s="150">
        <f>+'入力(貸借)、検算'!P50</f>
        <v>0</v>
      </c>
      <c r="K8" s="150"/>
      <c r="L8" s="147"/>
      <c r="M8" s="147"/>
      <c r="N8" s="147"/>
      <c r="O8" s="147"/>
      <c r="P8" s="147"/>
      <c r="Q8" s="147"/>
      <c r="R8" s="147"/>
      <c r="S8" s="150"/>
      <c r="T8" s="150"/>
      <c r="U8" s="851">
        <f>ROUNDDOWN('入力(貸借)、検算'!S50/AA2,0)</f>
        <v>0</v>
      </c>
      <c r="V8" s="851"/>
      <c r="W8" s="851"/>
      <c r="X8" s="851"/>
      <c r="Y8" s="250"/>
      <c r="Z8" s="149"/>
    </row>
    <row r="9" spans="2:26" ht="13.5" customHeight="1">
      <c r="B9" s="151"/>
      <c r="C9" s="147"/>
      <c r="D9" s="147"/>
      <c r="E9" s="150">
        <f>+'入力(貸借)、検算'!N51</f>
        <v>0</v>
      </c>
      <c r="F9" s="152"/>
      <c r="G9" s="152"/>
      <c r="H9" s="152"/>
      <c r="I9" s="147"/>
      <c r="J9" s="147"/>
      <c r="K9" s="150"/>
      <c r="L9" s="147"/>
      <c r="M9" s="147"/>
      <c r="N9" s="147"/>
      <c r="O9" s="147"/>
      <c r="P9" s="147"/>
      <c r="Q9" s="147"/>
      <c r="R9" s="147"/>
      <c r="S9" s="150"/>
      <c r="T9" s="150"/>
      <c r="U9" s="859">
        <f>ROUNDDOWN('入力(貸借)、検算'!S51/AA2,0)</f>
        <v>0</v>
      </c>
      <c r="V9" s="859"/>
      <c r="W9" s="859"/>
      <c r="X9" s="859"/>
      <c r="Y9" s="150"/>
      <c r="Z9" s="149"/>
    </row>
    <row r="10" spans="2:26" ht="13.5" customHeight="1">
      <c r="B10" s="151"/>
      <c r="C10" s="147"/>
      <c r="D10" s="147"/>
      <c r="E10" s="147" t="s">
        <v>275</v>
      </c>
      <c r="F10" s="147"/>
      <c r="G10" s="147"/>
      <c r="H10" s="147"/>
      <c r="I10" s="147"/>
      <c r="J10" s="150">
        <f>+'入力(貸借)、検算'!P52</f>
        <v>0</v>
      </c>
      <c r="K10" s="147"/>
      <c r="L10" s="147"/>
      <c r="M10" s="147"/>
      <c r="N10" s="147"/>
      <c r="O10" s="147"/>
      <c r="P10" s="147"/>
      <c r="Q10" s="147"/>
      <c r="R10" s="147"/>
      <c r="S10" s="150"/>
      <c r="T10" s="150"/>
      <c r="U10" s="853">
        <f>ROUNDDOWN('入力(貸借)、検算'!S52/AA2,0)</f>
        <v>0</v>
      </c>
      <c r="V10" s="853"/>
      <c r="W10" s="853"/>
      <c r="X10" s="853"/>
      <c r="Y10" s="255"/>
      <c r="Z10" s="149"/>
    </row>
    <row r="11" spans="2:26" ht="20.25" customHeight="1">
      <c r="B11" s="151"/>
      <c r="C11" s="147"/>
      <c r="D11" s="147"/>
      <c r="E11" s="147"/>
      <c r="F11" s="147" t="s">
        <v>46</v>
      </c>
      <c r="G11" s="147"/>
      <c r="H11" s="147"/>
      <c r="I11" s="147"/>
      <c r="J11" s="147"/>
      <c r="K11" s="269"/>
      <c r="L11" s="147"/>
      <c r="M11" s="147"/>
      <c r="N11" s="147"/>
      <c r="O11" s="147"/>
      <c r="P11" s="147"/>
      <c r="Q11" s="147"/>
      <c r="R11" s="147"/>
      <c r="S11" s="150"/>
      <c r="T11" s="150"/>
      <c r="U11" s="862">
        <f>ROUNDDOWN('入力(貸借)、検算'!S54/AA2,0)</f>
        <v>0</v>
      </c>
      <c r="V11" s="862"/>
      <c r="W11" s="862"/>
      <c r="X11" s="862"/>
      <c r="Y11" s="262"/>
      <c r="Z11" s="149"/>
    </row>
    <row r="12" spans="2:35" ht="20.25" customHeight="1" thickBot="1">
      <c r="B12" s="151"/>
      <c r="C12" s="147"/>
      <c r="D12" s="147"/>
      <c r="E12" s="147"/>
      <c r="F12" s="147"/>
      <c r="G12" s="147" t="s">
        <v>47</v>
      </c>
      <c r="H12" s="147"/>
      <c r="I12" s="147"/>
      <c r="J12" s="147"/>
      <c r="K12" s="147"/>
      <c r="L12" s="147"/>
      <c r="M12" s="147"/>
      <c r="N12" s="147"/>
      <c r="O12" s="147"/>
      <c r="P12" s="147"/>
      <c r="Q12" s="147"/>
      <c r="R12" s="147"/>
      <c r="S12" s="150"/>
      <c r="T12" s="150"/>
      <c r="U12" s="865">
        <f>ROUNDDOWN('入力(貸借)、検算'!S53/AA2,0)</f>
        <v>0</v>
      </c>
      <c r="V12" s="865"/>
      <c r="W12" s="865"/>
      <c r="X12" s="865"/>
      <c r="Y12" s="264"/>
      <c r="Z12" s="149"/>
      <c r="AC12" s="42"/>
      <c r="AD12" s="42"/>
      <c r="AE12" s="42"/>
      <c r="AF12" s="42"/>
      <c r="AG12" s="42"/>
      <c r="AH12" s="42"/>
      <c r="AI12" s="42"/>
    </row>
    <row r="13" spans="2:35" ht="20.25" customHeight="1" thickTop="1">
      <c r="B13" s="151"/>
      <c r="C13" s="147"/>
      <c r="D13" s="147"/>
      <c r="E13" s="147"/>
      <c r="F13" s="147"/>
      <c r="G13" s="147"/>
      <c r="H13" s="147"/>
      <c r="I13" s="147"/>
      <c r="J13" s="147"/>
      <c r="K13" s="147"/>
      <c r="L13" s="147"/>
      <c r="M13" s="147"/>
      <c r="N13" s="150"/>
      <c r="O13" s="150"/>
      <c r="P13" s="150"/>
      <c r="Q13" s="150"/>
      <c r="R13" s="150"/>
      <c r="S13" s="150"/>
      <c r="T13" s="150"/>
      <c r="U13" s="276"/>
      <c r="V13" s="276"/>
      <c r="W13" s="276"/>
      <c r="X13" s="276"/>
      <c r="Y13" s="276"/>
      <c r="Z13" s="147"/>
      <c r="AC13" s="42"/>
      <c r="AD13" s="42"/>
      <c r="AE13" s="42"/>
      <c r="AF13" s="42"/>
      <c r="AG13" s="42"/>
      <c r="AH13" s="42"/>
      <c r="AI13" s="42"/>
    </row>
    <row r="14" spans="2:27" s="40" customFormat="1" ht="20.25" customHeight="1">
      <c r="B14" s="221"/>
      <c r="C14" s="277"/>
      <c r="D14" s="277"/>
      <c r="E14" s="277"/>
      <c r="F14" s="277"/>
      <c r="G14" s="277"/>
      <c r="H14" s="277"/>
      <c r="I14" s="876" t="s">
        <v>511</v>
      </c>
      <c r="J14" s="876"/>
      <c r="K14" s="876"/>
      <c r="L14" s="876"/>
      <c r="M14" s="876"/>
      <c r="N14" s="876"/>
      <c r="O14" s="876"/>
      <c r="P14" s="876"/>
      <c r="Q14" s="876"/>
      <c r="R14" s="876"/>
      <c r="S14" s="277"/>
      <c r="T14" s="277"/>
      <c r="U14" s="277"/>
      <c r="V14" s="277"/>
      <c r="W14" s="277"/>
      <c r="X14" s="277"/>
      <c r="Y14" s="277"/>
      <c r="Z14" s="277"/>
      <c r="AA14" s="271"/>
    </row>
    <row r="15" spans="2:27" s="40" customFormat="1" ht="20.25" customHeight="1">
      <c r="B15" s="220"/>
      <c r="C15" s="221"/>
      <c r="D15" s="221"/>
      <c r="E15" s="221"/>
      <c r="F15" s="221"/>
      <c r="G15" s="221"/>
      <c r="H15" s="221"/>
      <c r="I15" s="221"/>
      <c r="J15" s="221"/>
      <c r="K15" s="221"/>
      <c r="L15" s="221"/>
      <c r="M15" s="221"/>
      <c r="N15" s="221"/>
      <c r="O15" s="221"/>
      <c r="P15" s="221"/>
      <c r="Q15" s="279"/>
      <c r="R15" s="279"/>
      <c r="S15" s="279"/>
      <c r="T15" s="279"/>
      <c r="U15" s="280"/>
      <c r="V15" s="280"/>
      <c r="W15" s="280"/>
      <c r="X15" s="280"/>
      <c r="Y15" s="280"/>
      <c r="Z15" s="281"/>
      <c r="AA15" s="271"/>
    </row>
    <row r="16" spans="2:27" s="40" customFormat="1" ht="20.25" customHeight="1">
      <c r="B16" s="282" t="s">
        <v>69</v>
      </c>
      <c r="C16" s="283" t="s">
        <v>348</v>
      </c>
      <c r="D16" s="283"/>
      <c r="E16" s="283"/>
      <c r="F16" s="221"/>
      <c r="G16" s="221"/>
      <c r="H16" s="221"/>
      <c r="I16" s="221"/>
      <c r="J16" s="221"/>
      <c r="K16" s="221"/>
      <c r="L16" s="221"/>
      <c r="M16" s="221"/>
      <c r="N16" s="221"/>
      <c r="O16" s="221"/>
      <c r="P16" s="221"/>
      <c r="Q16" s="279"/>
      <c r="R16" s="279"/>
      <c r="S16" s="279"/>
      <c r="T16" s="279"/>
      <c r="U16" s="280"/>
      <c r="V16" s="280"/>
      <c r="W16" s="280"/>
      <c r="X16" s="280"/>
      <c r="Y16" s="280"/>
      <c r="Z16" s="281"/>
      <c r="AA16" s="271"/>
    </row>
    <row r="17" spans="2:38" s="40" customFormat="1" ht="20.25" customHeight="1">
      <c r="B17" s="873" t="s">
        <v>514</v>
      </c>
      <c r="C17" s="873"/>
      <c r="D17" s="283" t="s">
        <v>150</v>
      </c>
      <c r="E17" s="283"/>
      <c r="F17" s="283"/>
      <c r="G17" s="283"/>
      <c r="H17" s="283"/>
      <c r="I17" s="283"/>
      <c r="J17" s="285"/>
      <c r="K17" s="285"/>
      <c r="L17" s="285"/>
      <c r="M17" s="285"/>
      <c r="N17" s="285"/>
      <c r="O17" s="285"/>
      <c r="P17" s="285"/>
      <c r="Q17" s="285"/>
      <c r="R17" s="285"/>
      <c r="S17" s="285"/>
      <c r="T17" s="285"/>
      <c r="U17" s="869">
        <f>ROUNDDOWN('入力(貸借)、検算'!S62/AA2,0)</f>
        <v>0</v>
      </c>
      <c r="V17" s="869"/>
      <c r="W17" s="869"/>
      <c r="X17" s="869"/>
      <c r="Y17" s="286"/>
      <c r="Z17" s="287"/>
      <c r="AA17" s="272"/>
      <c r="AB17" s="62"/>
      <c r="AC17" s="62"/>
      <c r="AD17" s="62"/>
      <c r="AE17" s="62"/>
      <c r="AF17" s="62"/>
      <c r="AG17" s="62"/>
      <c r="AH17" s="62"/>
      <c r="AI17" s="62"/>
      <c r="AJ17" s="62"/>
      <c r="AK17" s="62"/>
      <c r="AL17" s="62"/>
    </row>
    <row r="18" spans="2:38" s="40" customFormat="1" ht="20.25" customHeight="1">
      <c r="B18" s="873" t="s">
        <v>350</v>
      </c>
      <c r="C18" s="873"/>
      <c r="D18" s="283" t="s">
        <v>349</v>
      </c>
      <c r="E18" s="283"/>
      <c r="F18" s="283"/>
      <c r="G18" s="283"/>
      <c r="H18" s="283"/>
      <c r="I18" s="283"/>
      <c r="J18" s="283"/>
      <c r="K18" s="283"/>
      <c r="L18" s="283"/>
      <c r="M18" s="283"/>
      <c r="N18" s="283"/>
      <c r="O18" s="285"/>
      <c r="P18" s="285"/>
      <c r="Q18" s="285"/>
      <c r="R18" s="285"/>
      <c r="S18" s="285"/>
      <c r="T18" s="285"/>
      <c r="U18" s="868">
        <f>ROUNDDOWN('入力(貸借)、検算'!S63/AA2,0)</f>
        <v>0</v>
      </c>
      <c r="V18" s="868"/>
      <c r="W18" s="868"/>
      <c r="X18" s="868"/>
      <c r="Y18" s="288"/>
      <c r="Z18" s="287"/>
      <c r="AA18" s="272"/>
      <c r="AB18" s="62"/>
      <c r="AC18" s="62"/>
      <c r="AD18" s="62"/>
      <c r="AE18" s="62"/>
      <c r="AF18" s="62"/>
      <c r="AG18" s="62"/>
      <c r="AH18" s="62"/>
      <c r="AI18" s="62"/>
      <c r="AJ18" s="62"/>
      <c r="AK18" s="62"/>
      <c r="AL18" s="62"/>
    </row>
    <row r="19" spans="2:37" s="40" customFormat="1" ht="20.25" customHeight="1">
      <c r="B19" s="873" t="s">
        <v>351</v>
      </c>
      <c r="C19" s="873"/>
      <c r="D19" s="285" t="s">
        <v>70</v>
      </c>
      <c r="E19" s="285"/>
      <c r="F19" s="285"/>
      <c r="G19" s="285"/>
      <c r="H19" s="285"/>
      <c r="I19" s="285"/>
      <c r="J19" s="285"/>
      <c r="K19" s="285"/>
      <c r="L19" s="285"/>
      <c r="M19" s="285"/>
      <c r="N19" s="285"/>
      <c r="O19" s="285"/>
      <c r="P19" s="285"/>
      <c r="Q19" s="285"/>
      <c r="R19" s="285"/>
      <c r="S19" s="285"/>
      <c r="T19" s="285"/>
      <c r="U19" s="289"/>
      <c r="V19" s="289"/>
      <c r="W19" s="289"/>
      <c r="X19" s="289"/>
      <c r="Y19" s="221"/>
      <c r="Z19" s="287"/>
      <c r="AA19" s="271"/>
      <c r="AD19" s="62"/>
      <c r="AE19" s="273"/>
      <c r="AF19" s="273"/>
      <c r="AG19" s="273"/>
      <c r="AH19" s="273"/>
      <c r="AI19" s="273"/>
      <c r="AJ19" s="273"/>
      <c r="AK19" s="273"/>
    </row>
    <row r="20" spans="2:37" s="40" customFormat="1" ht="20.25" customHeight="1">
      <c r="B20" s="221"/>
      <c r="C20" s="221"/>
      <c r="D20" s="285"/>
      <c r="E20" s="285" t="s">
        <v>23</v>
      </c>
      <c r="F20" s="285"/>
      <c r="G20" s="285"/>
      <c r="H20" s="285"/>
      <c r="I20" s="285"/>
      <c r="J20" s="285"/>
      <c r="K20" s="290"/>
      <c r="L20" s="290"/>
      <c r="M20" s="290"/>
      <c r="N20" s="285"/>
      <c r="O20" s="285"/>
      <c r="P20" s="285"/>
      <c r="Q20" s="285"/>
      <c r="R20" s="285"/>
      <c r="S20" s="285"/>
      <c r="T20" s="285"/>
      <c r="U20" s="869">
        <f>ROUNDDOWN('入力(貸借)、検算'!S65/AA2,0)</f>
        <v>0</v>
      </c>
      <c r="V20" s="869"/>
      <c r="W20" s="869"/>
      <c r="X20" s="869"/>
      <c r="Y20" s="286"/>
      <c r="Z20" s="287"/>
      <c r="AA20" s="271"/>
      <c r="AD20" s="62"/>
      <c r="AE20" s="273"/>
      <c r="AF20" s="273"/>
      <c r="AG20" s="273"/>
      <c r="AH20" s="273"/>
      <c r="AI20" s="273"/>
      <c r="AJ20" s="273"/>
      <c r="AK20" s="273"/>
    </row>
    <row r="21" spans="2:37" s="40" customFormat="1" ht="20.25" customHeight="1">
      <c r="B21" s="220"/>
      <c r="C21" s="285"/>
      <c r="D21" s="285"/>
      <c r="E21" s="285" t="s">
        <v>71</v>
      </c>
      <c r="F21" s="285"/>
      <c r="G21" s="285"/>
      <c r="H21" s="285"/>
      <c r="I21" s="285"/>
      <c r="J21" s="285"/>
      <c r="K21" s="291">
        <f>+'入力(貸借)、検算'!P66</f>
        <v>0</v>
      </c>
      <c r="L21" s="292"/>
      <c r="M21" s="292"/>
      <c r="N21" s="292"/>
      <c r="O21" s="292"/>
      <c r="P21" s="292"/>
      <c r="Q21" s="285"/>
      <c r="R21" s="285"/>
      <c r="S21" s="285"/>
      <c r="T21" s="285"/>
      <c r="U21" s="869">
        <f>ROUNDDOWN('入力(貸借)、検算'!S66/AA2,0)</f>
        <v>0</v>
      </c>
      <c r="V21" s="869"/>
      <c r="W21" s="869"/>
      <c r="X21" s="869"/>
      <c r="Y21" s="286"/>
      <c r="Z21" s="287"/>
      <c r="AA21" s="272"/>
      <c r="AB21" s="62"/>
      <c r="AC21" s="62"/>
      <c r="AD21" s="62"/>
      <c r="AE21" s="273"/>
      <c r="AF21" s="273"/>
      <c r="AG21" s="273"/>
      <c r="AH21" s="273"/>
      <c r="AI21" s="273"/>
      <c r="AJ21" s="273"/>
      <c r="AK21" s="273"/>
    </row>
    <row r="22" spans="2:37" s="40" customFormat="1" ht="20.25" customHeight="1">
      <c r="B22" s="220"/>
      <c r="C22" s="285"/>
      <c r="D22" s="221"/>
      <c r="E22" s="221"/>
      <c r="F22" s="285" t="s">
        <v>72</v>
      </c>
      <c r="G22" s="221"/>
      <c r="H22" s="285"/>
      <c r="I22" s="285"/>
      <c r="J22" s="285"/>
      <c r="K22" s="285"/>
      <c r="L22" s="285"/>
      <c r="M22" s="285"/>
      <c r="N22" s="285"/>
      <c r="O22" s="285"/>
      <c r="P22" s="285"/>
      <c r="Q22" s="285"/>
      <c r="R22" s="285"/>
      <c r="S22" s="285"/>
      <c r="T22" s="285"/>
      <c r="U22" s="874">
        <f>ROUNDDOWN('入力(貸借)、検算'!S67/AA2,0)</f>
        <v>0</v>
      </c>
      <c r="V22" s="874"/>
      <c r="W22" s="874"/>
      <c r="X22" s="874"/>
      <c r="Y22" s="293"/>
      <c r="Z22" s="287"/>
      <c r="AA22" s="272"/>
      <c r="AB22" s="62"/>
      <c r="AC22" s="62"/>
      <c r="AD22" s="62"/>
      <c r="AE22" s="62"/>
      <c r="AF22" s="62"/>
      <c r="AG22" s="62"/>
      <c r="AH22" s="62"/>
      <c r="AI22" s="62"/>
      <c r="AJ22" s="62"/>
      <c r="AK22" s="62"/>
    </row>
    <row r="23" spans="2:37" s="40" customFormat="1" ht="20.25" customHeight="1">
      <c r="B23" s="873" t="s">
        <v>352</v>
      </c>
      <c r="C23" s="873"/>
      <c r="D23" s="285" t="s">
        <v>73</v>
      </c>
      <c r="E23" s="285"/>
      <c r="F23" s="285"/>
      <c r="G23" s="285"/>
      <c r="H23" s="285"/>
      <c r="I23" s="285"/>
      <c r="J23" s="285"/>
      <c r="K23" s="285"/>
      <c r="L23" s="285"/>
      <c r="M23" s="285"/>
      <c r="N23" s="285"/>
      <c r="O23" s="285"/>
      <c r="P23" s="285"/>
      <c r="Q23" s="285"/>
      <c r="R23" s="285"/>
      <c r="S23" s="285"/>
      <c r="T23" s="285"/>
      <c r="U23" s="294"/>
      <c r="V23" s="294"/>
      <c r="W23" s="294"/>
      <c r="X23" s="294"/>
      <c r="Y23" s="295"/>
      <c r="Z23" s="287"/>
      <c r="AA23" s="272"/>
      <c r="AB23" s="62"/>
      <c r="AC23" s="62"/>
      <c r="AD23" s="62"/>
      <c r="AE23" s="62"/>
      <c r="AF23" s="62"/>
      <c r="AG23" s="62"/>
      <c r="AH23" s="62"/>
      <c r="AI23" s="62"/>
      <c r="AJ23" s="62"/>
      <c r="AK23" s="62"/>
    </row>
    <row r="24" spans="2:30" s="40" customFormat="1" ht="20.25" customHeight="1">
      <c r="B24" s="221"/>
      <c r="C24" s="221"/>
      <c r="D24" s="221"/>
      <c r="E24" s="285" t="s">
        <v>24</v>
      </c>
      <c r="F24" s="285"/>
      <c r="G24" s="285"/>
      <c r="H24" s="285"/>
      <c r="I24" s="285"/>
      <c r="J24" s="285"/>
      <c r="K24" s="285"/>
      <c r="L24" s="285"/>
      <c r="M24" s="285"/>
      <c r="N24" s="285"/>
      <c r="O24" s="285"/>
      <c r="P24" s="285"/>
      <c r="Q24" s="285"/>
      <c r="R24" s="285"/>
      <c r="S24" s="285"/>
      <c r="T24" s="285"/>
      <c r="U24" s="869">
        <f>ROUNDDOWN('入力(貸借)、検算'!S69/AA2,0)</f>
        <v>0</v>
      </c>
      <c r="V24" s="869"/>
      <c r="W24" s="869"/>
      <c r="X24" s="869"/>
      <c r="Y24" s="286"/>
      <c r="Z24" s="287"/>
      <c r="AA24" s="271"/>
      <c r="AD24" s="62"/>
    </row>
    <row r="25" spans="2:30" s="40" customFormat="1" ht="20.25" customHeight="1">
      <c r="B25" s="221"/>
      <c r="C25" s="221"/>
      <c r="D25" s="221"/>
      <c r="E25" s="285" t="s">
        <v>353</v>
      </c>
      <c r="F25" s="285"/>
      <c r="G25" s="285"/>
      <c r="H25" s="285"/>
      <c r="I25" s="285"/>
      <c r="J25" s="285"/>
      <c r="K25" s="285"/>
      <c r="L25" s="285"/>
      <c r="M25" s="285"/>
      <c r="N25" s="285"/>
      <c r="O25" s="285"/>
      <c r="P25" s="285"/>
      <c r="Q25" s="285"/>
      <c r="R25" s="285"/>
      <c r="S25" s="285"/>
      <c r="T25" s="285"/>
      <c r="U25" s="289"/>
      <c r="V25" s="289"/>
      <c r="W25" s="289"/>
      <c r="X25" s="289"/>
      <c r="Y25" s="221"/>
      <c r="Z25" s="287"/>
      <c r="AA25" s="271"/>
      <c r="AD25" s="62"/>
    </row>
    <row r="26" spans="2:27" s="40" customFormat="1" ht="20.25" customHeight="1">
      <c r="B26" s="220"/>
      <c r="C26" s="221"/>
      <c r="D26" s="221"/>
      <c r="E26" s="221"/>
      <c r="F26" s="869">
        <f>+'入力(貸借)、検算'!N71</f>
        <v>0</v>
      </c>
      <c r="G26" s="869"/>
      <c r="H26" s="869"/>
      <c r="I26" s="869"/>
      <c r="J26" s="221" t="s">
        <v>97</v>
      </c>
      <c r="K26" s="221"/>
      <c r="L26" s="221"/>
      <c r="M26" s="872">
        <f>+'入力(貸借)、検算'!Q71</f>
        <v>0</v>
      </c>
      <c r="N26" s="872"/>
      <c r="O26" s="872"/>
      <c r="P26" s="872"/>
      <c r="Q26" s="872"/>
      <c r="R26" s="872"/>
      <c r="S26" s="872"/>
      <c r="T26" s="872"/>
      <c r="U26" s="869">
        <f>ROUNDDOWN('入力(貸借)、検算'!S71/AA2,0)</f>
        <v>0</v>
      </c>
      <c r="V26" s="869"/>
      <c r="W26" s="869"/>
      <c r="X26" s="869"/>
      <c r="Y26" s="286"/>
      <c r="Z26" s="222"/>
      <c r="AA26" s="271"/>
    </row>
    <row r="27" spans="2:27" s="40" customFormat="1" ht="20.25" customHeight="1">
      <c r="B27" s="220"/>
      <c r="C27" s="221"/>
      <c r="D27" s="221"/>
      <c r="E27" s="221"/>
      <c r="F27" s="869">
        <f>+'入力(貸借)、検算'!N72</f>
        <v>0</v>
      </c>
      <c r="G27" s="869"/>
      <c r="H27" s="869"/>
      <c r="I27" s="869"/>
      <c r="J27" s="221" t="s">
        <v>30</v>
      </c>
      <c r="K27" s="221"/>
      <c r="L27" s="221"/>
      <c r="M27" s="872">
        <f>+'入力(貸借)、検算'!Q72</f>
        <v>0</v>
      </c>
      <c r="N27" s="872"/>
      <c r="O27" s="872"/>
      <c r="P27" s="872"/>
      <c r="Q27" s="872"/>
      <c r="R27" s="872"/>
      <c r="S27" s="872"/>
      <c r="T27" s="872"/>
      <c r="U27" s="869">
        <f>ROUNDDOWN('入力(貸借)、検算'!S72/AA2,0)</f>
        <v>0</v>
      </c>
      <c r="V27" s="869"/>
      <c r="W27" s="869"/>
      <c r="X27" s="869"/>
      <c r="Y27" s="286"/>
      <c r="Z27" s="222"/>
      <c r="AA27" s="271"/>
    </row>
    <row r="28" spans="2:27" s="40" customFormat="1" ht="15" customHeight="1">
      <c r="B28" s="220"/>
      <c r="C28" s="221"/>
      <c r="D28" s="221"/>
      <c r="E28" s="221"/>
      <c r="F28" s="285">
        <f>+'入力(貸借)、検算'!N73</f>
        <v>0</v>
      </c>
      <c r="G28" s="296"/>
      <c r="H28" s="296"/>
      <c r="I28" s="296"/>
      <c r="J28" s="221"/>
      <c r="K28" s="221"/>
      <c r="L28" s="221"/>
      <c r="M28" s="285"/>
      <c r="N28" s="285"/>
      <c r="O28" s="285"/>
      <c r="P28" s="285"/>
      <c r="Q28" s="285"/>
      <c r="R28" s="285"/>
      <c r="S28" s="285"/>
      <c r="T28" s="285"/>
      <c r="U28" s="870">
        <f>ROUNDDOWN('入力(貸借)、検算'!S73/AA2,0)</f>
        <v>0</v>
      </c>
      <c r="V28" s="870"/>
      <c r="W28" s="870"/>
      <c r="X28" s="870"/>
      <c r="Y28" s="482"/>
      <c r="Z28" s="222"/>
      <c r="AA28" s="271"/>
    </row>
    <row r="29" spans="2:30" s="40" customFormat="1" ht="20.25" customHeight="1">
      <c r="B29" s="220"/>
      <c r="C29" s="285"/>
      <c r="D29" s="221"/>
      <c r="E29" s="285"/>
      <c r="F29" s="285" t="s">
        <v>290</v>
      </c>
      <c r="G29" s="285"/>
      <c r="H29" s="285"/>
      <c r="I29" s="285"/>
      <c r="J29" s="285"/>
      <c r="K29" s="285"/>
      <c r="L29" s="285"/>
      <c r="M29" s="285"/>
      <c r="N29" s="285"/>
      <c r="O29" s="285"/>
      <c r="P29" s="285"/>
      <c r="Q29" s="285"/>
      <c r="R29" s="285"/>
      <c r="S29" s="285"/>
      <c r="T29" s="285"/>
      <c r="U29" s="875">
        <f>ROUNDDOWN('入力(貸借)、検算'!S74/AA2,0)</f>
        <v>0</v>
      </c>
      <c r="V29" s="875"/>
      <c r="W29" s="875"/>
      <c r="X29" s="875"/>
      <c r="Y29" s="311"/>
      <c r="Z29" s="287"/>
      <c r="AA29" s="272"/>
      <c r="AB29" s="62"/>
      <c r="AC29" s="62"/>
      <c r="AD29" s="62"/>
    </row>
    <row r="30" spans="2:37" s="40" customFormat="1" ht="20.25" customHeight="1">
      <c r="B30" s="220"/>
      <c r="C30" s="285"/>
      <c r="D30" s="285"/>
      <c r="E30" s="221"/>
      <c r="F30" s="285" t="s">
        <v>74</v>
      </c>
      <c r="G30" s="285"/>
      <c r="H30" s="221"/>
      <c r="I30" s="285"/>
      <c r="J30" s="285"/>
      <c r="K30" s="221"/>
      <c r="L30" s="221"/>
      <c r="M30" s="221"/>
      <c r="N30" s="285"/>
      <c r="O30" s="285"/>
      <c r="P30" s="285"/>
      <c r="Q30" s="285"/>
      <c r="R30" s="285"/>
      <c r="S30" s="285"/>
      <c r="T30" s="285"/>
      <c r="U30" s="869">
        <f>ROUNDDOWN('入力(貸借)、検算'!S75/AA2,0)</f>
        <v>0</v>
      </c>
      <c r="V30" s="869"/>
      <c r="W30" s="869"/>
      <c r="X30" s="869"/>
      <c r="Y30" s="286"/>
      <c r="Z30" s="287"/>
      <c r="AA30" s="272"/>
      <c r="AB30" s="62"/>
      <c r="AC30" s="62"/>
      <c r="AD30" s="62"/>
      <c r="AE30" s="62"/>
      <c r="AF30" s="62"/>
      <c r="AG30" s="62"/>
      <c r="AH30" s="62"/>
      <c r="AI30" s="62"/>
      <c r="AJ30" s="62"/>
      <c r="AK30" s="62"/>
    </row>
    <row r="31" spans="2:37" s="40" customFormat="1" ht="20.25" customHeight="1">
      <c r="B31" s="873" t="s">
        <v>515</v>
      </c>
      <c r="C31" s="873"/>
      <c r="D31" s="285" t="s">
        <v>516</v>
      </c>
      <c r="E31" s="285"/>
      <c r="F31" s="285"/>
      <c r="G31" s="285"/>
      <c r="H31" s="285"/>
      <c r="I31" s="285"/>
      <c r="J31" s="285"/>
      <c r="K31" s="285"/>
      <c r="L31" s="285"/>
      <c r="M31" s="285"/>
      <c r="N31" s="285"/>
      <c r="O31" s="285"/>
      <c r="P31" s="285"/>
      <c r="Q31" s="285"/>
      <c r="R31" s="285"/>
      <c r="S31" s="285"/>
      <c r="T31" s="287" t="s">
        <v>517</v>
      </c>
      <c r="U31" s="868">
        <f>ROUNDDOWN('入力(貸借)、検算'!S76/AA2,0)</f>
        <v>0</v>
      </c>
      <c r="V31" s="868"/>
      <c r="W31" s="868"/>
      <c r="X31" s="868"/>
      <c r="Y31" s="288"/>
      <c r="Z31" s="287"/>
      <c r="AA31" s="272"/>
      <c r="AB31" s="62"/>
      <c r="AC31" s="62"/>
      <c r="AD31" s="62"/>
      <c r="AE31" s="274"/>
      <c r="AF31" s="62"/>
      <c r="AG31" s="62"/>
      <c r="AH31" s="62"/>
      <c r="AI31" s="62"/>
      <c r="AJ31" s="62"/>
      <c r="AK31" s="62"/>
    </row>
    <row r="32" spans="2:37" s="40" customFormat="1" ht="20.25" customHeight="1">
      <c r="B32" s="873" t="s">
        <v>354</v>
      </c>
      <c r="C32" s="873"/>
      <c r="D32" s="285" t="s">
        <v>518</v>
      </c>
      <c r="E32" s="296"/>
      <c r="F32" s="296"/>
      <c r="G32" s="296"/>
      <c r="H32" s="296"/>
      <c r="I32" s="296"/>
      <c r="J32" s="296"/>
      <c r="K32" s="285">
        <f>+'入力(貸借)、検算'!Q77</f>
        <v>0</v>
      </c>
      <c r="L32" s="296"/>
      <c r="M32" s="296"/>
      <c r="N32" s="221"/>
      <c r="O32" s="296"/>
      <c r="P32" s="296"/>
      <c r="Q32" s="296"/>
      <c r="R32" s="296"/>
      <c r="S32" s="296"/>
      <c r="T32" s="296"/>
      <c r="U32" s="867">
        <f>ROUNDDOWN('入力(貸借)、検算'!S77/AA2,0)</f>
        <v>0</v>
      </c>
      <c r="V32" s="867"/>
      <c r="W32" s="867"/>
      <c r="X32" s="867"/>
      <c r="Y32" s="297"/>
      <c r="Z32" s="287"/>
      <c r="AA32" s="272"/>
      <c r="AB32" s="62"/>
      <c r="AC32" s="62"/>
      <c r="AD32" s="62"/>
      <c r="AE32" s="62"/>
      <c r="AF32" s="62"/>
      <c r="AG32" s="62"/>
      <c r="AH32" s="62"/>
      <c r="AI32" s="62"/>
      <c r="AJ32" s="62"/>
      <c r="AK32" s="62"/>
    </row>
    <row r="33" spans="2:37" s="40" customFormat="1" ht="20.25" customHeight="1">
      <c r="B33" s="284"/>
      <c r="C33" s="284"/>
      <c r="D33" s="285"/>
      <c r="E33" s="296"/>
      <c r="F33" s="296"/>
      <c r="G33" s="285" t="s">
        <v>294</v>
      </c>
      <c r="H33" s="296"/>
      <c r="I33" s="296"/>
      <c r="J33" s="296"/>
      <c r="K33" s="296"/>
      <c r="L33" s="296"/>
      <c r="M33" s="296"/>
      <c r="N33" s="296"/>
      <c r="O33" s="296"/>
      <c r="P33" s="296"/>
      <c r="Q33" s="296"/>
      <c r="R33" s="296"/>
      <c r="S33" s="296"/>
      <c r="T33" s="296"/>
      <c r="U33" s="874">
        <f>ROUNDDOWN('入力(貸借)、検算'!S78/AA2,0)</f>
        <v>0</v>
      </c>
      <c r="V33" s="874"/>
      <c r="W33" s="874"/>
      <c r="X33" s="874"/>
      <c r="Y33" s="293"/>
      <c r="Z33" s="287"/>
      <c r="AA33" s="272"/>
      <c r="AB33" s="62"/>
      <c r="AC33" s="62"/>
      <c r="AD33" s="62"/>
      <c r="AE33" s="62"/>
      <c r="AF33" s="62"/>
      <c r="AG33" s="62"/>
      <c r="AH33" s="62"/>
      <c r="AI33" s="62"/>
      <c r="AJ33" s="62"/>
      <c r="AK33" s="62"/>
    </row>
    <row r="34" spans="2:37" s="40" customFormat="1" ht="20.25" customHeight="1">
      <c r="B34" s="282" t="s">
        <v>519</v>
      </c>
      <c r="C34" s="283" t="s">
        <v>355</v>
      </c>
      <c r="D34" s="285"/>
      <c r="E34" s="296"/>
      <c r="F34" s="296"/>
      <c r="G34" s="296"/>
      <c r="H34" s="296"/>
      <c r="I34" s="296"/>
      <c r="J34" s="296"/>
      <c r="K34" s="296"/>
      <c r="L34" s="296"/>
      <c r="M34" s="296"/>
      <c r="N34" s="296"/>
      <c r="O34" s="296"/>
      <c r="P34" s="296"/>
      <c r="Q34" s="296"/>
      <c r="R34" s="296"/>
      <c r="S34" s="296"/>
      <c r="T34" s="296"/>
      <c r="U34" s="296"/>
      <c r="V34" s="296"/>
      <c r="W34" s="296"/>
      <c r="X34" s="296"/>
      <c r="Y34" s="285"/>
      <c r="Z34" s="287"/>
      <c r="AA34" s="272"/>
      <c r="AB34" s="62"/>
      <c r="AC34" s="62"/>
      <c r="AD34" s="62"/>
      <c r="AE34" s="62"/>
      <c r="AF34" s="62"/>
      <c r="AG34" s="62"/>
      <c r="AH34" s="62"/>
      <c r="AI34" s="62"/>
      <c r="AJ34" s="62"/>
      <c r="AK34" s="62"/>
    </row>
    <row r="35" spans="2:37" s="40" customFormat="1" ht="20.25" customHeight="1">
      <c r="B35" s="873" t="s">
        <v>520</v>
      </c>
      <c r="C35" s="873"/>
      <c r="D35" s="283" t="s">
        <v>297</v>
      </c>
      <c r="E35" s="283"/>
      <c r="F35" s="296"/>
      <c r="G35" s="296"/>
      <c r="H35" s="296"/>
      <c r="I35" s="296"/>
      <c r="J35" s="296"/>
      <c r="K35" s="296"/>
      <c r="L35" s="296"/>
      <c r="M35" s="296"/>
      <c r="N35" s="296"/>
      <c r="O35" s="296"/>
      <c r="P35" s="296"/>
      <c r="Q35" s="296"/>
      <c r="R35" s="296"/>
      <c r="S35" s="296"/>
      <c r="T35" s="296"/>
      <c r="U35" s="869">
        <f>ROUNDDOWN('入力(貸借)、検算'!S80/AA2,0)</f>
        <v>0</v>
      </c>
      <c r="V35" s="869"/>
      <c r="W35" s="869"/>
      <c r="X35" s="869"/>
      <c r="Y35" s="286"/>
      <c r="Z35" s="287"/>
      <c r="AA35" s="272"/>
      <c r="AB35" s="62"/>
      <c r="AC35" s="62"/>
      <c r="AD35" s="62"/>
      <c r="AE35" s="62"/>
      <c r="AF35" s="62"/>
      <c r="AG35" s="62"/>
      <c r="AH35" s="62"/>
      <c r="AI35" s="62"/>
      <c r="AJ35" s="62"/>
      <c r="AK35" s="62"/>
    </row>
    <row r="36" spans="2:37" s="40" customFormat="1" ht="20.25" customHeight="1">
      <c r="B36" s="873" t="s">
        <v>350</v>
      </c>
      <c r="C36" s="873"/>
      <c r="D36" s="283" t="s">
        <v>298</v>
      </c>
      <c r="E36" s="283"/>
      <c r="F36" s="296"/>
      <c r="G36" s="296"/>
      <c r="H36" s="296"/>
      <c r="I36" s="296"/>
      <c r="J36" s="285">
        <f>+'入力(貸借)、検算'!P81</f>
        <v>0</v>
      </c>
      <c r="K36" s="221"/>
      <c r="L36" s="296"/>
      <c r="M36" s="296"/>
      <c r="N36" s="296"/>
      <c r="O36" s="296"/>
      <c r="P36" s="296"/>
      <c r="Q36" s="296"/>
      <c r="R36" s="296"/>
      <c r="S36" s="296"/>
      <c r="T36" s="296"/>
      <c r="U36" s="868">
        <f>ROUNDDOWN('入力(貸借)、検算'!S81/AA2,0)</f>
        <v>0</v>
      </c>
      <c r="V36" s="868"/>
      <c r="W36" s="868"/>
      <c r="X36" s="868"/>
      <c r="Y36" s="288"/>
      <c r="Z36" s="287"/>
      <c r="AA36" s="272"/>
      <c r="AB36" s="62"/>
      <c r="AC36" s="62"/>
      <c r="AD36" s="62"/>
      <c r="AE36" s="62"/>
      <c r="AF36" s="62"/>
      <c r="AG36" s="62"/>
      <c r="AH36" s="62"/>
      <c r="AI36" s="62"/>
      <c r="AJ36" s="62"/>
      <c r="AK36" s="62"/>
    </row>
    <row r="37" spans="2:37" s="40" customFormat="1" ht="20.25" customHeight="1">
      <c r="B37" s="873" t="s">
        <v>351</v>
      </c>
      <c r="C37" s="873"/>
      <c r="D37" s="285" t="s">
        <v>356</v>
      </c>
      <c r="E37" s="285"/>
      <c r="F37" s="296"/>
      <c r="G37" s="296"/>
      <c r="H37" s="296"/>
      <c r="I37" s="296"/>
      <c r="J37" s="285">
        <f>+'入力(貸借)、検算'!Q82</f>
        <v>0</v>
      </c>
      <c r="K37" s="221"/>
      <c r="L37" s="296"/>
      <c r="M37" s="296"/>
      <c r="N37" s="296"/>
      <c r="O37" s="296"/>
      <c r="P37" s="296"/>
      <c r="Q37" s="296"/>
      <c r="R37" s="296"/>
      <c r="S37" s="296"/>
      <c r="T37" s="296"/>
      <c r="U37" s="867">
        <f>ROUNDDOWN('入力(貸借)、検算'!S82/AA2,0)</f>
        <v>0</v>
      </c>
      <c r="V37" s="867"/>
      <c r="W37" s="867"/>
      <c r="X37" s="867"/>
      <c r="Y37" s="297"/>
      <c r="Z37" s="287"/>
      <c r="AA37" s="272"/>
      <c r="AB37" s="62"/>
      <c r="AC37" s="62"/>
      <c r="AD37" s="62"/>
      <c r="AE37" s="62"/>
      <c r="AF37" s="62"/>
      <c r="AG37" s="62"/>
      <c r="AH37" s="62"/>
      <c r="AI37" s="62"/>
      <c r="AJ37" s="62"/>
      <c r="AK37" s="62"/>
    </row>
    <row r="38" spans="2:37" s="40" customFormat="1" ht="20.25" customHeight="1">
      <c r="B38" s="284"/>
      <c r="C38" s="284"/>
      <c r="D38" s="285"/>
      <c r="E38" s="296"/>
      <c r="F38" s="296"/>
      <c r="G38" s="285" t="s">
        <v>300</v>
      </c>
      <c r="H38" s="296"/>
      <c r="I38" s="296"/>
      <c r="J38" s="296"/>
      <c r="K38" s="296"/>
      <c r="L38" s="296"/>
      <c r="M38" s="296"/>
      <c r="N38" s="296"/>
      <c r="O38" s="296"/>
      <c r="P38" s="296"/>
      <c r="Q38" s="296"/>
      <c r="R38" s="296"/>
      <c r="S38" s="296"/>
      <c r="T38" s="296"/>
      <c r="U38" s="869">
        <f>ROUNDDOWN('入力(貸借)、検算'!S83/AA2,0)</f>
        <v>0</v>
      </c>
      <c r="V38" s="869"/>
      <c r="W38" s="869"/>
      <c r="X38" s="869"/>
      <c r="Y38" s="286"/>
      <c r="Z38" s="287"/>
      <c r="AA38" s="272"/>
      <c r="AB38" s="62"/>
      <c r="AC38" s="62"/>
      <c r="AD38" s="62"/>
      <c r="AE38" s="62"/>
      <c r="AF38" s="62"/>
      <c r="AG38" s="62"/>
      <c r="AH38" s="62"/>
      <c r="AI38" s="62"/>
      <c r="AJ38" s="62"/>
      <c r="AK38" s="62"/>
    </row>
    <row r="39" spans="2:37" s="40" customFormat="1" ht="20.25" customHeight="1">
      <c r="B39" s="298" t="s">
        <v>521</v>
      </c>
      <c r="C39" s="298" t="s">
        <v>357</v>
      </c>
      <c r="D39" s="285"/>
      <c r="E39" s="296"/>
      <c r="F39" s="296"/>
      <c r="G39" s="296"/>
      <c r="H39" s="296"/>
      <c r="I39" s="285">
        <f>+'入力(貸借)、検算'!P84</f>
        <v>0</v>
      </c>
      <c r="J39" s="296"/>
      <c r="K39" s="221"/>
      <c r="L39" s="296"/>
      <c r="M39" s="296"/>
      <c r="N39" s="296"/>
      <c r="O39" s="296"/>
      <c r="P39" s="296"/>
      <c r="Q39" s="296"/>
      <c r="R39" s="296"/>
      <c r="S39" s="296"/>
      <c r="T39" s="296"/>
      <c r="U39" s="869">
        <f>ROUNDDOWN('入力(貸借)、検算'!S84/AA2,0)</f>
        <v>0</v>
      </c>
      <c r="V39" s="869"/>
      <c r="W39" s="869"/>
      <c r="X39" s="869"/>
      <c r="Y39" s="286"/>
      <c r="Z39" s="287"/>
      <c r="AA39" s="272"/>
      <c r="AB39" s="62"/>
      <c r="AC39" s="62"/>
      <c r="AD39" s="62"/>
      <c r="AE39" s="62"/>
      <c r="AF39" s="62"/>
      <c r="AG39" s="62"/>
      <c r="AH39" s="62"/>
      <c r="AI39" s="62"/>
      <c r="AJ39" s="62"/>
      <c r="AK39" s="62"/>
    </row>
    <row r="40" spans="2:37" s="40" customFormat="1" ht="20.25" customHeight="1" thickBot="1">
      <c r="B40" s="220"/>
      <c r="C40" s="285"/>
      <c r="D40" s="221"/>
      <c r="E40" s="221"/>
      <c r="F40" s="285"/>
      <c r="G40" s="285"/>
      <c r="H40" s="285" t="s">
        <v>358</v>
      </c>
      <c r="I40" s="285"/>
      <c r="J40" s="285"/>
      <c r="K40" s="285"/>
      <c r="L40" s="285"/>
      <c r="M40" s="285"/>
      <c r="N40" s="285"/>
      <c r="O40" s="285"/>
      <c r="P40" s="285"/>
      <c r="Q40" s="285"/>
      <c r="R40" s="285"/>
      <c r="S40" s="285"/>
      <c r="T40" s="285"/>
      <c r="U40" s="871">
        <f>ROUNDDOWN('入力(貸借)、検算'!S85/AA2,0)</f>
        <v>0</v>
      </c>
      <c r="V40" s="871"/>
      <c r="W40" s="871"/>
      <c r="X40" s="871"/>
      <c r="Y40" s="299"/>
      <c r="Z40" s="287"/>
      <c r="AA40" s="272"/>
      <c r="AB40" s="62"/>
      <c r="AC40" s="62"/>
      <c r="AD40" s="62"/>
      <c r="AE40" s="62"/>
      <c r="AF40" s="62"/>
      <c r="AG40" s="62"/>
      <c r="AH40" s="62"/>
      <c r="AI40" s="62"/>
      <c r="AJ40" s="62"/>
      <c r="AK40" s="62"/>
    </row>
    <row r="41" spans="2:37" s="40" customFormat="1" ht="20.25" customHeight="1" thickBot="1" thickTop="1">
      <c r="B41" s="220"/>
      <c r="C41" s="285"/>
      <c r="D41" s="221"/>
      <c r="E41" s="221"/>
      <c r="F41" s="221"/>
      <c r="G41" s="285"/>
      <c r="H41" s="285" t="s">
        <v>359</v>
      </c>
      <c r="I41" s="285"/>
      <c r="J41" s="285"/>
      <c r="K41" s="285"/>
      <c r="L41" s="285"/>
      <c r="M41" s="285"/>
      <c r="N41" s="285"/>
      <c r="O41" s="285"/>
      <c r="P41" s="285"/>
      <c r="Q41" s="285"/>
      <c r="R41" s="285"/>
      <c r="S41" s="285"/>
      <c r="T41" s="285"/>
      <c r="U41" s="866">
        <f>ROUNDDOWN('入力(貸借)、検算'!S86/AA2,0)</f>
        <v>0</v>
      </c>
      <c r="V41" s="866"/>
      <c r="W41" s="866"/>
      <c r="X41" s="866"/>
      <c r="Y41" s="300"/>
      <c r="Z41" s="287"/>
      <c r="AA41" s="272"/>
      <c r="AB41" s="62"/>
      <c r="AC41" s="62"/>
      <c r="AD41" s="62"/>
      <c r="AE41" s="62"/>
      <c r="AF41" s="62"/>
      <c r="AG41" s="62"/>
      <c r="AH41" s="62"/>
      <c r="AI41" s="62"/>
      <c r="AJ41" s="62"/>
      <c r="AK41" s="62"/>
    </row>
    <row r="42" ht="20.25" customHeight="1" thickTop="1">
      <c r="B42" s="275" t="s">
        <v>433</v>
      </c>
    </row>
  </sheetData>
  <sheetProtection password="CA9A" sheet="1" objects="1" scenarios="1" selectLockedCells="1"/>
  <mergeCells count="46">
    <mergeCell ref="B31:C31"/>
    <mergeCell ref="B32:C32"/>
    <mergeCell ref="U30:X30"/>
    <mergeCell ref="U29:X29"/>
    <mergeCell ref="I14:R14"/>
    <mergeCell ref="B18:C18"/>
    <mergeCell ref="B19:C19"/>
    <mergeCell ref="B23:C23"/>
    <mergeCell ref="B17:C17"/>
    <mergeCell ref="F26:I26"/>
    <mergeCell ref="U20:X20"/>
    <mergeCell ref="U21:X21"/>
    <mergeCell ref="U3:X3"/>
    <mergeCell ref="U11:X11"/>
    <mergeCell ref="U4:X4"/>
    <mergeCell ref="U6:X6"/>
    <mergeCell ref="U7:X7"/>
    <mergeCell ref="U10:X10"/>
    <mergeCell ref="U9:X9"/>
    <mergeCell ref="U5:X5"/>
    <mergeCell ref="U33:X33"/>
    <mergeCell ref="E7:H7"/>
    <mergeCell ref="U8:X8"/>
    <mergeCell ref="U26:X26"/>
    <mergeCell ref="M26:T26"/>
    <mergeCell ref="U24:X24"/>
    <mergeCell ref="U12:X12"/>
    <mergeCell ref="U17:X17"/>
    <mergeCell ref="U18:X18"/>
    <mergeCell ref="U22:X22"/>
    <mergeCell ref="B37:C37"/>
    <mergeCell ref="U35:X35"/>
    <mergeCell ref="U36:X36"/>
    <mergeCell ref="U37:X37"/>
    <mergeCell ref="B35:C35"/>
    <mergeCell ref="B36:C36"/>
    <mergeCell ref="U41:X41"/>
    <mergeCell ref="U32:X32"/>
    <mergeCell ref="U31:X31"/>
    <mergeCell ref="F27:I27"/>
    <mergeCell ref="U38:X38"/>
    <mergeCell ref="U28:X28"/>
    <mergeCell ref="U40:X40"/>
    <mergeCell ref="U27:X27"/>
    <mergeCell ref="U39:X39"/>
    <mergeCell ref="M27:T27"/>
  </mergeCells>
  <printOptions horizontalCentered="1"/>
  <pageMargins left="0.6692913385826772" right="0.49" top="0.67" bottom="0.32" header="0.2755905511811024" footer="0.1968503937007874"/>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73"/>
  <sheetViews>
    <sheetView showRowColHeaders="0" showZeros="0" zoomScale="90" zoomScaleNormal="90" zoomScalePageLayoutView="0" workbookViewId="0" topLeftCell="A1">
      <selection activeCell="H22" sqref="H22"/>
    </sheetView>
  </sheetViews>
  <sheetFormatPr defaultColWidth="2.25390625" defaultRowHeight="21" customHeight="1"/>
  <cols>
    <col min="1" max="1" width="1.75390625" style="40" customWidth="1"/>
    <col min="2" max="2" width="3.375" style="37" customWidth="1"/>
    <col min="3" max="3" width="1.875" style="39" customWidth="1"/>
    <col min="4" max="4" width="1.875" style="37" customWidth="1"/>
    <col min="5" max="5" width="2.00390625" style="37" customWidth="1"/>
    <col min="6" max="6" width="2.125" style="37" customWidth="1"/>
    <col min="7" max="10" width="3.625" style="37" customWidth="1"/>
    <col min="11" max="11" width="3.875" style="37" customWidth="1"/>
    <col min="12" max="12" width="5.50390625" style="37" customWidth="1"/>
    <col min="13" max="19" width="4.625" style="37" customWidth="1"/>
    <col min="20" max="20" width="1.37890625" style="37" customWidth="1"/>
    <col min="21" max="21" width="2.625" style="37" customWidth="1"/>
    <col min="22" max="22" width="16.625" style="37" customWidth="1"/>
    <col min="23" max="23" width="1.37890625" style="37" customWidth="1"/>
    <col min="24" max="24" width="3.875" style="37" customWidth="1"/>
    <col min="25" max="25" width="17.375" style="40" customWidth="1"/>
    <col min="26" max="47" width="2.25390625" style="40" customWidth="1"/>
    <col min="48" max="16384" width="2.25390625" style="37" customWidth="1"/>
  </cols>
  <sheetData>
    <row r="1" s="38" customFormat="1" ht="4.5" customHeight="1">
      <c r="B1" s="41"/>
    </row>
    <row r="2" spans="1:256" s="372" customFormat="1" ht="19.5" customHeight="1">
      <c r="A2" s="38"/>
      <c r="B2" s="613" t="s">
        <v>783</v>
      </c>
      <c r="C2" s="614"/>
      <c r="D2" s="614"/>
      <c r="E2" s="614"/>
      <c r="F2" s="614"/>
      <c r="G2" s="614"/>
      <c r="H2" s="614"/>
      <c r="I2" s="614"/>
      <c r="J2" s="614"/>
      <c r="K2" s="614"/>
      <c r="L2" s="614"/>
      <c r="M2" s="614"/>
      <c r="N2" s="614"/>
      <c r="O2" s="614"/>
      <c r="P2" s="614"/>
      <c r="Q2" s="614"/>
      <c r="R2" s="614"/>
      <c r="S2" s="614"/>
      <c r="T2" s="614"/>
      <c r="U2" s="614"/>
      <c r="V2" s="614"/>
      <c r="W2" s="614"/>
      <c r="X2" s="614"/>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row>
    <row r="3" spans="1:256" s="372" customFormat="1" ht="19.5" customHeight="1">
      <c r="A3" s="38"/>
      <c r="B3" s="615" t="s">
        <v>784</v>
      </c>
      <c r="C3" s="616"/>
      <c r="D3" s="616"/>
      <c r="E3" s="616"/>
      <c r="F3" s="616"/>
      <c r="G3" s="616"/>
      <c r="H3" s="616"/>
      <c r="I3" s="616"/>
      <c r="J3" s="616"/>
      <c r="K3" s="616"/>
      <c r="L3" s="616"/>
      <c r="M3" s="616"/>
      <c r="N3" s="616"/>
      <c r="O3" s="616"/>
      <c r="P3" s="616"/>
      <c r="Q3" s="616"/>
      <c r="R3" s="616"/>
      <c r="S3" s="616"/>
      <c r="T3" s="616"/>
      <c r="U3" s="616"/>
      <c r="V3" s="616"/>
      <c r="W3" s="616"/>
      <c r="X3" s="616"/>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2:26" s="38" customFormat="1" ht="7.5" customHeight="1">
      <c r="B4" s="70"/>
      <c r="M4" s="42"/>
      <c r="N4" s="242"/>
      <c r="O4" s="242"/>
      <c r="P4" s="242"/>
      <c r="Q4" s="242"/>
      <c r="R4" s="242"/>
      <c r="S4" s="242"/>
      <c r="T4" s="242"/>
      <c r="U4" s="242"/>
      <c r="V4" s="242"/>
      <c r="W4" s="242"/>
      <c r="X4" s="242"/>
      <c r="Y4" s="242"/>
      <c r="Z4" s="242"/>
    </row>
    <row r="5" spans="2:106" ht="21" customHeight="1">
      <c r="B5" s="219" t="s">
        <v>258</v>
      </c>
      <c r="C5" s="220"/>
      <c r="D5" s="221"/>
      <c r="E5" s="221"/>
      <c r="F5" s="221"/>
      <c r="G5" s="221"/>
      <c r="H5" s="221"/>
      <c r="I5" s="221"/>
      <c r="J5" s="221"/>
      <c r="K5" s="221"/>
      <c r="L5" s="221"/>
      <c r="M5" s="221"/>
      <c r="N5" s="221"/>
      <c r="O5" s="221"/>
      <c r="P5" s="221"/>
      <c r="Q5" s="221"/>
      <c r="R5" s="221"/>
      <c r="S5" s="221"/>
      <c r="T5" s="221"/>
      <c r="U5" s="221"/>
      <c r="V5" s="221"/>
      <c r="W5" s="221"/>
      <c r="X5" s="221"/>
      <c r="Y5" s="302"/>
      <c r="Z5" s="302"/>
      <c r="AA5" s="302"/>
      <c r="AB5" s="302"/>
      <c r="AC5" s="302"/>
      <c r="AD5" s="302"/>
      <c r="AE5" s="302"/>
      <c r="AF5" s="302"/>
      <c r="AG5" s="302"/>
      <c r="AH5" s="302"/>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row>
    <row r="6" spans="2:106" ht="21" customHeight="1">
      <c r="B6" s="219"/>
      <c r="C6" s="220"/>
      <c r="D6" s="221"/>
      <c r="E6" s="221"/>
      <c r="F6" s="221"/>
      <c r="G6" s="221"/>
      <c r="H6" s="221"/>
      <c r="I6" s="221"/>
      <c r="J6" s="221"/>
      <c r="K6" s="221"/>
      <c r="L6" s="221"/>
      <c r="M6" s="221"/>
      <c r="N6" s="221"/>
      <c r="O6" s="221"/>
      <c r="P6" s="221"/>
      <c r="Q6" s="221"/>
      <c r="R6" s="221"/>
      <c r="S6" s="221"/>
      <c r="T6" s="221"/>
      <c r="U6" s="221"/>
      <c r="V6" s="221"/>
      <c r="W6" s="221"/>
      <c r="X6" s="222" t="s">
        <v>257</v>
      </c>
      <c r="Y6" s="302"/>
      <c r="Z6" s="302"/>
      <c r="AA6" s="302"/>
      <c r="AB6" s="302"/>
      <c r="AC6" s="302"/>
      <c r="AD6" s="302"/>
      <c r="AE6" s="302"/>
      <c r="AF6" s="302"/>
      <c r="AG6" s="302"/>
      <c r="AH6" s="302"/>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row>
    <row r="7" spans="2:106" ht="21" customHeight="1">
      <c r="B7" s="306"/>
      <c r="C7" s="306"/>
      <c r="D7" s="306"/>
      <c r="E7" s="306"/>
      <c r="F7" s="306"/>
      <c r="G7" s="306"/>
      <c r="H7" s="306"/>
      <c r="I7" s="306"/>
      <c r="J7" s="306"/>
      <c r="K7" s="877" t="str">
        <f>IF('入力(貸借)、検算'!V3&gt;'入力(貸借)、検算'!V2,"損益計算書","★★新年度版をご購入ください★★")</f>
        <v>損益計算書</v>
      </c>
      <c r="L7" s="877"/>
      <c r="M7" s="877"/>
      <c r="N7" s="877"/>
      <c r="O7" s="877"/>
      <c r="P7" s="877"/>
      <c r="Q7" s="877"/>
      <c r="R7" s="877"/>
      <c r="S7" s="307"/>
      <c r="T7" s="306"/>
      <c r="U7" s="306"/>
      <c r="V7" s="306"/>
      <c r="W7" s="306"/>
      <c r="X7" s="306"/>
      <c r="Y7" s="302"/>
      <c r="Z7" s="302"/>
      <c r="AA7" s="302"/>
      <c r="AB7" s="302"/>
      <c r="AC7" s="302"/>
      <c r="AD7" s="302"/>
      <c r="AE7" s="302"/>
      <c r="AF7" s="302"/>
      <c r="AG7" s="302"/>
      <c r="AH7" s="302"/>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row>
    <row r="8" spans="2:106" ht="21" customHeight="1">
      <c r="B8" s="221"/>
      <c r="C8" s="221"/>
      <c r="D8" s="221"/>
      <c r="E8" s="221"/>
      <c r="F8" s="221"/>
      <c r="G8" s="221"/>
      <c r="H8" s="221"/>
      <c r="I8" s="628"/>
      <c r="J8" s="628"/>
      <c r="K8" s="629" t="s">
        <v>777</v>
      </c>
      <c r="L8" s="629">
        <f>+'入力(貸借)、検算'!C23</f>
        <v>0</v>
      </c>
      <c r="M8" s="630">
        <f>+'入力(貸借)、検算'!D23</f>
        <v>0</v>
      </c>
      <c r="N8" s="630" t="s">
        <v>37</v>
      </c>
      <c r="O8" s="630">
        <f>+'入力(貸借)、検算'!E23</f>
        <v>0</v>
      </c>
      <c r="P8" s="630" t="s">
        <v>38</v>
      </c>
      <c r="Q8" s="630">
        <f>+'入力(貸借)、検算'!F23</f>
        <v>0</v>
      </c>
      <c r="R8" s="630" t="s">
        <v>39</v>
      </c>
      <c r="S8" s="631"/>
      <c r="T8" s="221"/>
      <c r="U8" s="221"/>
      <c r="V8" s="221"/>
      <c r="W8" s="221"/>
      <c r="X8" s="221"/>
      <c r="Y8" s="302"/>
      <c r="Z8" s="302"/>
      <c r="AA8" s="302"/>
      <c r="AB8" s="302"/>
      <c r="AC8" s="302"/>
      <c r="AD8" s="302"/>
      <c r="AE8" s="302"/>
      <c r="AF8" s="302"/>
      <c r="AG8" s="302"/>
      <c r="AH8" s="302"/>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row>
    <row r="9" spans="2:106" ht="21" customHeight="1">
      <c r="B9" s="221"/>
      <c r="C9" s="221"/>
      <c r="D9" s="221"/>
      <c r="E9" s="221"/>
      <c r="F9" s="221"/>
      <c r="G9" s="221"/>
      <c r="H9" s="221"/>
      <c r="I9" s="631"/>
      <c r="J9" s="631"/>
      <c r="K9" s="629" t="s">
        <v>778</v>
      </c>
      <c r="L9" s="629">
        <f>+'入力(貸借)、検算'!C24</f>
        <v>0</v>
      </c>
      <c r="M9" s="630">
        <f>+'入力(貸借)、検算'!D24</f>
        <v>0</v>
      </c>
      <c r="N9" s="630" t="s">
        <v>37</v>
      </c>
      <c r="O9" s="630">
        <f>+'入力(貸借)、検算'!E24</f>
        <v>0</v>
      </c>
      <c r="P9" s="630" t="s">
        <v>38</v>
      </c>
      <c r="Q9" s="630">
        <f>+'入力(貸借)、検算'!F24</f>
        <v>0</v>
      </c>
      <c r="R9" s="630" t="s">
        <v>39</v>
      </c>
      <c r="S9" s="631"/>
      <c r="T9" s="221"/>
      <c r="U9" s="285"/>
      <c r="V9" s="285"/>
      <c r="W9" s="221"/>
      <c r="X9" s="221"/>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row>
    <row r="10" spans="2:106" ht="21" customHeight="1">
      <c r="B10" s="221"/>
      <c r="C10" s="220"/>
      <c r="D10" s="221"/>
      <c r="E10" s="221"/>
      <c r="F10" s="221"/>
      <c r="G10" s="221"/>
      <c r="H10" s="221"/>
      <c r="I10" s="631"/>
      <c r="J10" s="631"/>
      <c r="K10" s="631"/>
      <c r="L10" s="631"/>
      <c r="M10" s="631"/>
      <c r="N10" s="631"/>
      <c r="O10" s="631"/>
      <c r="P10" s="631"/>
      <c r="Q10" s="631"/>
      <c r="R10" s="632"/>
      <c r="S10" s="632"/>
      <c r="T10" s="290"/>
      <c r="U10" s="285"/>
      <c r="V10" s="285"/>
      <c r="W10" s="285"/>
      <c r="X10" s="285"/>
      <c r="Y10" s="62"/>
      <c r="Z10" s="62"/>
      <c r="AA10" s="62"/>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row>
    <row r="11" spans="2:106" ht="21" customHeight="1">
      <c r="B11" s="221"/>
      <c r="C11" s="220"/>
      <c r="D11" s="221"/>
      <c r="E11" s="221"/>
      <c r="F11" s="221"/>
      <c r="G11" s="221"/>
      <c r="H11" s="221"/>
      <c r="I11" s="221"/>
      <c r="J11" s="221"/>
      <c r="K11" s="221"/>
      <c r="L11" s="221"/>
      <c r="M11" s="221"/>
      <c r="N11" s="221"/>
      <c r="O11" s="221"/>
      <c r="P11" s="883" t="s">
        <v>364</v>
      </c>
      <c r="Q11" s="883"/>
      <c r="R11" s="881">
        <f>+'入力(貸借)、検算'!H23</f>
        <v>0</v>
      </c>
      <c r="S11" s="881"/>
      <c r="T11" s="881"/>
      <c r="U11" s="881"/>
      <c r="V11" s="881"/>
      <c r="W11" s="881"/>
      <c r="X11" s="881"/>
      <c r="Y11" s="303"/>
      <c r="Z11" s="303"/>
      <c r="AA11" s="303"/>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row>
    <row r="12" spans="2:106" ht="21" customHeight="1">
      <c r="B12" s="221"/>
      <c r="C12" s="220"/>
      <c r="D12" s="221"/>
      <c r="E12" s="221"/>
      <c r="F12" s="221"/>
      <c r="G12" s="221"/>
      <c r="H12" s="221"/>
      <c r="I12" s="221"/>
      <c r="J12" s="221"/>
      <c r="K12" s="221"/>
      <c r="L12" s="221"/>
      <c r="M12" s="221"/>
      <c r="N12" s="221"/>
      <c r="O12" s="308"/>
      <c r="P12" s="308"/>
      <c r="Q12" s="308"/>
      <c r="R12" s="296"/>
      <c r="S12" s="296"/>
      <c r="T12" s="296"/>
      <c r="U12" s="296"/>
      <c r="V12" s="296"/>
      <c r="W12" s="296"/>
      <c r="X12" s="296"/>
      <c r="Y12" s="303"/>
      <c r="Z12" s="303"/>
      <c r="AA12" s="303"/>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row>
    <row r="13" spans="2:106" ht="21" customHeight="1">
      <c r="B13" s="277" t="s">
        <v>522</v>
      </c>
      <c r="C13" s="220"/>
      <c r="D13" s="221" t="s">
        <v>427</v>
      </c>
      <c r="E13" s="221"/>
      <c r="F13" s="221"/>
      <c r="G13" s="221"/>
      <c r="H13" s="221"/>
      <c r="I13" s="221"/>
      <c r="J13" s="221"/>
      <c r="K13" s="221"/>
      <c r="L13" s="221"/>
      <c r="M13" s="221"/>
      <c r="N13" s="221"/>
      <c r="O13" s="221"/>
      <c r="P13" s="221"/>
      <c r="Q13" s="221"/>
      <c r="R13" s="221"/>
      <c r="S13" s="221"/>
      <c r="T13" s="221"/>
      <c r="U13" s="221"/>
      <c r="V13" s="221"/>
      <c r="W13" s="309" t="str">
        <f>+'貸借（1）'!Z18</f>
        <v>千円</v>
      </c>
      <c r="X13" s="221"/>
      <c r="Y13" s="305">
        <f>+'貸借（1）'!AB18</f>
        <v>1000</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row>
    <row r="14" spans="2:106" ht="21" customHeight="1">
      <c r="B14" s="221"/>
      <c r="C14" s="310"/>
      <c r="D14" s="285"/>
      <c r="E14" s="285" t="s">
        <v>75</v>
      </c>
      <c r="F14" s="285"/>
      <c r="G14" s="285"/>
      <c r="H14" s="285"/>
      <c r="I14" s="285"/>
      <c r="J14" s="285"/>
      <c r="K14" s="285"/>
      <c r="L14" s="285"/>
      <c r="M14" s="290"/>
      <c r="N14" s="285"/>
      <c r="O14" s="285"/>
      <c r="P14" s="878">
        <f>ROUNDDOWN('入力(損益等)'!L22/Y13,0)</f>
        <v>0</v>
      </c>
      <c r="Q14" s="878"/>
      <c r="R14" s="878"/>
      <c r="S14" s="878"/>
      <c r="T14" s="286"/>
      <c r="U14" s="285"/>
      <c r="V14" s="221"/>
      <c r="W14" s="221"/>
      <c r="X14" s="221"/>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row>
    <row r="15" spans="2:106" ht="21" customHeight="1">
      <c r="B15" s="221"/>
      <c r="C15" s="310"/>
      <c r="D15" s="285"/>
      <c r="E15" s="285" t="s">
        <v>76</v>
      </c>
      <c r="F15" s="285"/>
      <c r="G15" s="285"/>
      <c r="H15" s="285"/>
      <c r="I15" s="285"/>
      <c r="J15" s="285"/>
      <c r="K15" s="285"/>
      <c r="L15" s="285"/>
      <c r="M15" s="290"/>
      <c r="N15" s="285"/>
      <c r="O15" s="285"/>
      <c r="P15" s="882">
        <f>ROUNDDOWN('入力(損益等)'!L23/Y13,0)</f>
        <v>0</v>
      </c>
      <c r="Q15" s="882"/>
      <c r="R15" s="882"/>
      <c r="S15" s="882"/>
      <c r="T15" s="311"/>
      <c r="U15" s="285"/>
      <c r="V15" s="286">
        <f>ROUNDDOWN('入力(損益等)'!N23/Y13,0)</f>
        <v>0</v>
      </c>
      <c r="W15" s="286"/>
      <c r="X15" s="222"/>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row>
    <row r="16" spans="2:106" ht="21" customHeight="1">
      <c r="B16" s="221" t="s">
        <v>523</v>
      </c>
      <c r="C16" s="310"/>
      <c r="D16" s="310" t="s">
        <v>428</v>
      </c>
      <c r="E16" s="285"/>
      <c r="F16" s="285"/>
      <c r="G16" s="285"/>
      <c r="H16" s="285"/>
      <c r="I16" s="285"/>
      <c r="J16" s="285"/>
      <c r="K16" s="285"/>
      <c r="L16" s="285"/>
      <c r="M16" s="285"/>
      <c r="N16" s="285"/>
      <c r="O16" s="285"/>
      <c r="P16" s="221"/>
      <c r="Q16" s="221"/>
      <c r="R16" s="221"/>
      <c r="S16" s="221"/>
      <c r="T16" s="221"/>
      <c r="U16" s="285"/>
      <c r="V16" s="880"/>
      <c r="W16" s="880"/>
      <c r="X16" s="222"/>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row>
    <row r="17" spans="2:106" ht="21" customHeight="1">
      <c r="B17" s="221"/>
      <c r="C17" s="310"/>
      <c r="D17" s="285"/>
      <c r="E17" s="285" t="s">
        <v>6</v>
      </c>
      <c r="F17" s="285"/>
      <c r="G17" s="285"/>
      <c r="H17" s="285"/>
      <c r="I17" s="285"/>
      <c r="J17" s="285"/>
      <c r="K17" s="285"/>
      <c r="L17" s="285"/>
      <c r="M17" s="290"/>
      <c r="N17" s="285"/>
      <c r="O17" s="285"/>
      <c r="P17" s="878">
        <f>ROUNDDOWN('入力(損益等)'!L25/Y13,0)</f>
        <v>0</v>
      </c>
      <c r="Q17" s="878"/>
      <c r="R17" s="878"/>
      <c r="S17" s="878"/>
      <c r="T17" s="286"/>
      <c r="U17" s="285"/>
      <c r="V17" s="221"/>
      <c r="W17" s="221"/>
      <c r="X17" s="222"/>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row>
    <row r="18" spans="2:106" ht="21" customHeight="1">
      <c r="B18" s="221"/>
      <c r="C18" s="310"/>
      <c r="D18" s="285"/>
      <c r="E18" s="285" t="s">
        <v>77</v>
      </c>
      <c r="F18" s="285"/>
      <c r="G18" s="285"/>
      <c r="H18" s="285"/>
      <c r="I18" s="285"/>
      <c r="J18" s="285"/>
      <c r="K18" s="285"/>
      <c r="L18" s="285"/>
      <c r="M18" s="290"/>
      <c r="N18" s="285"/>
      <c r="O18" s="285"/>
      <c r="P18" s="882">
        <f>ROUNDDOWN('入力(損益等)'!L26/Y13,0)</f>
        <v>0</v>
      </c>
      <c r="Q18" s="882"/>
      <c r="R18" s="882"/>
      <c r="S18" s="882"/>
      <c r="T18" s="311"/>
      <c r="U18" s="285"/>
      <c r="V18" s="311">
        <f>ROUNDDOWN('入力(損益等)'!N26/Y13,0)</f>
        <v>0</v>
      </c>
      <c r="W18" s="311"/>
      <c r="X18" s="222"/>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row>
    <row r="19" spans="2:106" ht="21" customHeight="1">
      <c r="B19" s="221"/>
      <c r="C19" s="310"/>
      <c r="D19" s="285"/>
      <c r="E19" s="285"/>
      <c r="F19" s="285" t="s">
        <v>215</v>
      </c>
      <c r="G19" s="285"/>
      <c r="H19" s="285"/>
      <c r="I19" s="285"/>
      <c r="J19" s="285"/>
      <c r="K19" s="285"/>
      <c r="L19" s="285"/>
      <c r="M19" s="285"/>
      <c r="N19" s="285"/>
      <c r="O19" s="285"/>
      <c r="P19" s="221"/>
      <c r="Q19" s="221"/>
      <c r="R19" s="221"/>
      <c r="S19" s="221"/>
      <c r="T19" s="221"/>
      <c r="U19" s="285"/>
      <c r="V19" s="879"/>
      <c r="W19" s="879"/>
      <c r="X19" s="222"/>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row>
    <row r="20" spans="2:106" ht="21" customHeight="1">
      <c r="B20" s="221"/>
      <c r="C20" s="310"/>
      <c r="D20" s="285"/>
      <c r="E20" s="285"/>
      <c r="F20" s="285"/>
      <c r="G20" s="285" t="s">
        <v>524</v>
      </c>
      <c r="H20" s="285"/>
      <c r="I20" s="285"/>
      <c r="J20" s="285"/>
      <c r="K20" s="285"/>
      <c r="L20" s="285"/>
      <c r="M20" s="285"/>
      <c r="N20" s="312"/>
      <c r="O20" s="312"/>
      <c r="P20" s="878">
        <f>ROUNDDOWN('入力(損益等)'!L28/Y13,0)</f>
        <v>0</v>
      </c>
      <c r="Q20" s="878"/>
      <c r="R20" s="878"/>
      <c r="S20" s="878"/>
      <c r="T20" s="286"/>
      <c r="U20" s="285"/>
      <c r="V20" s="221"/>
      <c r="W20" s="221"/>
      <c r="X20" s="222"/>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row>
    <row r="21" spans="2:106" ht="21" customHeight="1">
      <c r="B21" s="221"/>
      <c r="C21" s="310"/>
      <c r="D21" s="285"/>
      <c r="E21" s="285"/>
      <c r="F21" s="285"/>
      <c r="G21" s="285" t="s">
        <v>525</v>
      </c>
      <c r="H21" s="285"/>
      <c r="I21" s="285"/>
      <c r="J21" s="285"/>
      <c r="K21" s="285"/>
      <c r="L21" s="285"/>
      <c r="M21" s="285"/>
      <c r="N21" s="312"/>
      <c r="O21" s="312"/>
      <c r="P21" s="884">
        <f>ROUNDDOWN('入力(損益等)'!L29/Y13,0)</f>
        <v>0</v>
      </c>
      <c r="Q21" s="884"/>
      <c r="R21" s="884"/>
      <c r="S21" s="884"/>
      <c r="T21" s="311"/>
      <c r="U21" s="285"/>
      <c r="V21" s="286">
        <f>ROUNDDOWN('入力(損益等)'!N29/Y13,0)</f>
        <v>0</v>
      </c>
      <c r="W21" s="286"/>
      <c r="X21" s="222"/>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row>
    <row r="22" spans="2:106" ht="21" customHeight="1">
      <c r="B22" s="221" t="s">
        <v>526</v>
      </c>
      <c r="C22" s="310"/>
      <c r="D22" s="310" t="s">
        <v>216</v>
      </c>
      <c r="E22" s="285"/>
      <c r="F22" s="285"/>
      <c r="G22" s="285"/>
      <c r="H22" s="285"/>
      <c r="I22" s="285"/>
      <c r="J22" s="285"/>
      <c r="K22" s="285"/>
      <c r="L22" s="285"/>
      <c r="M22" s="285"/>
      <c r="N22" s="285"/>
      <c r="O22" s="285"/>
      <c r="P22" s="221"/>
      <c r="Q22" s="221"/>
      <c r="R22" s="221"/>
      <c r="S22" s="221"/>
      <c r="T22" s="221"/>
      <c r="U22" s="285"/>
      <c r="V22" s="221"/>
      <c r="W22" s="221"/>
      <c r="X22" s="222"/>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row>
    <row r="23" spans="2:106" ht="21" customHeight="1">
      <c r="B23" s="221"/>
      <c r="C23" s="310"/>
      <c r="D23" s="285"/>
      <c r="E23" s="285" t="s">
        <v>14</v>
      </c>
      <c r="F23" s="285"/>
      <c r="G23" s="285"/>
      <c r="H23" s="285"/>
      <c r="I23" s="285"/>
      <c r="J23" s="285"/>
      <c r="K23" s="285"/>
      <c r="L23" s="285"/>
      <c r="M23" s="285"/>
      <c r="N23" s="285"/>
      <c r="O23" s="285"/>
      <c r="P23" s="878">
        <f>ROUNDDOWN('入力(損益等)'!L31/Y13,0)</f>
        <v>0</v>
      </c>
      <c r="Q23" s="878"/>
      <c r="R23" s="878"/>
      <c r="S23" s="878"/>
      <c r="T23" s="286"/>
      <c r="U23" s="285"/>
      <c r="V23" s="221"/>
      <c r="W23" s="221"/>
      <c r="X23" s="222"/>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row>
    <row r="24" spans="2:106" ht="21" customHeight="1">
      <c r="B24" s="221"/>
      <c r="C24" s="310"/>
      <c r="D24" s="285"/>
      <c r="E24" s="872" t="s">
        <v>15</v>
      </c>
      <c r="F24" s="872"/>
      <c r="G24" s="872"/>
      <c r="H24" s="872"/>
      <c r="I24" s="872"/>
      <c r="J24" s="872"/>
      <c r="K24" s="872">
        <f>+'入力(損益等)'!J32</f>
        <v>0</v>
      </c>
      <c r="L24" s="872"/>
      <c r="M24" s="872"/>
      <c r="N24" s="872"/>
      <c r="O24" s="872"/>
      <c r="P24" s="878">
        <f>ROUNDDOWN('入力(損益等)'!L32/Y13,0)</f>
        <v>0</v>
      </c>
      <c r="Q24" s="878"/>
      <c r="R24" s="878"/>
      <c r="S24" s="878"/>
      <c r="T24" s="288"/>
      <c r="U24" s="285"/>
      <c r="V24" s="221"/>
      <c r="W24" s="221"/>
      <c r="X24" s="222"/>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row>
    <row r="25" spans="2:106" ht="21" customHeight="1">
      <c r="B25" s="221"/>
      <c r="C25" s="310"/>
      <c r="D25" s="285"/>
      <c r="E25" s="285" t="s">
        <v>16</v>
      </c>
      <c r="F25" s="285"/>
      <c r="G25" s="285"/>
      <c r="H25" s="285"/>
      <c r="I25" s="285"/>
      <c r="J25" s="872">
        <f>+'入力(損益等)'!J33</f>
        <v>0</v>
      </c>
      <c r="K25" s="872"/>
      <c r="L25" s="872"/>
      <c r="M25" s="872"/>
      <c r="N25" s="872"/>
      <c r="O25" s="872"/>
      <c r="P25" s="878">
        <f>ROUNDDOWN('入力(損益等)'!L33/Y13,0)</f>
        <v>0</v>
      </c>
      <c r="Q25" s="878"/>
      <c r="R25" s="878"/>
      <c r="S25" s="878"/>
      <c r="T25" s="288"/>
      <c r="U25" s="285"/>
      <c r="V25" s="221"/>
      <c r="W25" s="221"/>
      <c r="X25" s="222"/>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row>
    <row r="26" spans="2:106" ht="21" customHeight="1">
      <c r="B26" s="221"/>
      <c r="C26" s="310"/>
      <c r="D26" s="285"/>
      <c r="E26" s="285" t="s">
        <v>17</v>
      </c>
      <c r="F26" s="285"/>
      <c r="G26" s="285"/>
      <c r="H26" s="285"/>
      <c r="I26" s="285"/>
      <c r="J26" s="285"/>
      <c r="K26" s="285"/>
      <c r="L26" s="285"/>
      <c r="M26" s="285"/>
      <c r="N26" s="285"/>
      <c r="O26" s="285"/>
      <c r="P26" s="878">
        <f>ROUNDDOWN('入力(損益等)'!L34/Y13,0)</f>
        <v>0</v>
      </c>
      <c r="Q26" s="878"/>
      <c r="R26" s="878"/>
      <c r="S26" s="878"/>
      <c r="T26" s="288"/>
      <c r="U26" s="285"/>
      <c r="V26" s="221"/>
      <c r="W26" s="221"/>
      <c r="X26" s="222"/>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row>
    <row r="27" spans="2:106" ht="21" customHeight="1">
      <c r="B27" s="221"/>
      <c r="C27" s="310"/>
      <c r="D27" s="285"/>
      <c r="E27" s="285" t="s">
        <v>78</v>
      </c>
      <c r="F27" s="285"/>
      <c r="G27" s="285"/>
      <c r="H27" s="285"/>
      <c r="I27" s="285"/>
      <c r="J27" s="285">
        <f>+'入力(損益等)'!J35</f>
        <v>0</v>
      </c>
      <c r="K27" s="285"/>
      <c r="L27" s="285"/>
      <c r="M27" s="285"/>
      <c r="N27" s="285"/>
      <c r="O27" s="285"/>
      <c r="P27" s="878">
        <f>ROUNDDOWN('入力(損益等)'!L35/Y13,0)</f>
        <v>0</v>
      </c>
      <c r="Q27" s="878"/>
      <c r="R27" s="878"/>
      <c r="S27" s="878"/>
      <c r="T27" s="288"/>
      <c r="U27" s="285"/>
      <c r="V27" s="221"/>
      <c r="W27" s="221"/>
      <c r="X27" s="222"/>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row>
    <row r="28" spans="2:106" ht="21" customHeight="1">
      <c r="B28" s="221"/>
      <c r="C28" s="310"/>
      <c r="D28" s="285"/>
      <c r="E28" s="285" t="s">
        <v>79</v>
      </c>
      <c r="F28" s="285"/>
      <c r="G28" s="285"/>
      <c r="H28" s="285"/>
      <c r="I28" s="285"/>
      <c r="J28" s="285">
        <f>+'入力(損益等)'!J36</f>
        <v>0</v>
      </c>
      <c r="K28" s="285"/>
      <c r="L28" s="285"/>
      <c r="M28" s="285"/>
      <c r="N28" s="285"/>
      <c r="O28" s="285"/>
      <c r="P28" s="878">
        <f>ROUNDDOWN('入力(損益等)'!L36/Y13,0)</f>
        <v>0</v>
      </c>
      <c r="Q28" s="878"/>
      <c r="R28" s="878"/>
      <c r="S28" s="878"/>
      <c r="T28" s="288"/>
      <c r="U28" s="285"/>
      <c r="V28" s="221"/>
      <c r="W28" s="221"/>
      <c r="X28" s="222"/>
      <c r="Y28" s="55"/>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row>
    <row r="29" spans="2:106" ht="21" customHeight="1">
      <c r="B29" s="221"/>
      <c r="C29" s="310"/>
      <c r="D29" s="285"/>
      <c r="E29" s="285" t="s">
        <v>80</v>
      </c>
      <c r="F29" s="285"/>
      <c r="G29" s="285"/>
      <c r="H29" s="285"/>
      <c r="I29" s="285"/>
      <c r="J29" s="285">
        <f>+'入力(損益等)'!J37</f>
        <v>0</v>
      </c>
      <c r="K29" s="285"/>
      <c r="L29" s="285"/>
      <c r="M29" s="285"/>
      <c r="N29" s="285"/>
      <c r="O29" s="285"/>
      <c r="P29" s="878">
        <f>ROUNDDOWN('入力(損益等)'!L37/Y13,0)</f>
        <v>0</v>
      </c>
      <c r="Q29" s="878"/>
      <c r="R29" s="878"/>
      <c r="S29" s="878"/>
      <c r="T29" s="288"/>
      <c r="U29" s="285"/>
      <c r="V29" s="221"/>
      <c r="W29" s="221"/>
      <c r="X29" s="222"/>
      <c r="Y29" s="304"/>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row>
    <row r="30" spans="2:106" ht="21" customHeight="1">
      <c r="B30" s="221"/>
      <c r="C30" s="310"/>
      <c r="D30" s="285"/>
      <c r="E30" s="285" t="s">
        <v>81</v>
      </c>
      <c r="F30" s="285"/>
      <c r="G30" s="285"/>
      <c r="H30" s="285"/>
      <c r="I30" s="285"/>
      <c r="J30" s="285"/>
      <c r="K30" s="285"/>
      <c r="L30" s="285"/>
      <c r="M30" s="285"/>
      <c r="N30" s="285"/>
      <c r="O30" s="285"/>
      <c r="P30" s="878">
        <f>ROUNDDOWN('入力(損益等)'!L38/Y13,0)</f>
        <v>0</v>
      </c>
      <c r="Q30" s="878"/>
      <c r="R30" s="878"/>
      <c r="S30" s="878"/>
      <c r="T30" s="288"/>
      <c r="U30" s="285"/>
      <c r="V30" s="221"/>
      <c r="W30" s="221"/>
      <c r="X30" s="222"/>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row>
    <row r="31" spans="2:106" ht="21" customHeight="1">
      <c r="B31" s="221"/>
      <c r="C31" s="310"/>
      <c r="D31" s="285"/>
      <c r="E31" s="285" t="s">
        <v>82</v>
      </c>
      <c r="F31" s="285"/>
      <c r="G31" s="285"/>
      <c r="H31" s="285"/>
      <c r="I31" s="285"/>
      <c r="J31" s="285"/>
      <c r="K31" s="285"/>
      <c r="L31" s="285"/>
      <c r="M31" s="285"/>
      <c r="N31" s="285"/>
      <c r="O31" s="285"/>
      <c r="P31" s="878">
        <f>ROUNDDOWN('入力(損益等)'!L39/Y13,0)</f>
        <v>0</v>
      </c>
      <c r="Q31" s="878"/>
      <c r="R31" s="878"/>
      <c r="S31" s="878"/>
      <c r="T31" s="288"/>
      <c r="U31" s="285"/>
      <c r="V31" s="221"/>
      <c r="W31" s="221"/>
      <c r="X31" s="222"/>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row>
    <row r="32" spans="2:106" ht="21" customHeight="1">
      <c r="B32" s="221"/>
      <c r="C32" s="310"/>
      <c r="D32" s="285"/>
      <c r="E32" s="285" t="s">
        <v>83</v>
      </c>
      <c r="F32" s="285"/>
      <c r="G32" s="285"/>
      <c r="H32" s="285"/>
      <c r="I32" s="285"/>
      <c r="J32" s="285">
        <f>+'入力(損益等)'!J40</f>
        <v>0</v>
      </c>
      <c r="K32" s="221"/>
      <c r="L32" s="221"/>
      <c r="M32" s="285"/>
      <c r="N32" s="285"/>
      <c r="O32" s="285"/>
      <c r="P32" s="886">
        <f>ROUNDDOWN('入力(損益等)'!L40/Y13,0)</f>
        <v>0</v>
      </c>
      <c r="Q32" s="886"/>
      <c r="R32" s="886"/>
      <c r="S32" s="886"/>
      <c r="T32" s="288"/>
      <c r="U32" s="285"/>
      <c r="V32" s="221"/>
      <c r="W32" s="221"/>
      <c r="X32" s="222"/>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row>
    <row r="33" spans="2:106" ht="21" customHeight="1">
      <c r="B33" s="221"/>
      <c r="C33" s="310"/>
      <c r="D33" s="285"/>
      <c r="E33" s="285" t="s">
        <v>84</v>
      </c>
      <c r="F33" s="285"/>
      <c r="G33" s="285"/>
      <c r="H33" s="285"/>
      <c r="I33" s="285"/>
      <c r="J33" s="285"/>
      <c r="K33" s="285"/>
      <c r="L33" s="285"/>
      <c r="M33" s="285"/>
      <c r="N33" s="221"/>
      <c r="O33" s="285"/>
      <c r="P33" s="878">
        <f>ROUNDDOWN('入力(損益等)'!L41/Y13,0)</f>
        <v>0</v>
      </c>
      <c r="Q33" s="878"/>
      <c r="R33" s="878"/>
      <c r="S33" s="878"/>
      <c r="T33" s="288"/>
      <c r="U33" s="285"/>
      <c r="V33" s="221"/>
      <c r="W33" s="221"/>
      <c r="X33" s="222"/>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row>
    <row r="34" spans="2:106" ht="21" customHeight="1">
      <c r="B34" s="221"/>
      <c r="C34" s="310"/>
      <c r="D34" s="285"/>
      <c r="E34" s="285" t="s">
        <v>85</v>
      </c>
      <c r="F34" s="285"/>
      <c r="G34" s="285"/>
      <c r="H34" s="285"/>
      <c r="I34" s="285"/>
      <c r="J34" s="285"/>
      <c r="K34" s="285"/>
      <c r="L34" s="872">
        <f>+'入力(損益等)'!J42</f>
        <v>0</v>
      </c>
      <c r="M34" s="872"/>
      <c r="N34" s="872"/>
      <c r="O34" s="872"/>
      <c r="P34" s="878">
        <f>ROUNDDOWN('入力(損益等)'!L42/Y13,0)</f>
        <v>0</v>
      </c>
      <c r="Q34" s="878"/>
      <c r="R34" s="878"/>
      <c r="S34" s="878"/>
      <c r="T34" s="288"/>
      <c r="U34" s="285"/>
      <c r="V34" s="221"/>
      <c r="W34" s="221"/>
      <c r="X34" s="222"/>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row>
    <row r="35" spans="2:106" ht="21" customHeight="1">
      <c r="B35" s="221"/>
      <c r="C35" s="310"/>
      <c r="D35" s="285"/>
      <c r="E35" s="285" t="s">
        <v>86</v>
      </c>
      <c r="F35" s="285"/>
      <c r="G35" s="285"/>
      <c r="H35" s="285"/>
      <c r="I35" s="285"/>
      <c r="J35" s="285">
        <f>+'入力(損益等)'!J43</f>
        <v>0</v>
      </c>
      <c r="K35" s="285"/>
      <c r="L35" s="285"/>
      <c r="M35" s="313"/>
      <c r="N35" s="313"/>
      <c r="O35" s="313"/>
      <c r="P35" s="878">
        <f>ROUNDDOWN('入力(損益等)'!L43/Y13,0)</f>
        <v>0</v>
      </c>
      <c r="Q35" s="878"/>
      <c r="R35" s="878"/>
      <c r="S35" s="878"/>
      <c r="T35" s="288"/>
      <c r="U35" s="285"/>
      <c r="V35" s="221"/>
      <c r="W35" s="221"/>
      <c r="X35" s="222"/>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row>
    <row r="36" spans="2:106" ht="21" customHeight="1">
      <c r="B36" s="221"/>
      <c r="C36" s="310"/>
      <c r="D36" s="285"/>
      <c r="E36" s="285" t="s">
        <v>87</v>
      </c>
      <c r="F36" s="285"/>
      <c r="G36" s="285"/>
      <c r="H36" s="285"/>
      <c r="I36" s="285"/>
      <c r="J36" s="285"/>
      <c r="K36" s="285"/>
      <c r="L36" s="285"/>
      <c r="M36" s="285"/>
      <c r="N36" s="221"/>
      <c r="O36" s="285"/>
      <c r="P36" s="878">
        <f>ROUNDDOWN('入力(損益等)'!L44/Y13,0)</f>
        <v>0</v>
      </c>
      <c r="Q36" s="878"/>
      <c r="R36" s="878"/>
      <c r="S36" s="878"/>
      <c r="T36" s="288"/>
      <c r="U36" s="285"/>
      <c r="V36" s="221"/>
      <c r="W36" s="221"/>
      <c r="X36" s="222"/>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row>
    <row r="37" spans="2:106" ht="21" customHeight="1">
      <c r="B37" s="221"/>
      <c r="C37" s="310"/>
      <c r="D37" s="285"/>
      <c r="E37" s="285" t="s">
        <v>21</v>
      </c>
      <c r="F37" s="285"/>
      <c r="G37" s="285"/>
      <c r="H37" s="285"/>
      <c r="I37" s="285"/>
      <c r="J37" s="285">
        <f>+'入力(損益等)'!J45</f>
        <v>0</v>
      </c>
      <c r="K37" s="285"/>
      <c r="L37" s="285"/>
      <c r="M37" s="313"/>
      <c r="N37" s="313"/>
      <c r="O37" s="313"/>
      <c r="P37" s="878">
        <f>ROUNDDOWN('入力(損益等)'!L45/Y13,0)</f>
        <v>0</v>
      </c>
      <c r="Q37" s="878"/>
      <c r="R37" s="878"/>
      <c r="S37" s="878"/>
      <c r="T37" s="288"/>
      <c r="U37" s="285"/>
      <c r="V37" s="221"/>
      <c r="W37" s="221"/>
      <c r="X37" s="222"/>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row>
    <row r="38" spans="2:106" ht="21" customHeight="1">
      <c r="B38" s="221"/>
      <c r="C38" s="310"/>
      <c r="D38" s="285"/>
      <c r="E38" s="285" t="s">
        <v>88</v>
      </c>
      <c r="F38" s="285"/>
      <c r="G38" s="285"/>
      <c r="H38" s="285"/>
      <c r="I38" s="285"/>
      <c r="J38" s="285">
        <f>+'入力(損益等)'!J46</f>
        <v>0</v>
      </c>
      <c r="K38" s="285"/>
      <c r="L38" s="285"/>
      <c r="M38" s="285"/>
      <c r="N38" s="285"/>
      <c r="O38" s="285"/>
      <c r="P38" s="878">
        <f>ROUNDDOWN('入力(損益等)'!L46/Y13,0)</f>
        <v>0</v>
      </c>
      <c r="Q38" s="878"/>
      <c r="R38" s="878"/>
      <c r="S38" s="878"/>
      <c r="T38" s="288"/>
      <c r="U38" s="285"/>
      <c r="V38" s="221"/>
      <c r="W38" s="221"/>
      <c r="X38" s="222"/>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row>
    <row r="39" spans="2:106" ht="21" customHeight="1">
      <c r="B39" s="221"/>
      <c r="C39" s="310"/>
      <c r="D39" s="285"/>
      <c r="E39" s="285" t="s">
        <v>25</v>
      </c>
      <c r="F39" s="285"/>
      <c r="G39" s="285"/>
      <c r="H39" s="285"/>
      <c r="I39" s="285"/>
      <c r="J39" s="285"/>
      <c r="K39" s="285"/>
      <c r="L39" s="285"/>
      <c r="M39" s="285"/>
      <c r="N39" s="285"/>
      <c r="O39" s="285"/>
      <c r="P39" s="878">
        <f>ROUNDDOWN('入力(損益等)'!L47/Y13,0)</f>
        <v>0</v>
      </c>
      <c r="Q39" s="878"/>
      <c r="R39" s="878"/>
      <c r="S39" s="878"/>
      <c r="T39" s="286"/>
      <c r="U39" s="285"/>
      <c r="V39" s="221"/>
      <c r="W39" s="221"/>
      <c r="X39" s="221"/>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row>
    <row r="40" spans="2:106" ht="21" customHeight="1">
      <c r="B40" s="221"/>
      <c r="C40" s="310"/>
      <c r="D40" s="285"/>
      <c r="E40" s="285" t="s">
        <v>527</v>
      </c>
      <c r="F40" s="285"/>
      <c r="G40" s="285"/>
      <c r="H40" s="285"/>
      <c r="I40" s="285"/>
      <c r="J40" s="285">
        <f>+'入力(損益等)'!J48</f>
        <v>0</v>
      </c>
      <c r="K40" s="285"/>
      <c r="L40" s="285"/>
      <c r="M40" s="221"/>
      <c r="N40" s="221"/>
      <c r="O40" s="221"/>
      <c r="P40" s="878">
        <f>ROUNDDOWN('入力(損益等)'!L48/Y13,0)</f>
        <v>0</v>
      </c>
      <c r="Q40" s="878"/>
      <c r="R40" s="878"/>
      <c r="S40" s="878"/>
      <c r="T40" s="288"/>
      <c r="U40" s="285"/>
      <c r="V40" s="221"/>
      <c r="W40" s="221"/>
      <c r="X40" s="221"/>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row>
    <row r="41" spans="2:106" ht="21" customHeight="1">
      <c r="B41" s="221"/>
      <c r="C41" s="310"/>
      <c r="D41" s="285"/>
      <c r="E41" s="285" t="s">
        <v>27</v>
      </c>
      <c r="F41" s="285"/>
      <c r="G41" s="285"/>
      <c r="H41" s="285"/>
      <c r="I41" s="285"/>
      <c r="J41" s="285"/>
      <c r="K41" s="285"/>
      <c r="L41" s="285"/>
      <c r="M41" s="285"/>
      <c r="N41" s="285"/>
      <c r="O41" s="285"/>
      <c r="P41" s="878">
        <f>ROUNDDOWN('入力(損益等)'!L49/Y13,0)</f>
        <v>0</v>
      </c>
      <c r="Q41" s="878"/>
      <c r="R41" s="878"/>
      <c r="S41" s="878"/>
      <c r="T41" s="288"/>
      <c r="U41" s="285"/>
      <c r="V41" s="221"/>
      <c r="W41" s="221"/>
      <c r="X41" s="221"/>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row>
    <row r="42" spans="2:106" ht="21" customHeight="1">
      <c r="B42" s="221"/>
      <c r="C42" s="310"/>
      <c r="D42" s="285"/>
      <c r="E42" s="285" t="s">
        <v>29</v>
      </c>
      <c r="F42" s="285"/>
      <c r="G42" s="285"/>
      <c r="H42" s="285"/>
      <c r="I42" s="285"/>
      <c r="J42" s="285"/>
      <c r="K42" s="285"/>
      <c r="L42" s="285"/>
      <c r="M42" s="285"/>
      <c r="N42" s="285"/>
      <c r="O42" s="285"/>
      <c r="P42" s="878">
        <f>ROUNDDOWN('入力(損益等)'!L50/Y13,0)</f>
        <v>0</v>
      </c>
      <c r="Q42" s="878"/>
      <c r="R42" s="878"/>
      <c r="S42" s="878"/>
      <c r="T42" s="288"/>
      <c r="U42" s="285"/>
      <c r="V42" s="221"/>
      <c r="W42" s="221"/>
      <c r="X42" s="221"/>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row>
    <row r="43" spans="2:106" ht="21" customHeight="1">
      <c r="B43" s="221"/>
      <c r="C43" s="310"/>
      <c r="D43" s="310"/>
      <c r="E43" s="291">
        <f>+'入力(損益等)'!D51</f>
        <v>0</v>
      </c>
      <c r="F43" s="310"/>
      <c r="G43" s="310"/>
      <c r="H43" s="285"/>
      <c r="I43" s="285"/>
      <c r="J43" s="285"/>
      <c r="K43" s="285"/>
      <c r="L43" s="285"/>
      <c r="M43" s="285"/>
      <c r="N43" s="285"/>
      <c r="O43" s="285"/>
      <c r="P43" s="885">
        <f>ROUNDDOWN('入力(損益等)'!L51/Y13,0)</f>
        <v>0</v>
      </c>
      <c r="Q43" s="885"/>
      <c r="R43" s="885"/>
      <c r="S43" s="885"/>
      <c r="T43" s="285"/>
      <c r="U43" s="285"/>
      <c r="V43" s="221"/>
      <c r="W43" s="221"/>
      <c r="X43" s="221"/>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row>
    <row r="44" spans="2:106" ht="21" customHeight="1">
      <c r="B44" s="40"/>
      <c r="C44" s="43"/>
      <c r="D44" s="40"/>
      <c r="E44" s="40"/>
      <c r="F44" s="40"/>
      <c r="G44" s="40"/>
      <c r="H44" s="40"/>
      <c r="I44" s="40"/>
      <c r="J44" s="40"/>
      <c r="K44" s="40"/>
      <c r="L44" s="40"/>
      <c r="M44" s="40"/>
      <c r="N44" s="40"/>
      <c r="O44" s="62"/>
      <c r="P44" s="62"/>
      <c r="Q44" s="62"/>
      <c r="R44" s="62"/>
      <c r="S44" s="62"/>
      <c r="T44" s="62"/>
      <c r="U44" s="62"/>
      <c r="V44" s="40"/>
      <c r="W44" s="40"/>
      <c r="X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row>
    <row r="45" spans="2:106" ht="21" customHeight="1">
      <c r="B45" s="40"/>
      <c r="C45" s="43"/>
      <c r="D45" s="40"/>
      <c r="E45" s="40"/>
      <c r="F45" s="40"/>
      <c r="G45" s="40"/>
      <c r="H45" s="40"/>
      <c r="I45" s="40"/>
      <c r="J45" s="40"/>
      <c r="K45" s="40"/>
      <c r="L45" s="40"/>
      <c r="M45" s="40"/>
      <c r="N45" s="40"/>
      <c r="O45" s="40"/>
      <c r="P45" s="40"/>
      <c r="Q45" s="40"/>
      <c r="R45" s="40"/>
      <c r="S45" s="40"/>
      <c r="T45" s="40"/>
      <c r="U45" s="40"/>
      <c r="V45" s="40"/>
      <c r="W45" s="40"/>
      <c r="X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row>
    <row r="46" spans="2:106" ht="21" customHeight="1">
      <c r="B46" s="40"/>
      <c r="C46" s="43"/>
      <c r="D46" s="40"/>
      <c r="E46" s="40"/>
      <c r="F46" s="40"/>
      <c r="G46" s="40"/>
      <c r="H46" s="40"/>
      <c r="I46" s="40"/>
      <c r="J46" s="40"/>
      <c r="K46" s="40"/>
      <c r="L46" s="40"/>
      <c r="M46" s="40"/>
      <c r="N46" s="40"/>
      <c r="O46" s="40"/>
      <c r="P46" s="40"/>
      <c r="Q46" s="40"/>
      <c r="R46" s="40"/>
      <c r="S46" s="40"/>
      <c r="T46" s="40"/>
      <c r="U46" s="40"/>
      <c r="V46" s="40"/>
      <c r="W46" s="40"/>
      <c r="X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row>
    <row r="47" spans="2:106" ht="21" customHeight="1">
      <c r="B47" s="40"/>
      <c r="C47" s="43"/>
      <c r="D47" s="40"/>
      <c r="E47" s="40"/>
      <c r="F47" s="40"/>
      <c r="G47" s="40"/>
      <c r="H47" s="40"/>
      <c r="I47" s="40"/>
      <c r="J47" s="40"/>
      <c r="K47" s="40"/>
      <c r="L47" s="40"/>
      <c r="M47" s="40"/>
      <c r="N47" s="40"/>
      <c r="O47" s="40"/>
      <c r="P47" s="40"/>
      <c r="Q47" s="40"/>
      <c r="R47" s="40"/>
      <c r="S47" s="40"/>
      <c r="T47" s="40"/>
      <c r="U47" s="40"/>
      <c r="V47" s="40"/>
      <c r="W47" s="40"/>
      <c r="X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row>
    <row r="48" spans="2:106" ht="21" customHeight="1">
      <c r="B48" s="40"/>
      <c r="C48" s="43"/>
      <c r="D48" s="40"/>
      <c r="E48" s="40"/>
      <c r="F48" s="40"/>
      <c r="G48" s="40"/>
      <c r="H48" s="40"/>
      <c r="I48" s="40"/>
      <c r="J48" s="40"/>
      <c r="K48" s="40"/>
      <c r="L48" s="40"/>
      <c r="M48" s="40"/>
      <c r="N48" s="40"/>
      <c r="O48" s="40"/>
      <c r="P48" s="40"/>
      <c r="Q48" s="40"/>
      <c r="R48" s="40"/>
      <c r="S48" s="40"/>
      <c r="T48" s="40"/>
      <c r="U48" s="40"/>
      <c r="V48" s="40"/>
      <c r="W48" s="40"/>
      <c r="X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row>
    <row r="49" spans="2:106" ht="21" customHeight="1">
      <c r="B49" s="40"/>
      <c r="C49" s="43"/>
      <c r="D49" s="40"/>
      <c r="E49" s="40"/>
      <c r="F49" s="40"/>
      <c r="G49" s="40"/>
      <c r="H49" s="40"/>
      <c r="I49" s="40"/>
      <c r="J49" s="40"/>
      <c r="K49" s="40"/>
      <c r="L49" s="40"/>
      <c r="M49" s="40"/>
      <c r="N49" s="40"/>
      <c r="O49" s="40"/>
      <c r="P49" s="40"/>
      <c r="Q49" s="40"/>
      <c r="R49" s="40"/>
      <c r="S49" s="40"/>
      <c r="T49" s="40"/>
      <c r="U49" s="40"/>
      <c r="V49" s="40"/>
      <c r="W49" s="40"/>
      <c r="X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row>
    <row r="50" spans="2:106" ht="21" customHeight="1">
      <c r="B50" s="40"/>
      <c r="C50" s="43"/>
      <c r="D50" s="40"/>
      <c r="E50" s="40"/>
      <c r="F50" s="40"/>
      <c r="G50" s="40"/>
      <c r="H50" s="40"/>
      <c r="I50" s="40"/>
      <c r="J50" s="40"/>
      <c r="K50" s="40"/>
      <c r="L50" s="40"/>
      <c r="M50" s="40"/>
      <c r="N50" s="40"/>
      <c r="O50" s="40"/>
      <c r="P50" s="40"/>
      <c r="Q50" s="40"/>
      <c r="R50" s="40"/>
      <c r="S50" s="40"/>
      <c r="T50" s="40"/>
      <c r="U50" s="40"/>
      <c r="V50" s="40"/>
      <c r="W50" s="40"/>
      <c r="X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row>
    <row r="51" spans="2:106" ht="21" customHeight="1">
      <c r="B51" s="40"/>
      <c r="C51" s="43"/>
      <c r="D51" s="40"/>
      <c r="E51" s="40"/>
      <c r="F51" s="40"/>
      <c r="G51" s="40"/>
      <c r="H51" s="40"/>
      <c r="I51" s="40"/>
      <c r="J51" s="40"/>
      <c r="K51" s="40"/>
      <c r="L51" s="40"/>
      <c r="M51" s="40"/>
      <c r="N51" s="40"/>
      <c r="O51" s="40"/>
      <c r="P51" s="40"/>
      <c r="Q51" s="40"/>
      <c r="R51" s="40"/>
      <c r="S51" s="40"/>
      <c r="T51" s="40"/>
      <c r="U51" s="40"/>
      <c r="V51" s="40"/>
      <c r="W51" s="40"/>
      <c r="X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row>
    <row r="52" spans="2:106" ht="21" customHeight="1">
      <c r="B52" s="40"/>
      <c r="C52" s="43"/>
      <c r="D52" s="40"/>
      <c r="E52" s="40"/>
      <c r="F52" s="40"/>
      <c r="G52" s="40"/>
      <c r="H52" s="40"/>
      <c r="I52" s="40"/>
      <c r="J52" s="40"/>
      <c r="K52" s="40"/>
      <c r="L52" s="40"/>
      <c r="M52" s="40"/>
      <c r="N52" s="40"/>
      <c r="O52" s="40"/>
      <c r="P52" s="40"/>
      <c r="Q52" s="40"/>
      <c r="R52" s="40"/>
      <c r="S52" s="40"/>
      <c r="T52" s="40"/>
      <c r="U52" s="40"/>
      <c r="V52" s="40"/>
      <c r="W52" s="40"/>
      <c r="X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row>
    <row r="53" spans="2:106" ht="21" customHeight="1">
      <c r="B53" s="40"/>
      <c r="C53" s="43"/>
      <c r="D53" s="40"/>
      <c r="E53" s="40"/>
      <c r="F53" s="40"/>
      <c r="G53" s="40"/>
      <c r="H53" s="40"/>
      <c r="I53" s="40"/>
      <c r="J53" s="40"/>
      <c r="K53" s="40"/>
      <c r="L53" s="40"/>
      <c r="M53" s="40"/>
      <c r="N53" s="40"/>
      <c r="O53" s="40"/>
      <c r="P53" s="40"/>
      <c r="Q53" s="40"/>
      <c r="R53" s="40"/>
      <c r="S53" s="40"/>
      <c r="T53" s="40"/>
      <c r="U53" s="40"/>
      <c r="V53" s="40"/>
      <c r="W53" s="40"/>
      <c r="X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row>
    <row r="54" spans="2:106" ht="21" customHeight="1">
      <c r="B54" s="40"/>
      <c r="C54" s="43"/>
      <c r="D54" s="40"/>
      <c r="E54" s="40"/>
      <c r="F54" s="40"/>
      <c r="G54" s="40"/>
      <c r="H54" s="40"/>
      <c r="I54" s="40"/>
      <c r="J54" s="40"/>
      <c r="K54" s="40"/>
      <c r="L54" s="40"/>
      <c r="M54" s="40"/>
      <c r="N54" s="40"/>
      <c r="O54" s="40"/>
      <c r="P54" s="40"/>
      <c r="Q54" s="40"/>
      <c r="R54" s="40"/>
      <c r="S54" s="40"/>
      <c r="T54" s="40"/>
      <c r="U54" s="40"/>
      <c r="V54" s="40"/>
      <c r="W54" s="40"/>
      <c r="X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row>
    <row r="55" spans="2:106" ht="21" customHeight="1">
      <c r="B55" s="40"/>
      <c r="C55" s="43"/>
      <c r="D55" s="40"/>
      <c r="E55" s="40"/>
      <c r="F55" s="40"/>
      <c r="G55" s="40"/>
      <c r="H55" s="40"/>
      <c r="I55" s="40"/>
      <c r="J55" s="40"/>
      <c r="K55" s="40"/>
      <c r="L55" s="40"/>
      <c r="M55" s="40"/>
      <c r="N55" s="40"/>
      <c r="O55" s="40"/>
      <c r="P55" s="40"/>
      <c r="Q55" s="40"/>
      <c r="R55" s="40"/>
      <c r="S55" s="40"/>
      <c r="T55" s="40"/>
      <c r="U55" s="40"/>
      <c r="V55" s="40"/>
      <c r="W55" s="40"/>
      <c r="X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row>
    <row r="56" spans="2:106" ht="21" customHeight="1">
      <c r="B56" s="40"/>
      <c r="C56" s="43"/>
      <c r="D56" s="40"/>
      <c r="E56" s="40"/>
      <c r="F56" s="40"/>
      <c r="G56" s="40"/>
      <c r="H56" s="40"/>
      <c r="I56" s="40"/>
      <c r="J56" s="40"/>
      <c r="K56" s="40"/>
      <c r="L56" s="40"/>
      <c r="M56" s="40"/>
      <c r="N56" s="40"/>
      <c r="O56" s="40"/>
      <c r="P56" s="40"/>
      <c r="Q56" s="40"/>
      <c r="R56" s="40"/>
      <c r="S56" s="40"/>
      <c r="T56" s="40"/>
      <c r="U56" s="40"/>
      <c r="V56" s="40"/>
      <c r="W56" s="40"/>
      <c r="X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row>
    <row r="57" spans="2:106" ht="21" customHeight="1">
      <c r="B57" s="40"/>
      <c r="C57" s="43"/>
      <c r="D57" s="40"/>
      <c r="E57" s="40"/>
      <c r="F57" s="40"/>
      <c r="G57" s="40"/>
      <c r="H57" s="40"/>
      <c r="I57" s="40"/>
      <c r="J57" s="40"/>
      <c r="K57" s="40"/>
      <c r="L57" s="40"/>
      <c r="M57" s="40"/>
      <c r="N57" s="40"/>
      <c r="O57" s="40"/>
      <c r="P57" s="40"/>
      <c r="Q57" s="40"/>
      <c r="R57" s="40"/>
      <c r="S57" s="40"/>
      <c r="T57" s="40"/>
      <c r="U57" s="40"/>
      <c r="V57" s="40"/>
      <c r="W57" s="40"/>
      <c r="X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row>
    <row r="58" spans="2:106" ht="21" customHeight="1">
      <c r="B58" s="40"/>
      <c r="C58" s="43"/>
      <c r="D58" s="40"/>
      <c r="E58" s="40"/>
      <c r="F58" s="40"/>
      <c r="G58" s="40"/>
      <c r="H58" s="40"/>
      <c r="I58" s="40"/>
      <c r="J58" s="40"/>
      <c r="K58" s="40"/>
      <c r="L58" s="40"/>
      <c r="M58" s="40"/>
      <c r="N58" s="40"/>
      <c r="O58" s="40"/>
      <c r="P58" s="40"/>
      <c r="Q58" s="40"/>
      <c r="R58" s="40"/>
      <c r="S58" s="40"/>
      <c r="T58" s="40"/>
      <c r="U58" s="40"/>
      <c r="V58" s="40"/>
      <c r="W58" s="40"/>
      <c r="X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row>
    <row r="59" spans="2:106" ht="21" customHeight="1">
      <c r="B59" s="40"/>
      <c r="C59" s="43"/>
      <c r="D59" s="40"/>
      <c r="E59" s="40"/>
      <c r="F59" s="40"/>
      <c r="G59" s="40"/>
      <c r="H59" s="40"/>
      <c r="I59" s="40"/>
      <c r="J59" s="40"/>
      <c r="K59" s="40"/>
      <c r="L59" s="40"/>
      <c r="M59" s="40"/>
      <c r="N59" s="40"/>
      <c r="O59" s="40"/>
      <c r="P59" s="40"/>
      <c r="Q59" s="40"/>
      <c r="R59" s="40"/>
      <c r="S59" s="40"/>
      <c r="T59" s="40"/>
      <c r="U59" s="40"/>
      <c r="V59" s="40"/>
      <c r="W59" s="40"/>
      <c r="X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row>
    <row r="60" spans="2:106" ht="21" customHeight="1">
      <c r="B60" s="40"/>
      <c r="C60" s="43"/>
      <c r="D60" s="40"/>
      <c r="E60" s="40"/>
      <c r="F60" s="40"/>
      <c r="G60" s="40"/>
      <c r="H60" s="40"/>
      <c r="I60" s="40"/>
      <c r="J60" s="40"/>
      <c r="K60" s="40"/>
      <c r="L60" s="40"/>
      <c r="M60" s="40"/>
      <c r="N60" s="40"/>
      <c r="O60" s="40"/>
      <c r="P60" s="40"/>
      <c r="Q60" s="40"/>
      <c r="R60" s="40"/>
      <c r="S60" s="40"/>
      <c r="T60" s="40"/>
      <c r="U60" s="40"/>
      <c r="V60" s="40"/>
      <c r="W60" s="40"/>
      <c r="X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row>
    <row r="61" spans="2:106" ht="21" customHeight="1">
      <c r="B61" s="40"/>
      <c r="C61" s="43"/>
      <c r="D61" s="40"/>
      <c r="E61" s="40"/>
      <c r="F61" s="40"/>
      <c r="G61" s="40"/>
      <c r="H61" s="40"/>
      <c r="I61" s="40"/>
      <c r="J61" s="40"/>
      <c r="K61" s="40"/>
      <c r="L61" s="40"/>
      <c r="M61" s="40"/>
      <c r="N61" s="40"/>
      <c r="O61" s="40"/>
      <c r="P61" s="40"/>
      <c r="Q61" s="40"/>
      <c r="R61" s="40"/>
      <c r="S61" s="40"/>
      <c r="T61" s="40"/>
      <c r="U61" s="40"/>
      <c r="V61" s="40"/>
      <c r="W61" s="40"/>
      <c r="X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row>
    <row r="62" spans="2:106" ht="21" customHeight="1">
      <c r="B62" s="40"/>
      <c r="C62" s="43"/>
      <c r="D62" s="40"/>
      <c r="E62" s="40"/>
      <c r="F62" s="40"/>
      <c r="G62" s="40"/>
      <c r="H62" s="40"/>
      <c r="I62" s="40"/>
      <c r="J62" s="40"/>
      <c r="K62" s="40"/>
      <c r="L62" s="40"/>
      <c r="M62" s="40"/>
      <c r="N62" s="40"/>
      <c r="O62" s="40"/>
      <c r="P62" s="40"/>
      <c r="Q62" s="40"/>
      <c r="R62" s="40"/>
      <c r="S62" s="40"/>
      <c r="T62" s="40"/>
      <c r="U62" s="40"/>
      <c r="V62" s="40"/>
      <c r="W62" s="40"/>
      <c r="X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row>
    <row r="63" spans="2:106" ht="21" customHeight="1">
      <c r="B63" s="40"/>
      <c r="C63" s="43"/>
      <c r="D63" s="40"/>
      <c r="E63" s="40"/>
      <c r="F63" s="40"/>
      <c r="G63" s="40"/>
      <c r="H63" s="40"/>
      <c r="I63" s="40"/>
      <c r="J63" s="40"/>
      <c r="K63" s="40"/>
      <c r="L63" s="40"/>
      <c r="M63" s="40"/>
      <c r="N63" s="40"/>
      <c r="O63" s="40"/>
      <c r="P63" s="40"/>
      <c r="Q63" s="40"/>
      <c r="R63" s="40"/>
      <c r="S63" s="40"/>
      <c r="T63" s="40"/>
      <c r="U63" s="40"/>
      <c r="V63" s="40"/>
      <c r="W63" s="40"/>
      <c r="X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row>
    <row r="64" spans="2:106" ht="21" customHeight="1">
      <c r="B64" s="40"/>
      <c r="C64" s="43"/>
      <c r="D64" s="40"/>
      <c r="E64" s="40"/>
      <c r="F64" s="40"/>
      <c r="G64" s="40"/>
      <c r="H64" s="40"/>
      <c r="I64" s="40"/>
      <c r="J64" s="40"/>
      <c r="K64" s="40"/>
      <c r="L64" s="40"/>
      <c r="M64" s="40"/>
      <c r="N64" s="40"/>
      <c r="O64" s="40"/>
      <c r="P64" s="40"/>
      <c r="Q64" s="40"/>
      <c r="R64" s="40"/>
      <c r="S64" s="40"/>
      <c r="T64" s="40"/>
      <c r="U64" s="40"/>
      <c r="V64" s="40"/>
      <c r="W64" s="40"/>
      <c r="X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row>
    <row r="65" spans="2:106" ht="21" customHeight="1">
      <c r="B65" s="40"/>
      <c r="C65" s="43"/>
      <c r="D65" s="40"/>
      <c r="E65" s="40"/>
      <c r="F65" s="40"/>
      <c r="G65" s="40"/>
      <c r="H65" s="40"/>
      <c r="I65" s="40"/>
      <c r="J65" s="40"/>
      <c r="K65" s="40"/>
      <c r="L65" s="40"/>
      <c r="M65" s="40"/>
      <c r="N65" s="40"/>
      <c r="O65" s="40"/>
      <c r="P65" s="40"/>
      <c r="Q65" s="40"/>
      <c r="R65" s="40"/>
      <c r="S65" s="40"/>
      <c r="T65" s="40"/>
      <c r="U65" s="40"/>
      <c r="V65" s="40"/>
      <c r="W65" s="40"/>
      <c r="X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row>
    <row r="66" spans="2:106" ht="21" customHeight="1">
      <c r="B66" s="40"/>
      <c r="C66" s="43"/>
      <c r="D66" s="40"/>
      <c r="E66" s="40"/>
      <c r="F66" s="40"/>
      <c r="G66" s="40"/>
      <c r="H66" s="40"/>
      <c r="I66" s="40"/>
      <c r="J66" s="40"/>
      <c r="K66" s="40"/>
      <c r="L66" s="40"/>
      <c r="M66" s="40"/>
      <c r="N66" s="40"/>
      <c r="O66" s="40"/>
      <c r="P66" s="40"/>
      <c r="Q66" s="40"/>
      <c r="R66" s="40"/>
      <c r="S66" s="40"/>
      <c r="T66" s="40"/>
      <c r="U66" s="40"/>
      <c r="V66" s="40"/>
      <c r="W66" s="40"/>
      <c r="X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row>
    <row r="67" spans="2:106" ht="21" customHeight="1">
      <c r="B67" s="40"/>
      <c r="C67" s="43"/>
      <c r="D67" s="40"/>
      <c r="E67" s="40"/>
      <c r="F67" s="40"/>
      <c r="G67" s="40"/>
      <c r="H67" s="40"/>
      <c r="I67" s="40"/>
      <c r="J67" s="40"/>
      <c r="K67" s="40"/>
      <c r="L67" s="40"/>
      <c r="M67" s="40"/>
      <c r="N67" s="40"/>
      <c r="O67" s="40"/>
      <c r="P67" s="40"/>
      <c r="Q67" s="40"/>
      <c r="R67" s="40"/>
      <c r="S67" s="40"/>
      <c r="T67" s="40"/>
      <c r="U67" s="40"/>
      <c r="V67" s="40"/>
      <c r="W67" s="40"/>
      <c r="X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row>
    <row r="68" spans="2:106" ht="21" customHeight="1">
      <c r="B68" s="40"/>
      <c r="C68" s="43"/>
      <c r="D68" s="40"/>
      <c r="E68" s="40"/>
      <c r="F68" s="40"/>
      <c r="G68" s="40"/>
      <c r="H68" s="40"/>
      <c r="I68" s="40"/>
      <c r="J68" s="40"/>
      <c r="K68" s="40"/>
      <c r="L68" s="40"/>
      <c r="M68" s="40"/>
      <c r="N68" s="40"/>
      <c r="O68" s="40"/>
      <c r="P68" s="40"/>
      <c r="Q68" s="40"/>
      <c r="R68" s="40"/>
      <c r="S68" s="40"/>
      <c r="T68" s="40"/>
      <c r="U68" s="40"/>
      <c r="V68" s="40"/>
      <c r="W68" s="40"/>
      <c r="X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row>
    <row r="69" spans="2:106" ht="21" customHeight="1">
      <c r="B69" s="40"/>
      <c r="C69" s="43"/>
      <c r="D69" s="40"/>
      <c r="E69" s="40"/>
      <c r="F69" s="40"/>
      <c r="G69" s="40"/>
      <c r="H69" s="40"/>
      <c r="I69" s="40"/>
      <c r="J69" s="40"/>
      <c r="K69" s="40"/>
      <c r="L69" s="40"/>
      <c r="M69" s="40"/>
      <c r="N69" s="40"/>
      <c r="O69" s="40"/>
      <c r="P69" s="40"/>
      <c r="Q69" s="40"/>
      <c r="R69" s="40"/>
      <c r="S69" s="40"/>
      <c r="T69" s="40"/>
      <c r="U69" s="40"/>
      <c r="V69" s="40"/>
      <c r="W69" s="40"/>
      <c r="X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row>
    <row r="70" spans="2:106" ht="21" customHeight="1">
      <c r="B70" s="40"/>
      <c r="C70" s="43"/>
      <c r="D70" s="40"/>
      <c r="E70" s="40"/>
      <c r="F70" s="40"/>
      <c r="G70" s="40"/>
      <c r="H70" s="40"/>
      <c r="I70" s="40"/>
      <c r="J70" s="40"/>
      <c r="K70" s="40"/>
      <c r="L70" s="40"/>
      <c r="M70" s="40"/>
      <c r="N70" s="40"/>
      <c r="O70" s="40"/>
      <c r="P70" s="40"/>
      <c r="Q70" s="40"/>
      <c r="R70" s="40"/>
      <c r="S70" s="40"/>
      <c r="T70" s="40"/>
      <c r="U70" s="40"/>
      <c r="V70" s="40"/>
      <c r="W70" s="40"/>
      <c r="X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row>
    <row r="71" spans="2:106" ht="21" customHeight="1">
      <c r="B71" s="40"/>
      <c r="C71" s="43"/>
      <c r="D71" s="40"/>
      <c r="E71" s="40"/>
      <c r="F71" s="40"/>
      <c r="G71" s="40"/>
      <c r="H71" s="40"/>
      <c r="I71" s="40"/>
      <c r="J71" s="40"/>
      <c r="K71" s="40"/>
      <c r="L71" s="40"/>
      <c r="M71" s="40"/>
      <c r="N71" s="40"/>
      <c r="O71" s="40"/>
      <c r="P71" s="40"/>
      <c r="Q71" s="40"/>
      <c r="R71" s="40"/>
      <c r="S71" s="40"/>
      <c r="T71" s="40"/>
      <c r="U71" s="40"/>
      <c r="V71" s="40"/>
      <c r="W71" s="40"/>
      <c r="X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row>
    <row r="72" spans="2:106" ht="21" customHeight="1">
      <c r="B72" s="40"/>
      <c r="C72" s="43"/>
      <c r="D72" s="40"/>
      <c r="E72" s="40"/>
      <c r="F72" s="40"/>
      <c r="G72" s="40"/>
      <c r="H72" s="40"/>
      <c r="I72" s="40"/>
      <c r="J72" s="40"/>
      <c r="K72" s="40"/>
      <c r="L72" s="40"/>
      <c r="M72" s="40"/>
      <c r="N72" s="40"/>
      <c r="O72" s="40"/>
      <c r="P72" s="40"/>
      <c r="Q72" s="40"/>
      <c r="R72" s="40"/>
      <c r="S72" s="40"/>
      <c r="T72" s="40"/>
      <c r="U72" s="40"/>
      <c r="V72" s="40"/>
      <c r="W72" s="40"/>
      <c r="X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row>
    <row r="73" spans="2:106" ht="21" customHeight="1">
      <c r="B73" s="40"/>
      <c r="C73" s="43"/>
      <c r="D73" s="40"/>
      <c r="E73" s="40"/>
      <c r="F73" s="40"/>
      <c r="G73" s="40"/>
      <c r="H73" s="40"/>
      <c r="I73" s="40"/>
      <c r="J73" s="40"/>
      <c r="K73" s="40"/>
      <c r="L73" s="40"/>
      <c r="M73" s="40"/>
      <c r="N73" s="40"/>
      <c r="O73" s="40"/>
      <c r="P73" s="40"/>
      <c r="Q73" s="40"/>
      <c r="R73" s="40"/>
      <c r="S73" s="40"/>
      <c r="T73" s="40"/>
      <c r="U73" s="40"/>
      <c r="V73" s="40"/>
      <c r="W73" s="40"/>
      <c r="X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row>
  </sheetData>
  <sheetProtection password="CA9A" sheet="1" objects="1" scenarios="1" selectLockedCells="1"/>
  <mergeCells count="36">
    <mergeCell ref="K24:O24"/>
    <mergeCell ref="E24:J24"/>
    <mergeCell ref="J25:O25"/>
    <mergeCell ref="P43:S43"/>
    <mergeCell ref="L34:O34"/>
    <mergeCell ref="P37:S37"/>
    <mergeCell ref="P31:S31"/>
    <mergeCell ref="P30:S30"/>
    <mergeCell ref="P32:S32"/>
    <mergeCell ref="P20:S20"/>
    <mergeCell ref="P21:S21"/>
    <mergeCell ref="P29:S29"/>
    <mergeCell ref="P27:S27"/>
    <mergeCell ref="P26:S26"/>
    <mergeCell ref="P24:S24"/>
    <mergeCell ref="P23:S23"/>
    <mergeCell ref="P25:S25"/>
    <mergeCell ref="P28:S28"/>
    <mergeCell ref="V19:W19"/>
    <mergeCell ref="P14:S14"/>
    <mergeCell ref="V16:W16"/>
    <mergeCell ref="R11:X11"/>
    <mergeCell ref="P15:S15"/>
    <mergeCell ref="P17:S17"/>
    <mergeCell ref="P18:S18"/>
    <mergeCell ref="P11:Q11"/>
    <mergeCell ref="K7:R7"/>
    <mergeCell ref="P41:S41"/>
    <mergeCell ref="P42:S42"/>
    <mergeCell ref="P33:S33"/>
    <mergeCell ref="P34:S34"/>
    <mergeCell ref="P39:S39"/>
    <mergeCell ref="P40:S40"/>
    <mergeCell ref="P38:S38"/>
    <mergeCell ref="P35:S35"/>
    <mergeCell ref="P36:S36"/>
  </mergeCells>
  <printOptions horizontalCentered="1"/>
  <pageMargins left="0.76" right="0.49" top="0.61" bottom="0.41" header="0.2755905511811024" footer="0.1968503937007874"/>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K57"/>
  <sheetViews>
    <sheetView showRowColHeaders="0" showZeros="0" zoomScale="90" zoomScaleNormal="90" zoomScalePageLayoutView="0" workbookViewId="0" topLeftCell="A1">
      <selection activeCell="I16" sqref="I16"/>
    </sheetView>
  </sheetViews>
  <sheetFormatPr defaultColWidth="2.25390625" defaultRowHeight="21" customHeight="1"/>
  <cols>
    <col min="1" max="1" width="1.75390625" style="40" customWidth="1"/>
    <col min="2" max="2" width="3.375" style="37" customWidth="1"/>
    <col min="3" max="3" width="1.875" style="39" customWidth="1"/>
    <col min="4" max="4" width="1.875" style="37" customWidth="1"/>
    <col min="5" max="5" width="2.00390625" style="37" customWidth="1"/>
    <col min="6" max="6" width="2.125" style="37" customWidth="1"/>
    <col min="7" max="10" width="3.625" style="37" customWidth="1"/>
    <col min="11" max="19" width="4.625" style="37" customWidth="1"/>
    <col min="20" max="20" width="1.37890625" style="37" customWidth="1"/>
    <col min="21" max="21" width="2.625" style="37" customWidth="1"/>
    <col min="22" max="22" width="16.625" style="37" customWidth="1"/>
    <col min="23" max="23" width="1.37890625" style="37" customWidth="1"/>
    <col min="24" max="24" width="5.25390625" style="37" customWidth="1"/>
    <col min="25" max="25" width="14.125" style="40" customWidth="1"/>
    <col min="26" max="47" width="2.25390625" style="40" customWidth="1"/>
    <col min="48" max="16384" width="2.25390625" style="37" customWidth="1"/>
  </cols>
  <sheetData>
    <row r="1" spans="2:27" s="38" customFormat="1" ht="9" customHeight="1">
      <c r="B1" s="48"/>
      <c r="N1" s="42"/>
      <c r="O1" s="242"/>
      <c r="P1" s="242"/>
      <c r="Q1" s="242"/>
      <c r="R1" s="242"/>
      <c r="S1" s="242"/>
      <c r="T1" s="242"/>
      <c r="U1" s="242"/>
      <c r="V1" s="242"/>
      <c r="W1" s="242"/>
      <c r="X1" s="242"/>
      <c r="Y1" s="242"/>
      <c r="Z1" s="242"/>
      <c r="AA1" s="242"/>
    </row>
    <row r="2" spans="2:27" s="38" customFormat="1" ht="21" customHeight="1">
      <c r="B2" s="223"/>
      <c r="C2" s="147"/>
      <c r="D2" s="147"/>
      <c r="E2" s="147">
        <f>+'入力(損益等)'!D52</f>
        <v>0</v>
      </c>
      <c r="F2" s="147"/>
      <c r="G2" s="147"/>
      <c r="H2" s="147"/>
      <c r="I2" s="147"/>
      <c r="J2" s="147"/>
      <c r="K2" s="147"/>
      <c r="L2" s="147"/>
      <c r="M2" s="147"/>
      <c r="N2" s="150"/>
      <c r="O2" s="152"/>
      <c r="P2" s="885">
        <f>ROUNDDOWN('入力(損益等)'!L52/Y2,0)</f>
        <v>0</v>
      </c>
      <c r="Q2" s="885"/>
      <c r="R2" s="885"/>
      <c r="S2" s="885"/>
      <c r="T2" s="152"/>
      <c r="U2" s="152"/>
      <c r="V2" s="152"/>
      <c r="W2" s="152"/>
      <c r="X2" s="152"/>
      <c r="Y2" s="305">
        <f>+'貸借（1）'!AB18</f>
        <v>1000</v>
      </c>
      <c r="Z2" s="242"/>
      <c r="AA2" s="242"/>
    </row>
    <row r="3" spans="2:89" ht="21" customHeight="1">
      <c r="B3" s="221"/>
      <c r="C3" s="310"/>
      <c r="D3" s="285"/>
      <c r="E3" s="285" t="s">
        <v>89</v>
      </c>
      <c r="F3" s="285"/>
      <c r="G3" s="285"/>
      <c r="H3" s="285"/>
      <c r="I3" s="872">
        <f>+'入力(損益等)'!J53</f>
        <v>0</v>
      </c>
      <c r="J3" s="872"/>
      <c r="K3" s="872"/>
      <c r="L3" s="872"/>
      <c r="M3" s="872"/>
      <c r="N3" s="872"/>
      <c r="O3" s="872"/>
      <c r="P3" s="884">
        <f>ROUNDDOWN('入力(損益等)'!L53/Y2,0)</f>
        <v>0</v>
      </c>
      <c r="Q3" s="884"/>
      <c r="R3" s="884"/>
      <c r="S3" s="884"/>
      <c r="T3" s="311"/>
      <c r="U3" s="285"/>
      <c r="V3" s="311">
        <f>ROUNDDOWN('入力(損益等)'!N53/Y2,0)</f>
        <v>0</v>
      </c>
      <c r="W3" s="311"/>
      <c r="X3" s="285"/>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row>
    <row r="4" spans="2:89" ht="21" customHeight="1">
      <c r="B4" s="221"/>
      <c r="C4" s="310"/>
      <c r="D4" s="285"/>
      <c r="E4" s="285"/>
      <c r="F4" s="285"/>
      <c r="G4" s="285"/>
      <c r="H4" s="285" t="s">
        <v>49</v>
      </c>
      <c r="I4" s="285"/>
      <c r="J4" s="221"/>
      <c r="K4" s="315"/>
      <c r="L4" s="315"/>
      <c r="M4" s="315"/>
      <c r="N4" s="315"/>
      <c r="O4" s="315"/>
      <c r="P4" s="285"/>
      <c r="Q4" s="285"/>
      <c r="R4" s="285"/>
      <c r="S4" s="285"/>
      <c r="T4" s="285"/>
      <c r="U4" s="285"/>
      <c r="V4" s="293">
        <f>ROUNDDOWN('入力(損益等)'!N54/Y2,0)</f>
        <v>0</v>
      </c>
      <c r="W4" s="293"/>
      <c r="X4" s="285"/>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row>
    <row r="5" spans="2:89" ht="21" customHeight="1">
      <c r="B5" s="221" t="s">
        <v>528</v>
      </c>
      <c r="C5" s="220"/>
      <c r="D5" s="220" t="s">
        <v>429</v>
      </c>
      <c r="E5" s="220"/>
      <c r="F5" s="220"/>
      <c r="G5" s="220"/>
      <c r="H5" s="220"/>
      <c r="I5" s="220"/>
      <c r="J5" s="220"/>
      <c r="K5" s="220"/>
      <c r="L5" s="221"/>
      <c r="M5" s="221"/>
      <c r="N5" s="221"/>
      <c r="O5" s="221"/>
      <c r="P5" s="221"/>
      <c r="Q5" s="221"/>
      <c r="R5" s="221"/>
      <c r="S5" s="221"/>
      <c r="T5" s="221"/>
      <c r="U5" s="221"/>
      <c r="V5" s="221"/>
      <c r="W5" s="221"/>
      <c r="X5" s="221"/>
      <c r="Y5" s="55"/>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row>
    <row r="6" spans="2:89" ht="21" customHeight="1">
      <c r="B6" s="221"/>
      <c r="C6" s="220"/>
      <c r="D6" s="221"/>
      <c r="E6" s="285" t="s">
        <v>700</v>
      </c>
      <c r="F6" s="285"/>
      <c r="G6" s="285"/>
      <c r="H6" s="285"/>
      <c r="I6" s="285"/>
      <c r="J6" s="285"/>
      <c r="K6" s="285"/>
      <c r="L6" s="285"/>
      <c r="M6" s="316"/>
      <c r="N6" s="221"/>
      <c r="O6" s="285"/>
      <c r="P6" s="878">
        <f>ROUNDDOWN('入力(損益等)'!L56/Y2,0)</f>
        <v>0</v>
      </c>
      <c r="Q6" s="878"/>
      <c r="R6" s="878"/>
      <c r="S6" s="878"/>
      <c r="T6" s="286"/>
      <c r="U6" s="221"/>
      <c r="V6" s="221"/>
      <c r="W6" s="221"/>
      <c r="X6" s="221"/>
      <c r="Y6" s="304"/>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row>
    <row r="7" spans="2:89" ht="14.25" customHeight="1">
      <c r="B7" s="221"/>
      <c r="C7" s="220"/>
      <c r="D7" s="221"/>
      <c r="E7" s="285">
        <f>+'入力(損益等)'!D57</f>
        <v>0</v>
      </c>
      <c r="F7" s="285"/>
      <c r="G7" s="285"/>
      <c r="H7" s="285"/>
      <c r="I7" s="285"/>
      <c r="J7" s="285"/>
      <c r="K7" s="285"/>
      <c r="L7" s="285"/>
      <c r="M7" s="316"/>
      <c r="N7" s="221"/>
      <c r="O7" s="285"/>
      <c r="P7" s="889">
        <f>ROUNDDOWN('入力(損益等)'!L57/Y2,0)</f>
        <v>0</v>
      </c>
      <c r="Q7" s="889"/>
      <c r="R7" s="889"/>
      <c r="S7" s="889"/>
      <c r="T7" s="285"/>
      <c r="U7" s="221"/>
      <c r="V7" s="221"/>
      <c r="W7" s="221"/>
      <c r="X7" s="221"/>
      <c r="Y7" s="304"/>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row>
    <row r="8" spans="2:89" ht="14.25" customHeight="1">
      <c r="B8" s="221"/>
      <c r="C8" s="220"/>
      <c r="D8" s="221"/>
      <c r="E8" s="285" t="s">
        <v>360</v>
      </c>
      <c r="F8" s="285"/>
      <c r="G8" s="285"/>
      <c r="H8" s="285"/>
      <c r="I8" s="283">
        <f>+'入力(損益等)'!J58</f>
        <v>0</v>
      </c>
      <c r="J8" s="285"/>
      <c r="K8" s="285"/>
      <c r="L8" s="221"/>
      <c r="M8" s="317"/>
      <c r="N8" s="317"/>
      <c r="O8" s="317"/>
      <c r="P8" s="884">
        <f>ROUNDDOWN('入力(損益等)'!L58/Y2,0)</f>
        <v>0</v>
      </c>
      <c r="Q8" s="884"/>
      <c r="R8" s="884"/>
      <c r="S8" s="884"/>
      <c r="T8" s="311"/>
      <c r="U8" s="221"/>
      <c r="V8" s="286">
        <f>ROUNDDOWN('入力(損益等)'!N58/Y2,0)</f>
        <v>0</v>
      </c>
      <c r="W8" s="286"/>
      <c r="X8" s="285"/>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row>
    <row r="9" spans="2:89" ht="21" customHeight="1">
      <c r="B9" s="221" t="s">
        <v>529</v>
      </c>
      <c r="C9" s="220"/>
      <c r="D9" s="220" t="s">
        <v>430</v>
      </c>
      <c r="E9" s="220"/>
      <c r="F9" s="220"/>
      <c r="G9" s="220"/>
      <c r="H9" s="220"/>
      <c r="I9" s="220"/>
      <c r="J9" s="220"/>
      <c r="K9" s="220"/>
      <c r="L9" s="316"/>
      <c r="M9" s="316"/>
      <c r="N9" s="316"/>
      <c r="O9" s="285"/>
      <c r="P9" s="221"/>
      <c r="Q9" s="221"/>
      <c r="R9" s="221"/>
      <c r="S9" s="221"/>
      <c r="T9" s="221"/>
      <c r="U9" s="221"/>
      <c r="V9" s="221"/>
      <c r="W9" s="221"/>
      <c r="X9" s="221"/>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row>
    <row r="10" spans="2:89" ht="21" customHeight="1">
      <c r="B10" s="221"/>
      <c r="C10" s="220"/>
      <c r="D10" s="221"/>
      <c r="E10" s="285" t="s">
        <v>98</v>
      </c>
      <c r="F10" s="285"/>
      <c r="G10" s="285"/>
      <c r="H10" s="285"/>
      <c r="I10" s="285"/>
      <c r="J10" s="285"/>
      <c r="K10" s="285"/>
      <c r="L10" s="285"/>
      <c r="M10" s="316"/>
      <c r="N10" s="221"/>
      <c r="O10" s="285"/>
      <c r="P10" s="878">
        <f>ROUNDDOWN('入力(損益等)'!L60/Y2,0)</f>
        <v>0</v>
      </c>
      <c r="Q10" s="878"/>
      <c r="R10" s="878"/>
      <c r="S10" s="878"/>
      <c r="T10" s="286"/>
      <c r="U10" s="221"/>
      <c r="V10" s="221"/>
      <c r="W10" s="221"/>
      <c r="X10" s="221"/>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row>
    <row r="11" spans="2:89" ht="21" customHeight="1">
      <c r="B11" s="221"/>
      <c r="C11" s="220"/>
      <c r="D11" s="221"/>
      <c r="E11" s="285" t="s">
        <v>99</v>
      </c>
      <c r="F11" s="285"/>
      <c r="G11" s="285"/>
      <c r="H11" s="285"/>
      <c r="I11" s="285"/>
      <c r="J11" s="285"/>
      <c r="K11" s="285"/>
      <c r="L11" s="888">
        <f>+'入力(損益等)'!J61</f>
        <v>0</v>
      </c>
      <c r="M11" s="888"/>
      <c r="N11" s="888"/>
      <c r="O11" s="888"/>
      <c r="P11" s="886">
        <f>ROUNDDOWN('入力(損益等)'!L61/Y2,0)</f>
        <v>0</v>
      </c>
      <c r="Q11" s="886"/>
      <c r="R11" s="886"/>
      <c r="S11" s="886"/>
      <c r="T11" s="288"/>
      <c r="U11" s="221"/>
      <c r="V11" s="221"/>
      <c r="W11" s="221"/>
      <c r="X11" s="221"/>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row>
    <row r="12" spans="2:89" ht="21" customHeight="1">
      <c r="B12" s="221"/>
      <c r="C12" s="220"/>
      <c r="D12" s="221"/>
      <c r="E12" s="285" t="s">
        <v>100</v>
      </c>
      <c r="F12" s="285"/>
      <c r="G12" s="285"/>
      <c r="H12" s="285"/>
      <c r="I12" s="285"/>
      <c r="J12" s="283">
        <f>+'入力(損益等)'!J62</f>
        <v>0</v>
      </c>
      <c r="K12" s="285"/>
      <c r="L12" s="221"/>
      <c r="M12" s="283"/>
      <c r="N12" s="283"/>
      <c r="O12" s="283"/>
      <c r="P12" s="886">
        <f>ROUNDDOWN('入力(損益等)'!L62/Y2,0)</f>
        <v>0</v>
      </c>
      <c r="Q12" s="886"/>
      <c r="R12" s="886"/>
      <c r="S12" s="886"/>
      <c r="T12" s="288"/>
      <c r="U12" s="221"/>
      <c r="V12" s="221"/>
      <c r="W12" s="221"/>
      <c r="X12" s="221"/>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row>
    <row r="13" spans="2:89" ht="14.25" customHeight="1">
      <c r="B13" s="221"/>
      <c r="C13" s="220"/>
      <c r="D13" s="221"/>
      <c r="E13" s="285">
        <f>+'入力(損益等)'!D63</f>
        <v>0</v>
      </c>
      <c r="F13" s="285"/>
      <c r="G13" s="285"/>
      <c r="H13" s="285"/>
      <c r="I13" s="285"/>
      <c r="J13" s="285"/>
      <c r="K13" s="285"/>
      <c r="L13" s="285"/>
      <c r="M13" s="316"/>
      <c r="N13" s="221"/>
      <c r="O13" s="285"/>
      <c r="P13" s="889">
        <f>ROUNDDOWN('入力(損益等)'!L63/Y2,0)</f>
        <v>0</v>
      </c>
      <c r="Q13" s="889"/>
      <c r="R13" s="889"/>
      <c r="S13" s="889"/>
      <c r="T13" s="285"/>
      <c r="U13" s="221"/>
      <c r="V13" s="221"/>
      <c r="W13" s="221"/>
      <c r="X13" s="221"/>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row>
    <row r="14" spans="2:89" ht="14.25" customHeight="1">
      <c r="B14" s="221"/>
      <c r="C14" s="220"/>
      <c r="D14" s="221"/>
      <c r="E14" s="285" t="s">
        <v>360</v>
      </c>
      <c r="F14" s="285"/>
      <c r="G14" s="285"/>
      <c r="H14" s="285"/>
      <c r="I14" s="283">
        <f>+'入力(損益等)'!J64</f>
        <v>0</v>
      </c>
      <c r="J14" s="285"/>
      <c r="K14" s="285"/>
      <c r="L14" s="221"/>
      <c r="M14" s="283"/>
      <c r="N14" s="283"/>
      <c r="O14" s="283"/>
      <c r="P14" s="884">
        <f>ROUNDDOWN('入力(損益等)'!L64/Y2,0)</f>
        <v>0</v>
      </c>
      <c r="Q14" s="884"/>
      <c r="R14" s="884"/>
      <c r="S14" s="884"/>
      <c r="T14" s="311"/>
      <c r="U14" s="221"/>
      <c r="V14" s="285">
        <f>ROUNDDOWN('入力(損益等)'!N64/Y2,0)</f>
        <v>0</v>
      </c>
      <c r="W14" s="285"/>
      <c r="X14" s="285"/>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row>
    <row r="15" spans="2:89" ht="21" customHeight="1">
      <c r="B15" s="221"/>
      <c r="C15" s="220"/>
      <c r="D15" s="221"/>
      <c r="E15" s="221"/>
      <c r="F15" s="285"/>
      <c r="G15" s="285"/>
      <c r="H15" s="285" t="s">
        <v>52</v>
      </c>
      <c r="I15" s="285"/>
      <c r="J15" s="285"/>
      <c r="K15" s="285"/>
      <c r="L15" s="285"/>
      <c r="M15" s="285"/>
      <c r="N15" s="285"/>
      <c r="O15" s="221"/>
      <c r="P15" s="285"/>
      <c r="Q15" s="285"/>
      <c r="R15" s="285"/>
      <c r="S15" s="285"/>
      <c r="T15" s="285"/>
      <c r="U15" s="285"/>
      <c r="V15" s="293">
        <f>ROUNDDOWN('入力(損益等)'!N65/Y2,0)</f>
        <v>0</v>
      </c>
      <c r="W15" s="293"/>
      <c r="X15" s="285"/>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row>
    <row r="16" spans="1:89" s="270" customFormat="1" ht="21" customHeight="1">
      <c r="A16" s="314"/>
      <c r="B16" s="277" t="s">
        <v>530</v>
      </c>
      <c r="C16" s="277"/>
      <c r="D16" s="277" t="s">
        <v>431</v>
      </c>
      <c r="E16" s="277"/>
      <c r="F16" s="277"/>
      <c r="G16" s="277"/>
      <c r="H16" s="277"/>
      <c r="I16" s="277"/>
      <c r="J16" s="277"/>
      <c r="K16" s="277"/>
      <c r="L16" s="277"/>
      <c r="M16" s="277"/>
      <c r="N16" s="277"/>
      <c r="O16" s="277"/>
      <c r="P16" s="277"/>
      <c r="Q16" s="277"/>
      <c r="R16" s="277"/>
      <c r="S16" s="277"/>
      <c r="T16" s="277"/>
      <c r="U16" s="277"/>
      <c r="V16" s="277"/>
      <c r="W16" s="277"/>
      <c r="X16" s="277"/>
      <c r="Y16" s="40"/>
      <c r="Z16" s="40"/>
      <c r="AA16" s="40"/>
      <c r="AB16" s="40"/>
      <c r="AC16" s="40"/>
      <c r="AD16" s="40"/>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row>
    <row r="17" spans="1:89" s="270" customFormat="1" ht="21" customHeight="1">
      <c r="A17" s="314"/>
      <c r="B17" s="277"/>
      <c r="C17" s="282"/>
      <c r="D17" s="277"/>
      <c r="E17" s="277" t="s">
        <v>31</v>
      </c>
      <c r="F17" s="277"/>
      <c r="G17" s="277"/>
      <c r="H17" s="277"/>
      <c r="I17" s="277"/>
      <c r="J17" s="277"/>
      <c r="K17" s="283">
        <f>+'入力(損益等)'!J67</f>
        <v>0</v>
      </c>
      <c r="L17" s="277"/>
      <c r="M17" s="283"/>
      <c r="N17" s="283"/>
      <c r="O17" s="283"/>
      <c r="P17" s="891">
        <f>ROUNDDOWN('入力(損益等)'!L67/Y2,0)</f>
        <v>0</v>
      </c>
      <c r="Q17" s="891"/>
      <c r="R17" s="891"/>
      <c r="S17" s="891"/>
      <c r="T17" s="318"/>
      <c r="U17" s="277"/>
      <c r="V17" s="277"/>
      <c r="W17" s="277"/>
      <c r="X17" s="277"/>
      <c r="Y17" s="40"/>
      <c r="Z17" s="40"/>
      <c r="AA17" s="40"/>
      <c r="AB17" s="40"/>
      <c r="AC17" s="40"/>
      <c r="AD17" s="40"/>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row>
    <row r="18" spans="1:89" s="270" customFormat="1" ht="14.25" customHeight="1">
      <c r="A18" s="314"/>
      <c r="B18" s="277"/>
      <c r="C18" s="282"/>
      <c r="D18" s="277"/>
      <c r="E18" s="277">
        <f>+'入力(損益等)'!D68</f>
        <v>0</v>
      </c>
      <c r="F18" s="277"/>
      <c r="G18" s="277"/>
      <c r="H18" s="277"/>
      <c r="I18" s="277"/>
      <c r="J18" s="277"/>
      <c r="K18" s="277"/>
      <c r="L18" s="283"/>
      <c r="M18" s="283"/>
      <c r="N18" s="283"/>
      <c r="O18" s="283"/>
      <c r="P18" s="887">
        <f>ROUNDDOWN('入力(損益等)'!L68/Y2,0)</f>
        <v>0</v>
      </c>
      <c r="Q18" s="887"/>
      <c r="R18" s="887"/>
      <c r="S18" s="887"/>
      <c r="T18" s="283"/>
      <c r="U18" s="277"/>
      <c r="V18" s="277"/>
      <c r="W18" s="277"/>
      <c r="X18" s="277"/>
      <c r="Y18" s="40"/>
      <c r="Z18" s="40"/>
      <c r="AA18" s="40"/>
      <c r="AB18" s="40"/>
      <c r="AC18" s="40"/>
      <c r="AD18" s="40"/>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c r="CE18" s="314"/>
      <c r="CF18" s="314"/>
      <c r="CG18" s="314"/>
      <c r="CH18" s="314"/>
      <c r="CI18" s="314"/>
      <c r="CJ18" s="314"/>
      <c r="CK18" s="314"/>
    </row>
    <row r="19" spans="1:89" s="270" customFormat="1" ht="14.25" customHeight="1">
      <c r="A19" s="314"/>
      <c r="B19" s="277"/>
      <c r="C19" s="282"/>
      <c r="D19" s="277"/>
      <c r="E19" s="277" t="s">
        <v>531</v>
      </c>
      <c r="F19" s="277"/>
      <c r="G19" s="277"/>
      <c r="H19" s="277"/>
      <c r="I19" s="283">
        <f>+'入力(損益等)'!J69</f>
        <v>0</v>
      </c>
      <c r="J19" s="277"/>
      <c r="K19" s="277"/>
      <c r="L19" s="277"/>
      <c r="M19" s="283"/>
      <c r="N19" s="283"/>
      <c r="O19" s="283"/>
      <c r="P19" s="890">
        <f>ROUNDDOWN('入力(損益等)'!L69/Y2,0)</f>
        <v>0</v>
      </c>
      <c r="Q19" s="890"/>
      <c r="R19" s="890"/>
      <c r="S19" s="890"/>
      <c r="T19" s="319"/>
      <c r="U19" s="277"/>
      <c r="V19" s="318">
        <f>ROUNDDOWN('入力(損益等)'!N69/Y2,0)</f>
        <v>0</v>
      </c>
      <c r="W19" s="318"/>
      <c r="X19" s="277"/>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row>
    <row r="20" spans="1:89" s="270" customFormat="1" ht="21" customHeight="1">
      <c r="A20" s="314"/>
      <c r="B20" s="221" t="s">
        <v>532</v>
      </c>
      <c r="C20" s="277"/>
      <c r="D20" s="277" t="s">
        <v>432</v>
      </c>
      <c r="E20" s="277"/>
      <c r="F20" s="277"/>
      <c r="G20" s="277"/>
      <c r="H20" s="277"/>
      <c r="I20" s="277"/>
      <c r="J20" s="277"/>
      <c r="K20" s="277"/>
      <c r="L20" s="283"/>
      <c r="M20" s="283"/>
      <c r="N20" s="283"/>
      <c r="O20" s="283"/>
      <c r="P20" s="277"/>
      <c r="Q20" s="277"/>
      <c r="R20" s="277"/>
      <c r="S20" s="277"/>
      <c r="T20" s="277"/>
      <c r="U20" s="277"/>
      <c r="V20" s="277"/>
      <c r="W20" s="277"/>
      <c r="X20" s="277"/>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row>
    <row r="21" spans="1:89" s="270" customFormat="1" ht="21" customHeight="1">
      <c r="A21" s="314"/>
      <c r="B21" s="277"/>
      <c r="C21" s="282"/>
      <c r="D21" s="277"/>
      <c r="E21" s="277" t="s">
        <v>32</v>
      </c>
      <c r="F21" s="277"/>
      <c r="G21" s="277"/>
      <c r="H21" s="277"/>
      <c r="I21" s="277"/>
      <c r="J21" s="277"/>
      <c r="K21" s="283">
        <f>+'入力(損益等)'!J71</f>
        <v>0</v>
      </c>
      <c r="L21" s="277"/>
      <c r="M21" s="283"/>
      <c r="N21" s="283"/>
      <c r="O21" s="283"/>
      <c r="P21" s="891">
        <f>ROUNDDOWN('入力(損益等)'!L71/Y2,0)</f>
        <v>0</v>
      </c>
      <c r="Q21" s="891"/>
      <c r="R21" s="891"/>
      <c r="S21" s="891"/>
      <c r="T21" s="318"/>
      <c r="U21" s="277"/>
      <c r="V21" s="277"/>
      <c r="W21" s="277"/>
      <c r="X21" s="277"/>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row>
    <row r="22" spans="1:89" s="270" customFormat="1" ht="14.25" customHeight="1">
      <c r="A22" s="314"/>
      <c r="B22" s="277"/>
      <c r="C22" s="282"/>
      <c r="D22" s="277"/>
      <c r="E22" s="277">
        <f>+'入力(損益等)'!D72</f>
        <v>0</v>
      </c>
      <c r="F22" s="277"/>
      <c r="G22" s="277"/>
      <c r="H22" s="277"/>
      <c r="I22" s="277"/>
      <c r="J22" s="277"/>
      <c r="K22" s="277"/>
      <c r="L22" s="283"/>
      <c r="M22" s="283"/>
      <c r="N22" s="283"/>
      <c r="O22" s="283"/>
      <c r="P22" s="887">
        <f>ROUNDDOWN('入力(損益等)'!L72/Y2,0)</f>
        <v>0</v>
      </c>
      <c r="Q22" s="887"/>
      <c r="R22" s="887"/>
      <c r="S22" s="887"/>
      <c r="T22" s="283"/>
      <c r="U22" s="277"/>
      <c r="V22" s="277"/>
      <c r="W22" s="277"/>
      <c r="X22" s="277"/>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row>
    <row r="23" spans="1:89" s="270" customFormat="1" ht="14.25" customHeight="1">
      <c r="A23" s="314"/>
      <c r="B23" s="277"/>
      <c r="C23" s="282"/>
      <c r="D23" s="277"/>
      <c r="E23" s="277" t="s">
        <v>531</v>
      </c>
      <c r="F23" s="277"/>
      <c r="G23" s="277"/>
      <c r="H23" s="277"/>
      <c r="I23" s="283">
        <f>+'入力(損益等)'!J73</f>
        <v>0</v>
      </c>
      <c r="J23" s="277"/>
      <c r="K23" s="277"/>
      <c r="L23" s="277"/>
      <c r="M23" s="283"/>
      <c r="N23" s="283"/>
      <c r="O23" s="283"/>
      <c r="P23" s="890">
        <f>ROUNDDOWN('入力(損益等)'!L73/Y2,0)</f>
        <v>0</v>
      </c>
      <c r="Q23" s="890"/>
      <c r="R23" s="890"/>
      <c r="S23" s="890"/>
      <c r="T23" s="319"/>
      <c r="U23" s="277"/>
      <c r="V23" s="319">
        <f>ROUNDDOWN('入力(損益等)'!N73/Y2,0)</f>
        <v>0</v>
      </c>
      <c r="W23" s="319"/>
      <c r="X23" s="277"/>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314"/>
      <c r="CJ23" s="314"/>
      <c r="CK23" s="314"/>
    </row>
    <row r="24" spans="1:89" s="270" customFormat="1" ht="21" customHeight="1">
      <c r="A24" s="314"/>
      <c r="B24" s="277"/>
      <c r="C24" s="282"/>
      <c r="D24" s="277"/>
      <c r="E24" s="277"/>
      <c r="F24" s="277" t="s">
        <v>164</v>
      </c>
      <c r="G24" s="277"/>
      <c r="H24" s="277"/>
      <c r="I24" s="277"/>
      <c r="J24" s="277"/>
      <c r="K24" s="277"/>
      <c r="L24" s="283"/>
      <c r="M24" s="283"/>
      <c r="N24" s="283"/>
      <c r="O24" s="283"/>
      <c r="P24" s="283"/>
      <c r="Q24" s="283"/>
      <c r="R24" s="283"/>
      <c r="S24" s="283"/>
      <c r="T24" s="283"/>
      <c r="U24" s="283"/>
      <c r="V24" s="320">
        <f>ROUNDDOWN('入力(損益等)'!N74/Y2,0)</f>
        <v>0</v>
      </c>
      <c r="W24" s="320"/>
      <c r="X24" s="277"/>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row>
    <row r="25" spans="1:89" s="270" customFormat="1" ht="21" customHeight="1">
      <c r="A25" s="314"/>
      <c r="B25" s="277"/>
      <c r="C25" s="282"/>
      <c r="D25" s="277"/>
      <c r="E25" s="277"/>
      <c r="F25" s="277" t="s">
        <v>90</v>
      </c>
      <c r="G25" s="277"/>
      <c r="H25" s="277"/>
      <c r="I25" s="277"/>
      <c r="J25" s="277"/>
      <c r="K25" s="277"/>
      <c r="L25" s="283"/>
      <c r="M25" s="283"/>
      <c r="N25" s="283"/>
      <c r="O25" s="283"/>
      <c r="P25" s="891">
        <f>ROUNDDOWN('入力(損益等)'!L75/Y2,0)</f>
        <v>0</v>
      </c>
      <c r="Q25" s="891"/>
      <c r="R25" s="891"/>
      <c r="S25" s="891"/>
      <c r="T25" s="318"/>
      <c r="U25" s="277"/>
      <c r="V25" s="277"/>
      <c r="W25" s="277"/>
      <c r="X25" s="277"/>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c r="CJ25" s="314"/>
      <c r="CK25" s="314"/>
    </row>
    <row r="26" spans="1:89" s="270" customFormat="1" ht="21" customHeight="1">
      <c r="A26" s="314"/>
      <c r="B26" s="277"/>
      <c r="C26" s="282"/>
      <c r="D26" s="277"/>
      <c r="E26" s="277"/>
      <c r="F26" s="277" t="s">
        <v>91</v>
      </c>
      <c r="G26" s="277"/>
      <c r="H26" s="277"/>
      <c r="I26" s="277"/>
      <c r="J26" s="277"/>
      <c r="K26" s="277"/>
      <c r="L26" s="277"/>
      <c r="M26" s="283"/>
      <c r="N26" s="283"/>
      <c r="O26" s="283"/>
      <c r="P26" s="890">
        <f>ROUNDDOWN('入力(損益等)'!L76/Y2,0)</f>
        <v>0</v>
      </c>
      <c r="Q26" s="890"/>
      <c r="R26" s="890"/>
      <c r="S26" s="890"/>
      <c r="T26" s="319"/>
      <c r="U26" s="277"/>
      <c r="V26" s="319">
        <f>ROUNDDOWN('入力(損益等)'!N76/Y2,0)</f>
        <v>0</v>
      </c>
      <c r="W26" s="319"/>
      <c r="X26" s="277"/>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314"/>
    </row>
    <row r="27" spans="1:89" s="270" customFormat="1" ht="21" customHeight="1" thickBot="1">
      <c r="A27" s="314"/>
      <c r="B27" s="277"/>
      <c r="C27" s="282"/>
      <c r="D27" s="277"/>
      <c r="E27" s="277"/>
      <c r="F27" s="283" t="s">
        <v>51</v>
      </c>
      <c r="G27" s="283"/>
      <c r="H27" s="283"/>
      <c r="I27" s="283"/>
      <c r="J27" s="283"/>
      <c r="K27" s="283"/>
      <c r="L27" s="283"/>
      <c r="M27" s="283"/>
      <c r="N27" s="283"/>
      <c r="O27" s="283"/>
      <c r="P27" s="283"/>
      <c r="Q27" s="283"/>
      <c r="R27" s="283"/>
      <c r="S27" s="283"/>
      <c r="T27" s="283"/>
      <c r="U27" s="283"/>
      <c r="V27" s="321">
        <f>ROUNDDOWN('入力(損益等)'!N77/Y2,0)</f>
        <v>0</v>
      </c>
      <c r="W27" s="321"/>
      <c r="X27" s="277"/>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row>
    <row r="28" spans="2:89" ht="21" customHeight="1" thickTop="1">
      <c r="B28" s="275" t="s">
        <v>433</v>
      </c>
      <c r="C28" s="43"/>
      <c r="D28" s="40"/>
      <c r="E28" s="40"/>
      <c r="F28" s="40"/>
      <c r="G28" s="40"/>
      <c r="H28" s="40"/>
      <c r="I28" s="40"/>
      <c r="J28" s="40"/>
      <c r="K28" s="40"/>
      <c r="L28" s="40"/>
      <c r="M28" s="40"/>
      <c r="N28" s="40"/>
      <c r="O28" s="40"/>
      <c r="P28" s="40"/>
      <c r="Q28" s="40"/>
      <c r="R28" s="40"/>
      <c r="S28" s="40"/>
      <c r="T28" s="40"/>
      <c r="U28" s="40"/>
      <c r="V28" s="40"/>
      <c r="W28" s="40"/>
      <c r="X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row>
    <row r="29" spans="2:89" ht="21" customHeight="1">
      <c r="B29" s="40"/>
      <c r="C29" s="43"/>
      <c r="D29" s="40"/>
      <c r="E29" s="40"/>
      <c r="F29" s="40"/>
      <c r="G29" s="40"/>
      <c r="H29" s="40"/>
      <c r="I29" s="40"/>
      <c r="J29" s="40"/>
      <c r="K29" s="40"/>
      <c r="L29" s="40"/>
      <c r="M29" s="40"/>
      <c r="N29" s="40"/>
      <c r="O29" s="40"/>
      <c r="P29" s="40"/>
      <c r="Q29" s="40"/>
      <c r="R29" s="40"/>
      <c r="S29" s="40"/>
      <c r="T29" s="40"/>
      <c r="U29" s="40"/>
      <c r="V29" s="40"/>
      <c r="W29" s="40"/>
      <c r="X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row>
    <row r="30" spans="2:89" ht="21" customHeight="1">
      <c r="B30" s="40"/>
      <c r="C30" s="43"/>
      <c r="D30" s="40"/>
      <c r="E30" s="40"/>
      <c r="F30" s="40"/>
      <c r="G30" s="40"/>
      <c r="H30" s="40"/>
      <c r="I30" s="40"/>
      <c r="J30" s="40"/>
      <c r="K30" s="40"/>
      <c r="L30" s="40"/>
      <c r="M30" s="40"/>
      <c r="N30" s="40"/>
      <c r="O30" s="40"/>
      <c r="P30" s="40"/>
      <c r="Q30" s="40"/>
      <c r="R30" s="40"/>
      <c r="S30" s="40"/>
      <c r="T30" s="40"/>
      <c r="U30" s="40"/>
      <c r="V30" s="40"/>
      <c r="W30" s="40"/>
      <c r="X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row>
    <row r="31" spans="2:89" ht="21" customHeight="1">
      <c r="B31" s="40"/>
      <c r="C31" s="43"/>
      <c r="D31" s="40"/>
      <c r="E31" s="40"/>
      <c r="F31" s="40"/>
      <c r="G31" s="40"/>
      <c r="H31" s="40"/>
      <c r="I31" s="40"/>
      <c r="J31" s="40"/>
      <c r="K31" s="40"/>
      <c r="L31" s="40"/>
      <c r="M31" s="40"/>
      <c r="N31" s="40"/>
      <c r="O31" s="40"/>
      <c r="P31" s="40"/>
      <c r="Q31" s="40"/>
      <c r="R31" s="40"/>
      <c r="S31" s="40"/>
      <c r="T31" s="40"/>
      <c r="U31" s="40"/>
      <c r="V31" s="40"/>
      <c r="W31" s="40"/>
      <c r="X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row>
    <row r="32" spans="2:89" ht="21" customHeight="1">
      <c r="B32" s="40"/>
      <c r="C32" s="43"/>
      <c r="D32" s="40"/>
      <c r="E32" s="40"/>
      <c r="F32" s="40"/>
      <c r="G32" s="40"/>
      <c r="H32" s="40"/>
      <c r="I32" s="40"/>
      <c r="J32" s="40"/>
      <c r="K32" s="40"/>
      <c r="L32" s="40"/>
      <c r="M32" s="40"/>
      <c r="N32" s="40"/>
      <c r="O32" s="40"/>
      <c r="P32" s="40"/>
      <c r="Q32" s="40"/>
      <c r="R32" s="40"/>
      <c r="S32" s="40"/>
      <c r="T32" s="40"/>
      <c r="U32" s="40"/>
      <c r="V32" s="40"/>
      <c r="W32" s="40"/>
      <c r="X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row>
    <row r="33" spans="2:89" ht="21" customHeight="1">
      <c r="B33" s="40"/>
      <c r="C33" s="43"/>
      <c r="D33" s="40"/>
      <c r="E33" s="40"/>
      <c r="F33" s="40"/>
      <c r="G33" s="40"/>
      <c r="H33" s="40"/>
      <c r="I33" s="40"/>
      <c r="J33" s="40"/>
      <c r="K33" s="40"/>
      <c r="L33" s="40"/>
      <c r="M33" s="40"/>
      <c r="N33" s="40"/>
      <c r="O33" s="40"/>
      <c r="P33" s="40"/>
      <c r="Q33" s="40"/>
      <c r="R33" s="40"/>
      <c r="S33" s="40"/>
      <c r="T33" s="40"/>
      <c r="U33" s="40"/>
      <c r="V33" s="40"/>
      <c r="W33" s="40"/>
      <c r="X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row>
    <row r="34" spans="2:89" ht="21" customHeight="1">
      <c r="B34" s="40"/>
      <c r="C34" s="43"/>
      <c r="D34" s="40"/>
      <c r="E34" s="40"/>
      <c r="F34" s="40"/>
      <c r="G34" s="40"/>
      <c r="H34" s="40"/>
      <c r="I34" s="40"/>
      <c r="J34" s="40"/>
      <c r="K34" s="40"/>
      <c r="L34" s="40"/>
      <c r="M34" s="40"/>
      <c r="N34" s="40"/>
      <c r="O34" s="40"/>
      <c r="P34" s="40"/>
      <c r="Q34" s="40"/>
      <c r="R34" s="40"/>
      <c r="S34" s="40"/>
      <c r="T34" s="40"/>
      <c r="U34" s="40"/>
      <c r="V34" s="40"/>
      <c r="W34" s="40"/>
      <c r="X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row>
    <row r="35" spans="2:89" ht="21" customHeight="1">
      <c r="B35" s="40"/>
      <c r="C35" s="43"/>
      <c r="D35" s="40"/>
      <c r="E35" s="40"/>
      <c r="F35" s="40"/>
      <c r="G35" s="40"/>
      <c r="H35" s="40"/>
      <c r="I35" s="40"/>
      <c r="J35" s="40"/>
      <c r="K35" s="40"/>
      <c r="L35" s="40"/>
      <c r="M35" s="40"/>
      <c r="N35" s="40"/>
      <c r="O35" s="40"/>
      <c r="P35" s="40"/>
      <c r="Q35" s="40"/>
      <c r="R35" s="40"/>
      <c r="S35" s="40"/>
      <c r="T35" s="40"/>
      <c r="U35" s="40"/>
      <c r="V35" s="40"/>
      <c r="W35" s="40"/>
      <c r="X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row>
    <row r="36" spans="2:89" ht="21" customHeight="1">
      <c r="B36" s="40"/>
      <c r="C36" s="43"/>
      <c r="D36" s="40"/>
      <c r="E36" s="40"/>
      <c r="F36" s="40"/>
      <c r="G36" s="40"/>
      <c r="H36" s="40"/>
      <c r="I36" s="40"/>
      <c r="J36" s="40"/>
      <c r="K36" s="40"/>
      <c r="L36" s="40"/>
      <c r="M36" s="40"/>
      <c r="N36" s="40"/>
      <c r="O36" s="40"/>
      <c r="P36" s="40"/>
      <c r="Q36" s="40"/>
      <c r="R36" s="40"/>
      <c r="S36" s="40"/>
      <c r="T36" s="40"/>
      <c r="U36" s="40"/>
      <c r="V36" s="40"/>
      <c r="W36" s="40"/>
      <c r="X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row>
    <row r="37" spans="2:89" ht="21" customHeight="1">
      <c r="B37" s="40"/>
      <c r="C37" s="43"/>
      <c r="D37" s="40"/>
      <c r="E37" s="40"/>
      <c r="F37" s="40"/>
      <c r="G37" s="40"/>
      <c r="H37" s="40"/>
      <c r="I37" s="40"/>
      <c r="J37" s="40"/>
      <c r="K37" s="40"/>
      <c r="L37" s="40"/>
      <c r="M37" s="40"/>
      <c r="N37" s="40"/>
      <c r="O37" s="40"/>
      <c r="P37" s="40"/>
      <c r="Q37" s="40"/>
      <c r="R37" s="40"/>
      <c r="S37" s="40"/>
      <c r="T37" s="40"/>
      <c r="U37" s="40"/>
      <c r="V37" s="40"/>
      <c r="W37" s="40"/>
      <c r="X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row>
    <row r="38" spans="2:89" ht="21" customHeight="1">
      <c r="B38" s="40"/>
      <c r="C38" s="43"/>
      <c r="D38" s="40"/>
      <c r="E38" s="40"/>
      <c r="F38" s="40"/>
      <c r="G38" s="40"/>
      <c r="H38" s="40"/>
      <c r="I38" s="40"/>
      <c r="J38" s="40"/>
      <c r="K38" s="40"/>
      <c r="L38" s="40"/>
      <c r="M38" s="40"/>
      <c r="N38" s="40"/>
      <c r="O38" s="40"/>
      <c r="P38" s="40"/>
      <c r="Q38" s="40"/>
      <c r="R38" s="40"/>
      <c r="S38" s="40"/>
      <c r="T38" s="40"/>
      <c r="U38" s="40"/>
      <c r="V38" s="40"/>
      <c r="W38" s="40"/>
      <c r="X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row>
    <row r="39" spans="2:89" ht="21" customHeight="1">
      <c r="B39" s="40"/>
      <c r="C39" s="43"/>
      <c r="D39" s="40"/>
      <c r="E39" s="40"/>
      <c r="F39" s="40"/>
      <c r="G39" s="40"/>
      <c r="H39" s="40"/>
      <c r="I39" s="40"/>
      <c r="J39" s="40"/>
      <c r="K39" s="40"/>
      <c r="L39" s="40"/>
      <c r="M39" s="40"/>
      <c r="N39" s="40"/>
      <c r="O39" s="40"/>
      <c r="P39" s="40"/>
      <c r="Q39" s="40"/>
      <c r="R39" s="40"/>
      <c r="S39" s="40"/>
      <c r="T39" s="40"/>
      <c r="U39" s="40"/>
      <c r="V39" s="40"/>
      <c r="W39" s="40"/>
      <c r="X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row>
    <row r="40" spans="2:89" ht="21" customHeight="1">
      <c r="B40" s="40"/>
      <c r="C40" s="43"/>
      <c r="D40" s="40"/>
      <c r="E40" s="40"/>
      <c r="F40" s="40"/>
      <c r="G40" s="40"/>
      <c r="H40" s="40"/>
      <c r="I40" s="40"/>
      <c r="J40" s="40"/>
      <c r="K40" s="40"/>
      <c r="L40" s="40"/>
      <c r="M40" s="40"/>
      <c r="N40" s="40"/>
      <c r="O40" s="40"/>
      <c r="P40" s="40"/>
      <c r="Q40" s="40"/>
      <c r="R40" s="40"/>
      <c r="S40" s="40"/>
      <c r="T40" s="40"/>
      <c r="U40" s="40"/>
      <c r="V40" s="40"/>
      <c r="W40" s="40"/>
      <c r="X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row>
    <row r="41" spans="2:89" ht="21" customHeight="1">
      <c r="B41" s="40"/>
      <c r="C41" s="43"/>
      <c r="D41" s="40"/>
      <c r="E41" s="40"/>
      <c r="F41" s="40"/>
      <c r="G41" s="40"/>
      <c r="H41" s="40"/>
      <c r="I41" s="40"/>
      <c r="J41" s="40"/>
      <c r="K41" s="40"/>
      <c r="L41" s="40"/>
      <c r="M41" s="40"/>
      <c r="N41" s="40"/>
      <c r="O41" s="40"/>
      <c r="P41" s="40"/>
      <c r="Q41" s="40"/>
      <c r="R41" s="40"/>
      <c r="S41" s="40"/>
      <c r="T41" s="40"/>
      <c r="U41" s="40"/>
      <c r="V41" s="40"/>
      <c r="W41" s="40"/>
      <c r="X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row>
    <row r="42" spans="2:89" ht="21" customHeight="1">
      <c r="B42" s="40"/>
      <c r="C42" s="43"/>
      <c r="D42" s="40"/>
      <c r="E42" s="40"/>
      <c r="F42" s="40"/>
      <c r="G42" s="40"/>
      <c r="H42" s="40"/>
      <c r="I42" s="40"/>
      <c r="J42" s="40"/>
      <c r="K42" s="40"/>
      <c r="L42" s="40"/>
      <c r="M42" s="40"/>
      <c r="N42" s="40"/>
      <c r="O42" s="40"/>
      <c r="P42" s="40"/>
      <c r="Q42" s="40"/>
      <c r="R42" s="40"/>
      <c r="S42" s="40"/>
      <c r="T42" s="40"/>
      <c r="U42" s="40"/>
      <c r="V42" s="40"/>
      <c r="W42" s="40"/>
      <c r="X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row>
    <row r="43" spans="2:89" ht="21" customHeight="1">
      <c r="B43" s="40"/>
      <c r="C43" s="43"/>
      <c r="D43" s="40"/>
      <c r="E43" s="40"/>
      <c r="F43" s="40"/>
      <c r="G43" s="40"/>
      <c r="H43" s="40"/>
      <c r="I43" s="40"/>
      <c r="J43" s="40"/>
      <c r="K43" s="40"/>
      <c r="L43" s="40"/>
      <c r="M43" s="40"/>
      <c r="N43" s="40"/>
      <c r="O43" s="40"/>
      <c r="P43" s="40"/>
      <c r="Q43" s="40"/>
      <c r="R43" s="40"/>
      <c r="S43" s="40"/>
      <c r="T43" s="40"/>
      <c r="U43" s="40"/>
      <c r="V43" s="40"/>
      <c r="W43" s="40"/>
      <c r="X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row>
    <row r="44" spans="2:89" ht="21" customHeight="1">
      <c r="B44" s="40"/>
      <c r="C44" s="43"/>
      <c r="D44" s="40"/>
      <c r="E44" s="40"/>
      <c r="F44" s="40"/>
      <c r="G44" s="40"/>
      <c r="H44" s="40"/>
      <c r="I44" s="40"/>
      <c r="J44" s="40"/>
      <c r="K44" s="40"/>
      <c r="L44" s="40"/>
      <c r="M44" s="40"/>
      <c r="N44" s="40"/>
      <c r="O44" s="40"/>
      <c r="P44" s="40"/>
      <c r="Q44" s="40"/>
      <c r="R44" s="40"/>
      <c r="S44" s="40"/>
      <c r="T44" s="40"/>
      <c r="U44" s="40"/>
      <c r="V44" s="40"/>
      <c r="W44" s="40"/>
      <c r="X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row>
    <row r="45" spans="2:89" ht="21" customHeight="1">
      <c r="B45" s="40"/>
      <c r="C45" s="43"/>
      <c r="D45" s="40"/>
      <c r="E45" s="40"/>
      <c r="F45" s="40"/>
      <c r="G45" s="40"/>
      <c r="H45" s="40"/>
      <c r="I45" s="40"/>
      <c r="J45" s="40"/>
      <c r="K45" s="40"/>
      <c r="L45" s="40"/>
      <c r="M45" s="40"/>
      <c r="N45" s="40"/>
      <c r="O45" s="40"/>
      <c r="P45" s="40"/>
      <c r="Q45" s="40"/>
      <c r="R45" s="40"/>
      <c r="S45" s="40"/>
      <c r="T45" s="40"/>
      <c r="U45" s="40"/>
      <c r="V45" s="40"/>
      <c r="W45" s="40"/>
      <c r="X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row>
    <row r="46" spans="2:89" ht="21" customHeight="1">
      <c r="B46" s="40"/>
      <c r="C46" s="43"/>
      <c r="D46" s="40"/>
      <c r="E46" s="40"/>
      <c r="F46" s="40"/>
      <c r="G46" s="40"/>
      <c r="H46" s="40"/>
      <c r="I46" s="40"/>
      <c r="J46" s="40"/>
      <c r="K46" s="40"/>
      <c r="L46" s="40"/>
      <c r="M46" s="40"/>
      <c r="N46" s="40"/>
      <c r="O46" s="40"/>
      <c r="P46" s="40"/>
      <c r="Q46" s="40"/>
      <c r="R46" s="40"/>
      <c r="S46" s="40"/>
      <c r="T46" s="40"/>
      <c r="U46" s="40"/>
      <c r="V46" s="40"/>
      <c r="W46" s="40"/>
      <c r="X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row>
    <row r="47" s="40" customFormat="1" ht="21" customHeight="1">
      <c r="C47" s="43"/>
    </row>
    <row r="48" s="40" customFormat="1" ht="21" customHeight="1">
      <c r="C48" s="43"/>
    </row>
    <row r="49" s="40" customFormat="1" ht="21" customHeight="1">
      <c r="C49" s="43"/>
    </row>
    <row r="50" s="40" customFormat="1" ht="21" customHeight="1">
      <c r="C50" s="43"/>
    </row>
    <row r="51" s="40" customFormat="1" ht="21" customHeight="1">
      <c r="C51" s="43"/>
    </row>
    <row r="52" s="40" customFormat="1" ht="21" customHeight="1">
      <c r="C52" s="43"/>
    </row>
    <row r="53" s="40" customFormat="1" ht="21" customHeight="1">
      <c r="C53" s="43"/>
    </row>
    <row r="54" s="40" customFormat="1" ht="21" customHeight="1">
      <c r="C54" s="43"/>
    </row>
    <row r="55" s="40" customFormat="1" ht="21" customHeight="1">
      <c r="C55" s="43"/>
    </row>
    <row r="56" s="40" customFormat="1" ht="21" customHeight="1">
      <c r="C56" s="43"/>
    </row>
    <row r="57" s="40" customFormat="1" ht="21" customHeight="1">
      <c r="C57" s="43"/>
    </row>
  </sheetData>
  <sheetProtection password="CA9A" sheet="1" objects="1" scenarios="1" selectLockedCells="1"/>
  <mergeCells count="20">
    <mergeCell ref="P22:S22"/>
    <mergeCell ref="P19:S19"/>
    <mergeCell ref="P26:S26"/>
    <mergeCell ref="P25:S25"/>
    <mergeCell ref="P21:S21"/>
    <mergeCell ref="P2:S2"/>
    <mergeCell ref="P12:S12"/>
    <mergeCell ref="P23:S23"/>
    <mergeCell ref="P17:S17"/>
    <mergeCell ref="P13:S13"/>
    <mergeCell ref="P14:S14"/>
    <mergeCell ref="P18:S18"/>
    <mergeCell ref="L11:O11"/>
    <mergeCell ref="I3:O3"/>
    <mergeCell ref="P6:S6"/>
    <mergeCell ref="P7:S7"/>
    <mergeCell ref="P3:S3"/>
    <mergeCell ref="P10:S10"/>
    <mergeCell ref="P11:S11"/>
    <mergeCell ref="P8:S8"/>
  </mergeCells>
  <printOptions horizontalCentered="1"/>
  <pageMargins left="0.72" right="0.52" top="0.47" bottom="0.45" header="0.2755905511811024" footer="0.1968503937007874"/>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岩田会計事務所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京次</dc:creator>
  <cp:keywords/>
  <dc:description/>
  <cp:lastModifiedBy>owner</cp:lastModifiedBy>
  <cp:lastPrinted>2019-04-07T04:20:11Z</cp:lastPrinted>
  <dcterms:created xsi:type="dcterms:W3CDTF">1998-02-11T06:59:37Z</dcterms:created>
  <dcterms:modified xsi:type="dcterms:W3CDTF">2022-04-03T02:51:23Z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