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omments18.xml" ContentType="application/vnd.openxmlformats-officedocument.spreadsheetml.comments+xml"/>
  <Override PartName="/xl/drawings/drawing20.xml" ContentType="application/vnd.openxmlformats-officedocument.drawing+xml"/>
  <Override PartName="/xl/comments19.xml" ContentType="application/vnd.openxmlformats-officedocument.spreadsheetml.comments+xml"/>
  <Override PartName="/xl/drawings/drawing21.xml" ContentType="application/vnd.openxmlformats-officedocument.drawing+xml"/>
  <Override PartName="/xl/comments20.xml" ContentType="application/vnd.openxmlformats-officedocument.spreadsheetml.comments+xml"/>
  <Override PartName="/xl/drawings/drawing22.xml" ContentType="application/vnd.openxmlformats-officedocument.drawing+xml"/>
  <Override PartName="/xl/comments21.xml" ContentType="application/vnd.openxmlformats-officedocument.spreadsheetml.comments+xml"/>
  <Override PartName="/xl/drawings/drawing23.xml" ContentType="application/vnd.openxmlformats-officedocument.drawing+xml"/>
  <Override PartName="/xl/comments22.xml" ContentType="application/vnd.openxmlformats-officedocument.spreadsheetml.comments+xml"/>
  <Override PartName="/xl/drawings/drawing24.xml" ContentType="application/vnd.openxmlformats-officedocument.drawing+xml"/>
  <Override PartName="/xl/comments23.xml" ContentType="application/vnd.openxmlformats-officedocument.spreadsheetml.comments+xml"/>
  <Override PartName="/xl/drawings/drawing25.xml" ContentType="application/vnd.openxmlformats-officedocument.drawing+xml"/>
  <Override PartName="/xl/comments24.xml" ContentType="application/vnd.openxmlformats-officedocument.spreadsheetml.comments+xml"/>
  <Override PartName="/xl/drawings/drawing26.xml" ContentType="application/vnd.openxmlformats-officedocument.drawing+xml"/>
  <Override PartName="/xl/comments25.xml" ContentType="application/vnd.openxmlformats-officedocument.spreadsheetml.comments+xml"/>
  <Override PartName="/xl/drawings/drawing27.xml" ContentType="application/vnd.openxmlformats-officedocument.drawing+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Z:\★建設業許可(用紙）\●令和7年度版\HP用\サンプル\"/>
    </mc:Choice>
  </mc:AlternateContent>
  <xr:revisionPtr revIDLastSave="0" documentId="13_ncr:1_{4C1B6A4F-C8C6-47D9-BB02-69CE26AE07EA}" xr6:coauthVersionLast="47" xr6:coauthVersionMax="47" xr10:uidLastSave="{00000000-0000-0000-0000-000000000000}"/>
  <bookViews>
    <workbookView xWindow="-120" yWindow="-120" windowWidth="20730" windowHeight="11160" tabRatio="598" xr2:uid="{00000000-000D-0000-FFFF-FFFF00000000}"/>
  </bookViews>
  <sheets>
    <sheet name="会社名等" sheetId="19310" r:id="rId1"/>
    <sheet name="1" sheetId="19373" r:id="rId2"/>
    <sheet name="別一" sheetId="19364" r:id="rId3"/>
    <sheet name="別二(1)" sheetId="19350" r:id="rId4"/>
    <sheet name="別二(2)" sheetId="19352" r:id="rId5"/>
    <sheet name="別紙三領収書" sheetId="19326" r:id="rId6"/>
    <sheet name="別四" sheetId="19358" r:id="rId7"/>
    <sheet name="2､3" sheetId="19353" r:id="rId8"/>
    <sheet name="4" sheetId="19374" r:id="rId9"/>
    <sheet name="6" sheetId="19375" r:id="rId10"/>
    <sheet name="7" sheetId="19376" r:id="rId11"/>
    <sheet name="別紙" sheetId="19377" r:id="rId12"/>
    <sheet name="7の2 一面" sheetId="19378" r:id="rId13"/>
    <sheet name="二面" sheetId="19379" r:id="rId14"/>
    <sheet name="三面" sheetId="19380" r:id="rId15"/>
    <sheet name="四面" sheetId="19381" r:id="rId16"/>
    <sheet name="別紙一" sheetId="19382" r:id="rId17"/>
    <sheet name="別紙二" sheetId="19383" r:id="rId18"/>
    <sheet name="7の3" sheetId="19384" r:id="rId19"/>
    <sheet name="8" sheetId="19365" r:id="rId20"/>
    <sheet name="ｺｰﾄﾞ表" sheetId="19370" r:id="rId21"/>
    <sheet name="9" sheetId="19345" r:id="rId22"/>
    <sheet name="10" sheetId="19331" r:id="rId23"/>
    <sheet name="11" sheetId="19291" r:id="rId24"/>
    <sheet name="12" sheetId="19385" r:id="rId25"/>
    <sheet name="13" sheetId="19368" r:id="rId26"/>
    <sheet name="14" sheetId="19357" r:id="rId27"/>
    <sheet name="20" sheetId="19304" r:id="rId28"/>
    <sheet name="20の2" sheetId="19292" r:id="rId29"/>
    <sheet name="20の3" sheetId="19386" r:id="rId30"/>
  </sheets>
  <definedNames>
    <definedName name="_xlnm._FilterDatabase" localSheetId="27" hidden="1">'20'!$B$5:$J$36</definedName>
    <definedName name="_xlnm._FilterDatabase" localSheetId="0" hidden="1">会社名等!$S$42:$S$88</definedName>
    <definedName name="_xlnm.Print_Area" localSheetId="1">'1'!$D$13:$HB$91</definedName>
    <definedName name="_xlnm.Print_Area" localSheetId="22">'10'!$B$15:$BL$54</definedName>
    <definedName name="_xlnm.Print_Area" localSheetId="23">'11'!$B$4:$M$45</definedName>
    <definedName name="_xlnm.Print_Area" localSheetId="24">'12'!$B$6:$AG$40</definedName>
    <definedName name="_xlnm.Print_Area" localSheetId="25">'13'!$B$6:$AF$30</definedName>
    <definedName name="_xlnm.Print_Area" localSheetId="26">'14'!$B$5:$G$36</definedName>
    <definedName name="_xlnm.Print_Area" localSheetId="27">'20'!$B$5:$J$36</definedName>
    <definedName name="_xlnm.Print_Area" localSheetId="28">'20の2'!$B$4:$I$30</definedName>
    <definedName name="_xlnm.Print_Area" localSheetId="29">'20の3'!$B$2:$M$29</definedName>
    <definedName name="_xlnm.Print_Area" localSheetId="8">'4'!$B$5:$O$37</definedName>
    <definedName name="_xlnm.Print_Area" localSheetId="9">'6'!$B$2:$R$43</definedName>
    <definedName name="_xlnm.Print_Area" localSheetId="10">'7'!$B$6:$GD$63</definedName>
    <definedName name="_xlnm.Print_Area" localSheetId="12">'7の2 一面'!$B$6:$GD$61</definedName>
    <definedName name="_xlnm.Print_Area" localSheetId="18">'7の3'!$B$7:$AH$43</definedName>
    <definedName name="_xlnm.Print_Area" localSheetId="19">'8'!$D$9:$GK$82</definedName>
    <definedName name="_xlnm.Print_Area" localSheetId="21">'9'!$B$16:$BK$52</definedName>
    <definedName name="_xlnm.Print_Area" localSheetId="20">ｺｰﾄﾞ表!$B$2:$Q$222</definedName>
    <definedName name="_xlnm.Print_Area" localSheetId="0">会社名等!$B$1:$N$19</definedName>
    <definedName name="_xlnm.Print_Area" localSheetId="14">三面!$B$5:$GD$52</definedName>
    <definedName name="_xlnm.Print_Area" localSheetId="15">四面!$B$5:$GD$52</definedName>
    <definedName name="_xlnm.Print_Area" localSheetId="13">二面!$B$5:$GD$52</definedName>
    <definedName name="_xlnm.Print_Area" localSheetId="2">別一!$B$4:$K$60</definedName>
    <definedName name="_xlnm.Print_Area" localSheetId="6">別四!$B$13:$K$64</definedName>
    <definedName name="_xlnm.Print_Area" localSheetId="11">別紙!$B$6:$AF$58</definedName>
    <definedName name="_xlnm.Print_Area" localSheetId="16">別紙一!$B$6:$AF$58</definedName>
    <definedName name="_xlnm.Print_Area" localSheetId="5">別紙三領収書!$B$2:$E$50</definedName>
    <definedName name="_xlnm.Print_Area" localSheetId="17">別紙二!$B$6:$AF$58</definedName>
    <definedName name="_xlnm.Print_Area" localSheetId="3">'別二(1)'!$H$13:$FX$76</definedName>
    <definedName name="_xlnm.Print_Area" localSheetId="4">'別二(2)'!$B$5:$F$62</definedName>
  </definedNames>
  <calcPr calcId="191029"/>
</workbook>
</file>

<file path=xl/calcChain.xml><?xml version="1.0" encoding="utf-8"?>
<calcChain xmlns="http://schemas.openxmlformats.org/spreadsheetml/2006/main">
  <c r="AI40" i="19385" l="1"/>
  <c r="X28" i="19385"/>
  <c r="C13" i="19385"/>
  <c r="AK43" i="19384"/>
  <c r="AK42" i="19384"/>
  <c r="W16" i="19384"/>
  <c r="W15" i="19384"/>
  <c r="W14" i="19384"/>
  <c r="W13" i="19384"/>
  <c r="C12" i="19384"/>
  <c r="AH61" i="19383"/>
  <c r="AH60" i="19383"/>
  <c r="W55" i="19383" s="1"/>
  <c r="C11" i="19383"/>
  <c r="AH61" i="19382"/>
  <c r="AH60" i="19382"/>
  <c r="W55" i="19382" s="1"/>
  <c r="C11" i="19382"/>
  <c r="CZ17" i="19381"/>
  <c r="CZ16" i="19381"/>
  <c r="CZ15" i="19381"/>
  <c r="CZ14" i="19381"/>
  <c r="D13" i="19381"/>
  <c r="CZ17" i="19380"/>
  <c r="CZ16" i="19380"/>
  <c r="CZ15" i="19380"/>
  <c r="CZ14" i="19380"/>
  <c r="D13" i="19380"/>
  <c r="CZ17" i="19379"/>
  <c r="CZ16" i="19379"/>
  <c r="CZ15" i="19379"/>
  <c r="CZ14" i="19379"/>
  <c r="D13" i="19379"/>
  <c r="CZ33" i="19378"/>
  <c r="CZ32" i="19378"/>
  <c r="CZ31" i="19378"/>
  <c r="CZ30" i="19378"/>
  <c r="D30" i="19378"/>
  <c r="AH61" i="19377"/>
  <c r="AH60" i="19377"/>
  <c r="W55" i="19377" s="1"/>
  <c r="C11" i="19377"/>
  <c r="CZ35" i="19376"/>
  <c r="CZ34" i="19376"/>
  <c r="CZ33" i="19376"/>
  <c r="CZ32" i="19376"/>
  <c r="D32" i="19376"/>
  <c r="C27" i="19375"/>
  <c r="H25" i="19375"/>
  <c r="H24" i="19375"/>
  <c r="H23" i="19375"/>
  <c r="H22" i="19375"/>
  <c r="H25" i="19374"/>
  <c r="F25" i="19374"/>
  <c r="D25" i="19374"/>
  <c r="L24" i="19374"/>
  <c r="L23" i="19374"/>
  <c r="L22" i="19374"/>
  <c r="L21" i="19374"/>
  <c r="L20" i="19374"/>
  <c r="L19" i="19374"/>
  <c r="L18" i="19374"/>
  <c r="L17" i="19374"/>
  <c r="L16" i="19374"/>
  <c r="L15" i="19374"/>
  <c r="L14" i="19374"/>
  <c r="L13" i="19374"/>
  <c r="L12" i="19374"/>
  <c r="L11" i="19374"/>
  <c r="L25" i="19374" s="1"/>
  <c r="DA91" i="19373"/>
  <c r="DA90" i="19373"/>
  <c r="DA89" i="19373"/>
  <c r="GP67" i="19373"/>
  <c r="GK67" i="19373"/>
  <c r="GF67" i="19373"/>
  <c r="GA67" i="19373"/>
  <c r="FV67" i="19373"/>
  <c r="FQ67" i="19373"/>
  <c r="FL67" i="19373"/>
  <c r="FG67" i="19373"/>
  <c r="FB67" i="19373"/>
  <c r="EW67" i="19373"/>
  <c r="ER67" i="19373"/>
  <c r="EM67" i="19373"/>
  <c r="EH67" i="19373"/>
  <c r="GT61" i="19373"/>
  <c r="GK61" i="19373"/>
  <c r="GB61" i="19373"/>
  <c r="FS61" i="19373"/>
  <c r="FJ61" i="19373"/>
  <c r="FA61" i="19373"/>
  <c r="ER61" i="19373"/>
  <c r="EI61" i="19373"/>
  <c r="DZ61" i="19373"/>
  <c r="DQ61" i="19373"/>
  <c r="DH61" i="19373"/>
  <c r="CY61" i="19373"/>
  <c r="CP61" i="19373"/>
  <c r="CG61" i="19373"/>
  <c r="BX61" i="19373"/>
  <c r="BO61" i="19373"/>
  <c r="BF61" i="19373"/>
  <c r="AW61" i="19373"/>
  <c r="AN61" i="19373"/>
  <c r="AE61" i="19373"/>
  <c r="GT59" i="19373"/>
  <c r="GK59" i="19373"/>
  <c r="GB59" i="19373"/>
  <c r="FS59" i="19373"/>
  <c r="FJ59" i="19373"/>
  <c r="FA59" i="19373"/>
  <c r="ER59" i="19373"/>
  <c r="EI59" i="19373"/>
  <c r="DZ59" i="19373"/>
  <c r="DQ59" i="19373"/>
  <c r="DH59" i="19373"/>
  <c r="CY59" i="19373"/>
  <c r="CP59" i="19373"/>
  <c r="CG59" i="19373"/>
  <c r="BX59" i="19373"/>
  <c r="BO59" i="19373"/>
  <c r="BF59" i="19373"/>
  <c r="AW59" i="19373"/>
  <c r="AN59" i="19373"/>
  <c r="AE59" i="19373"/>
  <c r="DH55" i="19373"/>
  <c r="CY55" i="19373"/>
  <c r="CP55" i="19373"/>
  <c r="CG55" i="19373"/>
  <c r="BX55" i="19373"/>
  <c r="BO55" i="19373"/>
  <c r="BF55" i="19373"/>
  <c r="AW55" i="19373"/>
  <c r="AN55" i="19373"/>
  <c r="AE55" i="19373"/>
  <c r="GT53" i="19373"/>
  <c r="GK53" i="19373"/>
  <c r="GB53" i="19373"/>
  <c r="FS53" i="19373"/>
  <c r="FJ53" i="19373"/>
  <c r="FA53" i="19373"/>
  <c r="ER53" i="19373"/>
  <c r="EI53" i="19373"/>
  <c r="DZ53" i="19373"/>
  <c r="DQ53" i="19373"/>
  <c r="DH53" i="19373"/>
  <c r="CY53" i="19373"/>
  <c r="CP53" i="19373"/>
  <c r="CG53" i="19373"/>
  <c r="BX53" i="19373"/>
  <c r="BO53" i="19373"/>
  <c r="BF53" i="19373"/>
  <c r="AW53" i="19373"/>
  <c r="AN53" i="19373"/>
  <c r="AE53" i="19373"/>
  <c r="GT51" i="19373"/>
  <c r="GK51" i="19373"/>
  <c r="GB51" i="19373"/>
  <c r="FS51" i="19373"/>
  <c r="FJ51" i="19373"/>
  <c r="FA51" i="19373"/>
  <c r="ER51" i="19373"/>
  <c r="EI51" i="19373"/>
  <c r="DZ51" i="19373"/>
  <c r="DQ51" i="19373"/>
  <c r="DH51" i="19373"/>
  <c r="CY51" i="19373"/>
  <c r="CP51" i="19373"/>
  <c r="CG51" i="19373"/>
  <c r="BX51" i="19373"/>
  <c r="BO51" i="19373"/>
  <c r="BF51" i="19373"/>
  <c r="AW51" i="19373"/>
  <c r="AN51" i="19373"/>
  <c r="AE51" i="19373"/>
  <c r="GT49" i="19373"/>
  <c r="GK49" i="19373"/>
  <c r="GB49" i="19373"/>
  <c r="FS49" i="19373"/>
  <c r="FJ49" i="19373"/>
  <c r="FA49" i="19373"/>
  <c r="ER49" i="19373"/>
  <c r="EI49" i="19373"/>
  <c r="DZ49" i="19373"/>
  <c r="DQ49" i="19373"/>
  <c r="DH49" i="19373"/>
  <c r="CY49" i="19373"/>
  <c r="CP49" i="19373"/>
  <c r="CG49" i="19373"/>
  <c r="BX49" i="19373"/>
  <c r="BO49" i="19373"/>
  <c r="BF49" i="19373"/>
  <c r="AW49" i="19373"/>
  <c r="AN49" i="19373"/>
  <c r="AE49" i="19373"/>
  <c r="GT47" i="19373"/>
  <c r="GK47" i="19373"/>
  <c r="GB47" i="19373"/>
  <c r="FS47" i="19373"/>
  <c r="FJ47" i="19373"/>
  <c r="FA47" i="19373"/>
  <c r="ER47" i="19373"/>
  <c r="EI47" i="19373"/>
  <c r="DZ47" i="19373"/>
  <c r="DQ47" i="19373"/>
  <c r="DH47" i="19373"/>
  <c r="CY47" i="19373"/>
  <c r="CP47" i="19373"/>
  <c r="CG47" i="19373"/>
  <c r="BX47" i="19373"/>
  <c r="BO47" i="19373"/>
  <c r="BF47" i="19373"/>
  <c r="AW47" i="19373"/>
  <c r="AN47" i="19373"/>
  <c r="AE47" i="19373"/>
  <c r="GT45" i="19373"/>
  <c r="GK45" i="19373"/>
  <c r="GB45" i="19373"/>
  <c r="FS45" i="19373"/>
  <c r="FJ45" i="19373"/>
  <c r="FA45" i="19373"/>
  <c r="ER45" i="19373"/>
  <c r="EI45" i="19373"/>
  <c r="DZ45" i="19373"/>
  <c r="DQ45" i="19373"/>
  <c r="DH45" i="19373"/>
  <c r="CY45" i="19373"/>
  <c r="CP45" i="19373"/>
  <c r="CG45" i="19373"/>
  <c r="BX45" i="19373"/>
  <c r="BO45" i="19373"/>
  <c r="BF45" i="19373"/>
  <c r="AW45" i="19373"/>
  <c r="AN45" i="19373"/>
  <c r="AE45" i="19373"/>
  <c r="DS23" i="19373"/>
  <c r="DS21" i="19373"/>
  <c r="DS20" i="19373"/>
  <c r="DS19" i="19373"/>
  <c r="F18" i="19373"/>
  <c r="C3" i="19373"/>
  <c r="HE2" i="19373"/>
  <c r="EB13" i="19373" s="1"/>
  <c r="C2" i="19373"/>
  <c r="DG16" i="19365"/>
  <c r="G15" i="19365"/>
  <c r="DG15" i="19365"/>
  <c r="AH33" i="19368"/>
  <c r="AH32" i="19368"/>
  <c r="W27" i="19368"/>
  <c r="C11" i="19368"/>
  <c r="EE81" i="19365"/>
  <c r="J81" i="19365"/>
  <c r="EE79" i="19365"/>
  <c r="GB68" i="19365"/>
  <c r="FW68" i="19365"/>
  <c r="FM68" i="19365"/>
  <c r="FH68" i="19365"/>
  <c r="EX68" i="19365"/>
  <c r="ES68" i="19365"/>
  <c r="EL68" i="19365"/>
  <c r="DM68" i="19365"/>
  <c r="DE68" i="19365"/>
  <c r="CW68" i="19365"/>
  <c r="CO68" i="19365"/>
  <c r="CG68" i="19365"/>
  <c r="BY68" i="19365"/>
  <c r="BQ68" i="19365"/>
  <c r="BI68" i="19365"/>
  <c r="BA68" i="19365"/>
  <c r="AS68" i="19365"/>
  <c r="AI68" i="19365"/>
  <c r="AA68" i="19365"/>
  <c r="AT66" i="19365"/>
  <c r="EE63" i="19365"/>
  <c r="J63" i="19365"/>
  <c r="EE61" i="19365"/>
  <c r="GB50" i="19365"/>
  <c r="FW50" i="19365"/>
  <c r="FM50" i="19365"/>
  <c r="FH50" i="19365"/>
  <c r="EX50" i="19365"/>
  <c r="ES50" i="19365"/>
  <c r="EL50" i="19365"/>
  <c r="DM50" i="19365"/>
  <c r="DE50" i="19365"/>
  <c r="CW50" i="19365"/>
  <c r="CO50" i="19365"/>
  <c r="CG50" i="19365"/>
  <c r="BY50" i="19365"/>
  <c r="BQ50" i="19365"/>
  <c r="BI50" i="19365"/>
  <c r="BA50" i="19365"/>
  <c r="AS50" i="19365"/>
  <c r="AI50" i="19365"/>
  <c r="AA50" i="19365"/>
  <c r="AT48" i="19365"/>
  <c r="EE45" i="19365"/>
  <c r="J45" i="19365"/>
  <c r="EE43" i="19365"/>
  <c r="GB32" i="19365"/>
  <c r="FW32" i="19365"/>
  <c r="FM32" i="19365"/>
  <c r="FH32" i="19365"/>
  <c r="EX32" i="19365"/>
  <c r="ES32" i="19365"/>
  <c r="EL32" i="19365"/>
  <c r="DM32" i="19365"/>
  <c r="DE32" i="19365"/>
  <c r="CW32" i="19365"/>
  <c r="CO32" i="19365"/>
  <c r="CG32" i="19365"/>
  <c r="BY32" i="19365"/>
  <c r="BQ32" i="19365"/>
  <c r="BI32" i="19365"/>
  <c r="BA32" i="19365"/>
  <c r="AS32" i="19365"/>
  <c r="AI32" i="19365"/>
  <c r="AA32" i="19365"/>
  <c r="AT30" i="19365"/>
  <c r="DG19" i="19365"/>
  <c r="DG17" i="19365"/>
  <c r="O56" i="19350"/>
  <c r="O35" i="19350"/>
  <c r="F5" i="19310"/>
  <c r="D6" i="19310"/>
  <c r="AV23" i="19350"/>
  <c r="D5" i="19310"/>
  <c r="B15" i="19384" s="1"/>
  <c r="FQ68" i="19350"/>
  <c r="FJ68" i="19350"/>
  <c r="FC68" i="19350"/>
  <c r="EV68" i="19350"/>
  <c r="EO68" i="19350"/>
  <c r="EH68" i="19350"/>
  <c r="EA68" i="19350"/>
  <c r="DT68" i="19350"/>
  <c r="DM68" i="19350"/>
  <c r="DF68" i="19350"/>
  <c r="CY68" i="19350"/>
  <c r="CR68" i="19350"/>
  <c r="CK68" i="19350"/>
  <c r="CD68" i="19350"/>
  <c r="BW68" i="19350"/>
  <c r="BP68" i="19350"/>
  <c r="BI68" i="19350"/>
  <c r="BB68" i="19350"/>
  <c r="AU68" i="19350"/>
  <c r="AN68" i="19350"/>
  <c r="FQ66" i="19350"/>
  <c r="FJ66" i="19350"/>
  <c r="FC66" i="19350"/>
  <c r="EV66" i="19350"/>
  <c r="EO66" i="19350"/>
  <c r="EH66" i="19350"/>
  <c r="EA66" i="19350"/>
  <c r="DT66" i="19350"/>
  <c r="DM66" i="19350"/>
  <c r="DF66" i="19350"/>
  <c r="CY66" i="19350"/>
  <c r="CR66" i="19350"/>
  <c r="CK66" i="19350"/>
  <c r="CD66" i="19350"/>
  <c r="BW66" i="19350"/>
  <c r="BP66" i="19350"/>
  <c r="BI66" i="19350"/>
  <c r="BB66" i="19350"/>
  <c r="AU66" i="19350"/>
  <c r="AN66" i="19350"/>
  <c r="FQ61" i="19350"/>
  <c r="FJ61" i="19350"/>
  <c r="FC61" i="19350"/>
  <c r="EV61" i="19350"/>
  <c r="EO61" i="19350"/>
  <c r="EH61" i="19350"/>
  <c r="EA61" i="19350"/>
  <c r="DT61" i="19350"/>
  <c r="DM61" i="19350"/>
  <c r="DF61" i="19350"/>
  <c r="CY61" i="19350"/>
  <c r="CR61" i="19350"/>
  <c r="CK61" i="19350"/>
  <c r="CD61" i="19350"/>
  <c r="BW61" i="19350"/>
  <c r="BP61" i="19350"/>
  <c r="BI61" i="19350"/>
  <c r="BB61" i="19350"/>
  <c r="AU61" i="19350"/>
  <c r="AN61" i="19350"/>
  <c r="FQ59" i="19350"/>
  <c r="FJ59" i="19350"/>
  <c r="FC59" i="19350"/>
  <c r="EV59" i="19350"/>
  <c r="EO59" i="19350"/>
  <c r="EH59" i="19350"/>
  <c r="EA59" i="19350"/>
  <c r="DT59" i="19350"/>
  <c r="DM59" i="19350"/>
  <c r="DF59" i="19350"/>
  <c r="CY59" i="19350"/>
  <c r="CR59" i="19350"/>
  <c r="CK59" i="19350"/>
  <c r="CD59" i="19350"/>
  <c r="BW59" i="19350"/>
  <c r="BP59" i="19350"/>
  <c r="BI59" i="19350"/>
  <c r="BB59" i="19350"/>
  <c r="AU59" i="19350"/>
  <c r="AN59" i="19350"/>
  <c r="FQ47" i="19350"/>
  <c r="FJ47" i="19350"/>
  <c r="FC47" i="19350"/>
  <c r="EV47" i="19350"/>
  <c r="EO47" i="19350"/>
  <c r="EH47" i="19350"/>
  <c r="EA47" i="19350"/>
  <c r="DT47" i="19350"/>
  <c r="DM47" i="19350"/>
  <c r="DF47" i="19350"/>
  <c r="CY47" i="19350"/>
  <c r="CR47" i="19350"/>
  <c r="CK47" i="19350"/>
  <c r="CD47" i="19350"/>
  <c r="BW47" i="19350"/>
  <c r="BP47" i="19350"/>
  <c r="BI47" i="19350"/>
  <c r="BB47" i="19350"/>
  <c r="AU47" i="19350"/>
  <c r="AN47" i="19350"/>
  <c r="FQ45" i="19350"/>
  <c r="FJ45" i="19350"/>
  <c r="FC45" i="19350"/>
  <c r="EV45" i="19350"/>
  <c r="EO45" i="19350"/>
  <c r="EH45" i="19350"/>
  <c r="EA45" i="19350"/>
  <c r="DT45" i="19350"/>
  <c r="DM45" i="19350"/>
  <c r="DF45" i="19350"/>
  <c r="CY45" i="19350"/>
  <c r="CR45" i="19350"/>
  <c r="CK45" i="19350"/>
  <c r="CD45" i="19350"/>
  <c r="BW45" i="19350"/>
  <c r="BP45" i="19350"/>
  <c r="BI45" i="19350"/>
  <c r="BB45" i="19350"/>
  <c r="AU45" i="19350"/>
  <c r="AN45" i="19350"/>
  <c r="FQ40" i="19350"/>
  <c r="FJ40" i="19350"/>
  <c r="FC40" i="19350"/>
  <c r="EV40" i="19350"/>
  <c r="EO40" i="19350"/>
  <c r="EH40" i="19350"/>
  <c r="EA40" i="19350"/>
  <c r="DT40" i="19350"/>
  <c r="DM40" i="19350"/>
  <c r="DF40" i="19350"/>
  <c r="CY40" i="19350"/>
  <c r="CR40" i="19350"/>
  <c r="CK40" i="19350"/>
  <c r="CD40" i="19350"/>
  <c r="BW40" i="19350"/>
  <c r="BP40" i="19350"/>
  <c r="BI40" i="19350"/>
  <c r="BB40" i="19350"/>
  <c r="AU40" i="19350"/>
  <c r="AN40" i="19350"/>
  <c r="FQ38" i="19350"/>
  <c r="FJ38" i="19350"/>
  <c r="FC38" i="19350"/>
  <c r="EV38" i="19350"/>
  <c r="EO38" i="19350"/>
  <c r="EH38" i="19350"/>
  <c r="EA38" i="19350"/>
  <c r="DT38" i="19350"/>
  <c r="DM38" i="19350"/>
  <c r="DF38" i="19350"/>
  <c r="CY38" i="19350"/>
  <c r="CR38" i="19350"/>
  <c r="CK38" i="19350"/>
  <c r="CD38" i="19350"/>
  <c r="BW38" i="19350"/>
  <c r="BP38" i="19350"/>
  <c r="BI38" i="19350"/>
  <c r="BB38" i="19350"/>
  <c r="AU38" i="19350"/>
  <c r="AN38" i="19350"/>
  <c r="E8" i="19292"/>
  <c r="G8" i="19292"/>
  <c r="I8" i="19292"/>
  <c r="E9" i="19292"/>
  <c r="G9" i="19292"/>
  <c r="I9" i="19292"/>
  <c r="E10" i="19292"/>
  <c r="G10" i="19292"/>
  <c r="I10" i="19292"/>
  <c r="E11" i="19292"/>
  <c r="G11" i="19292"/>
  <c r="I11" i="19292"/>
  <c r="E12" i="19292"/>
  <c r="G12" i="19292"/>
  <c r="I12" i="19292"/>
  <c r="E13" i="19292"/>
  <c r="G13" i="19292"/>
  <c r="I13" i="19292"/>
  <c r="E14" i="19292"/>
  <c r="G14" i="19292"/>
  <c r="I14" i="19292"/>
  <c r="E15" i="19292"/>
  <c r="G15" i="19292"/>
  <c r="I15" i="19292"/>
  <c r="E16" i="19292"/>
  <c r="G16" i="19292"/>
  <c r="I16" i="19292"/>
  <c r="E17" i="19292"/>
  <c r="G17" i="19292"/>
  <c r="I17" i="19292"/>
  <c r="E18" i="19292"/>
  <c r="G18" i="19292"/>
  <c r="I18" i="19292"/>
  <c r="E19" i="19292"/>
  <c r="G19" i="19292"/>
  <c r="I19" i="19292"/>
  <c r="E20" i="19292"/>
  <c r="G20" i="19292"/>
  <c r="I20" i="19292"/>
  <c r="E21" i="19292"/>
  <c r="G21" i="19292"/>
  <c r="I21" i="19292"/>
  <c r="E22" i="19292"/>
  <c r="G22" i="19292"/>
  <c r="I22" i="19292"/>
  <c r="E23" i="19292"/>
  <c r="G23" i="19292"/>
  <c r="I23" i="19292"/>
  <c r="E24" i="19292"/>
  <c r="G24" i="19292"/>
  <c r="I24" i="19292"/>
  <c r="E25" i="19292"/>
  <c r="G25" i="19292"/>
  <c r="I25" i="19292"/>
  <c r="E26" i="19292"/>
  <c r="G26" i="19292"/>
  <c r="I26" i="19292"/>
  <c r="E27" i="19292"/>
  <c r="G27" i="19292"/>
  <c r="I27" i="19292"/>
  <c r="E28" i="19292"/>
  <c r="G28" i="19292"/>
  <c r="I28" i="19292"/>
  <c r="I7" i="19292"/>
  <c r="G7" i="19292"/>
  <c r="E7" i="19292"/>
  <c r="AP82" i="19373"/>
  <c r="B17" i="19381"/>
  <c r="AN35" i="19381" s="1"/>
  <c r="B17" i="19379"/>
  <c r="AN35" i="19379"/>
  <c r="B35" i="19376"/>
  <c r="AN46" i="19376" s="1"/>
  <c r="B16" i="19384"/>
  <c r="F20" i="19384"/>
  <c r="B32" i="19375"/>
  <c r="D20" i="19365"/>
  <c r="AM27" i="19365"/>
  <c r="B32" i="19378"/>
  <c r="AP30" i="19373"/>
  <c r="D23" i="19373"/>
  <c r="B17" i="19380"/>
  <c r="AN35" i="19380" s="1"/>
  <c r="B33" i="19378"/>
  <c r="AN44" i="19378"/>
  <c r="D18" i="19365"/>
  <c r="B34" i="19376"/>
  <c r="B16" i="19381" l="1"/>
  <c r="D21" i="19373"/>
  <c r="B31" i="19375"/>
  <c r="B16" i="19379"/>
  <c r="B16" i="19380"/>
  <c r="BC14" i="1937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岩田京次</author>
    <author>iwata</author>
  </authors>
  <commentList>
    <comment ref="E7" authorId="0" shapeId="0" xr:uid="{00000000-0006-0000-0000-000001000000}">
      <text>
        <r>
          <rPr>
            <b/>
            <sz val="9"/>
            <color indexed="81"/>
            <rFont val="ＭＳ Ｐゴシック"/>
            <family val="3"/>
            <charset val="128"/>
          </rPr>
          <t>岩田京次:</t>
        </r>
        <r>
          <rPr>
            <sz val="9"/>
            <color indexed="81"/>
            <rFont val="ＭＳ Ｐゴシック"/>
            <family val="3"/>
            <charset val="128"/>
          </rPr>
          <t xml:space="preserve">
</t>
        </r>
      </text>
    </comment>
    <comment ref="E8" authorId="1" shapeId="0" xr:uid="{00000000-0006-0000-0000-000002000000}">
      <text>
        <r>
          <rPr>
            <b/>
            <sz val="9"/>
            <color indexed="81"/>
            <rFont val="ＭＳ Ｐゴシック"/>
            <family val="3"/>
            <charset val="128"/>
          </rPr>
          <t>iwata:</t>
        </r>
        <r>
          <rPr>
            <sz val="9"/>
            <color indexed="81"/>
            <rFont val="ＭＳ Ｐゴシック"/>
            <family val="3"/>
            <charset val="128"/>
          </rPr>
          <t xml:space="preserve">
</t>
        </r>
      </text>
    </comment>
    <comment ref="E9" authorId="1" shapeId="0" xr:uid="{00000000-0006-0000-0000-000003000000}">
      <text>
        <r>
          <rPr>
            <b/>
            <sz val="9"/>
            <color indexed="81"/>
            <rFont val="ＭＳ Ｐゴシック"/>
            <family val="3"/>
            <charset val="128"/>
          </rPr>
          <t>iwata:</t>
        </r>
        <r>
          <rPr>
            <sz val="9"/>
            <color indexed="81"/>
            <rFont val="ＭＳ Ｐゴシック"/>
            <family val="3"/>
            <charset val="128"/>
          </rPr>
          <t xml:space="preserve">
</t>
        </r>
      </text>
    </comment>
    <comment ref="E10" authorId="0" shapeId="0" xr:uid="{00000000-0006-0000-0000-000004000000}">
      <text>
        <r>
          <rPr>
            <b/>
            <sz val="9"/>
            <color indexed="81"/>
            <rFont val="ＭＳ Ｐゴシック"/>
            <family val="3"/>
            <charset val="128"/>
          </rPr>
          <t>岩田京次:</t>
        </r>
        <r>
          <rPr>
            <sz val="9"/>
            <color indexed="81"/>
            <rFont val="ＭＳ Ｐゴシック"/>
            <family val="3"/>
            <charset val="128"/>
          </rPr>
          <t xml:space="preserve">
</t>
        </r>
      </text>
    </comment>
    <comment ref="E11" authorId="0" shapeId="0" xr:uid="{00000000-0006-0000-0000-000005000000}">
      <text>
        <r>
          <rPr>
            <b/>
            <sz val="9"/>
            <color indexed="81"/>
            <rFont val="ＭＳ Ｐゴシック"/>
            <family val="3"/>
            <charset val="128"/>
          </rPr>
          <t>岩田京次:</t>
        </r>
        <r>
          <rPr>
            <sz val="9"/>
            <color indexed="81"/>
            <rFont val="ＭＳ Ｐゴシック"/>
            <family val="3"/>
            <charset val="128"/>
          </rPr>
          <t xml:space="preserve">
</t>
        </r>
      </text>
    </comment>
    <comment ref="E14" authorId="1" shapeId="0" xr:uid="{00000000-0006-0000-0000-000006000000}">
      <text>
        <r>
          <rPr>
            <b/>
            <sz val="9"/>
            <color indexed="81"/>
            <rFont val="ＭＳ Ｐゴシック"/>
            <family val="3"/>
            <charset val="128"/>
          </rPr>
          <t>iwata:</t>
        </r>
        <r>
          <rPr>
            <sz val="9"/>
            <color indexed="81"/>
            <rFont val="ＭＳ Ｐゴシック"/>
            <family val="3"/>
            <charset val="128"/>
          </rPr>
          <t xml:space="preserve">
</t>
        </r>
      </text>
    </comment>
    <comment ref="E15" authorId="1" shapeId="0" xr:uid="{00000000-0006-0000-0000-000007000000}">
      <text>
        <r>
          <rPr>
            <b/>
            <sz val="9"/>
            <color indexed="81"/>
            <rFont val="ＭＳ Ｐゴシック"/>
            <family val="3"/>
            <charset val="128"/>
          </rPr>
          <t>iwata:</t>
        </r>
        <r>
          <rPr>
            <sz val="9"/>
            <color indexed="81"/>
            <rFont val="ＭＳ Ｐゴシック"/>
            <family val="3"/>
            <charset val="128"/>
          </rPr>
          <t xml:space="preserve">
</t>
        </r>
      </text>
    </comment>
    <comment ref="E16" authorId="1" shapeId="0" xr:uid="{00000000-0006-0000-0000-000008000000}">
      <text>
        <r>
          <rPr>
            <b/>
            <sz val="9"/>
            <color indexed="81"/>
            <rFont val="ＭＳ Ｐゴシック"/>
            <family val="3"/>
            <charset val="128"/>
          </rPr>
          <t>iwata:</t>
        </r>
        <r>
          <rPr>
            <sz val="9"/>
            <color indexed="81"/>
            <rFont val="ＭＳ Ｐゴシック"/>
            <family val="3"/>
            <charset val="128"/>
          </rPr>
          <t xml:space="preserve">
</t>
        </r>
      </text>
    </comment>
    <comment ref="E18" authorId="1" shapeId="0" xr:uid="{00000000-0006-0000-0000-000009000000}">
      <text>
        <r>
          <rPr>
            <b/>
            <sz val="9"/>
            <color indexed="81"/>
            <rFont val="ＭＳ Ｐゴシック"/>
            <family val="3"/>
            <charset val="128"/>
          </rPr>
          <t>iwata:</t>
        </r>
        <r>
          <rPr>
            <sz val="9"/>
            <color indexed="81"/>
            <rFont val="ＭＳ Ｐゴシック"/>
            <family val="3"/>
            <charset val="128"/>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岩田京次</author>
    <author>WS013</author>
    <author>iwata</author>
  </authors>
  <commentList>
    <comment ref="P15" authorId="0" shapeId="0" xr:uid="{00000000-0006-0000-0C00-000001000000}">
      <text>
        <r>
          <rPr>
            <b/>
            <sz val="9"/>
            <color indexed="81"/>
            <rFont val="ＭＳ Ｐゴシック"/>
            <family val="3"/>
            <charset val="128"/>
          </rPr>
          <t>岩田京次:</t>
        </r>
        <r>
          <rPr>
            <sz val="9"/>
            <color indexed="81"/>
            <rFont val="ＭＳ Ｐゴシック"/>
            <family val="3"/>
            <charset val="128"/>
          </rPr>
          <t xml:space="preserve">
</t>
        </r>
      </text>
    </comment>
    <comment ref="P16" authorId="1" shapeId="0" xr:uid="{00000000-0006-0000-0C00-000002000000}">
      <text/>
    </comment>
    <comment ref="AA16" authorId="0" shapeId="0" xr:uid="{00000000-0006-0000-0C00-000003000000}">
      <text>
        <r>
          <rPr>
            <b/>
            <sz val="9"/>
            <color indexed="81"/>
            <rFont val="ＭＳ Ｐゴシック"/>
            <family val="3"/>
            <charset val="128"/>
          </rPr>
          <t>岩田京次:</t>
        </r>
        <r>
          <rPr>
            <sz val="9"/>
            <color indexed="81"/>
            <rFont val="ＭＳ Ｐゴシック"/>
            <family val="3"/>
            <charset val="128"/>
          </rPr>
          <t xml:space="preserve">
</t>
        </r>
      </text>
    </comment>
    <comment ref="AO16" authorId="0" shapeId="0" xr:uid="{00000000-0006-0000-0C00-000004000000}">
      <text>
        <r>
          <rPr>
            <b/>
            <sz val="9"/>
            <color indexed="81"/>
            <rFont val="ＭＳ Ｐゴシック"/>
            <family val="3"/>
            <charset val="128"/>
          </rPr>
          <t>岩田京次:</t>
        </r>
        <r>
          <rPr>
            <sz val="9"/>
            <color indexed="81"/>
            <rFont val="ＭＳ Ｐゴシック"/>
            <family val="3"/>
            <charset val="128"/>
          </rPr>
          <t xml:space="preserve">
</t>
        </r>
      </text>
    </comment>
    <comment ref="BQ16" authorId="0" shapeId="0" xr:uid="{00000000-0006-0000-0C00-000005000000}">
      <text>
        <r>
          <rPr>
            <b/>
            <sz val="9"/>
            <color indexed="81"/>
            <rFont val="ＭＳ Ｐゴシック"/>
            <family val="3"/>
            <charset val="128"/>
          </rPr>
          <t>岩田京次:</t>
        </r>
        <r>
          <rPr>
            <sz val="9"/>
            <color indexed="81"/>
            <rFont val="ＭＳ Ｐゴシック"/>
            <family val="3"/>
            <charset val="128"/>
          </rPr>
          <t xml:space="preserve">
</t>
        </r>
      </text>
    </comment>
    <comment ref="CE16" authorId="0" shapeId="0" xr:uid="{00000000-0006-0000-0C00-000006000000}">
      <text>
        <r>
          <rPr>
            <b/>
            <sz val="9"/>
            <color indexed="81"/>
            <rFont val="ＭＳ Ｐゴシック"/>
            <family val="3"/>
            <charset val="128"/>
          </rPr>
          <t>岩田京次:</t>
        </r>
        <r>
          <rPr>
            <sz val="9"/>
            <color indexed="81"/>
            <rFont val="ＭＳ Ｐゴシック"/>
            <family val="3"/>
            <charset val="128"/>
          </rPr>
          <t xml:space="preserve">
</t>
        </r>
      </text>
    </comment>
    <comment ref="DA16" authorId="0" shapeId="0" xr:uid="{00000000-0006-0000-0C00-000007000000}">
      <text>
        <r>
          <rPr>
            <b/>
            <sz val="9"/>
            <color indexed="81"/>
            <rFont val="ＭＳ Ｐゴシック"/>
            <family val="3"/>
            <charset val="128"/>
          </rPr>
          <t>岩田京次:</t>
        </r>
        <r>
          <rPr>
            <sz val="9"/>
            <color indexed="81"/>
            <rFont val="ＭＳ Ｐゴシック"/>
            <family val="3"/>
            <charset val="128"/>
          </rPr>
          <t xml:space="preserve">
</t>
        </r>
      </text>
    </comment>
    <comment ref="DO16" authorId="0" shapeId="0" xr:uid="{00000000-0006-0000-0C00-000008000000}">
      <text>
        <r>
          <rPr>
            <b/>
            <sz val="9"/>
            <color indexed="81"/>
            <rFont val="ＭＳ Ｐゴシック"/>
            <family val="3"/>
            <charset val="128"/>
          </rPr>
          <t>岩田京次:</t>
        </r>
        <r>
          <rPr>
            <sz val="9"/>
            <color indexed="81"/>
            <rFont val="ＭＳ Ｐゴシック"/>
            <family val="3"/>
            <charset val="128"/>
          </rPr>
          <t xml:space="preserve">
</t>
        </r>
      </text>
    </comment>
    <comment ref="P17" authorId="0" shapeId="0" xr:uid="{00000000-0006-0000-0C00-000009000000}">
      <text>
        <r>
          <rPr>
            <b/>
            <sz val="9"/>
            <color indexed="81"/>
            <rFont val="ＭＳ Ｐゴシック"/>
            <family val="3"/>
            <charset val="128"/>
          </rPr>
          <t>岩田京次:</t>
        </r>
        <r>
          <rPr>
            <sz val="9"/>
            <color indexed="81"/>
            <rFont val="ＭＳ Ｐゴシック"/>
            <family val="3"/>
            <charset val="128"/>
          </rPr>
          <t xml:space="preserve">
</t>
        </r>
      </text>
    </comment>
    <comment ref="P18" authorId="0" shapeId="0" xr:uid="{00000000-0006-0000-0C00-00000A000000}">
      <text>
        <r>
          <rPr>
            <b/>
            <sz val="9"/>
            <color indexed="81"/>
            <rFont val="ＭＳ Ｐゴシック"/>
            <family val="3"/>
            <charset val="128"/>
          </rPr>
          <t>岩田京次:</t>
        </r>
        <r>
          <rPr>
            <sz val="9"/>
            <color indexed="81"/>
            <rFont val="ＭＳ Ｐゴシック"/>
            <family val="3"/>
            <charset val="128"/>
          </rPr>
          <t xml:space="preserve">
</t>
        </r>
      </text>
    </comment>
    <comment ref="D19" authorId="2" shapeId="0" xr:uid="{00000000-0006-0000-0C00-00000B000000}">
      <text>
        <r>
          <rPr>
            <b/>
            <sz val="9"/>
            <color indexed="81"/>
            <rFont val="ＭＳ Ｐゴシック"/>
            <family val="3"/>
            <charset val="128"/>
          </rPr>
          <t>iwata:</t>
        </r>
        <r>
          <rPr>
            <sz val="9"/>
            <color indexed="81"/>
            <rFont val="ＭＳ Ｐゴシック"/>
            <family val="3"/>
            <charset val="128"/>
          </rPr>
          <t xml:space="preserve">
</t>
        </r>
      </text>
    </comment>
    <comment ref="ER19" authorId="0" shapeId="0" xr:uid="{00000000-0006-0000-0C00-00000C000000}">
      <text>
        <r>
          <rPr>
            <b/>
            <sz val="9"/>
            <color indexed="81"/>
            <rFont val="ＭＳ Ｐゴシック"/>
            <family val="3"/>
            <charset val="128"/>
          </rPr>
          <t>岩田京次:</t>
        </r>
        <r>
          <rPr>
            <sz val="9"/>
            <color indexed="81"/>
            <rFont val="ＭＳ Ｐゴシック"/>
            <family val="3"/>
            <charset val="128"/>
          </rPr>
          <t xml:space="preserve">
</t>
        </r>
      </text>
    </comment>
    <comment ref="FE19" authorId="0" shapeId="0" xr:uid="{00000000-0006-0000-0C00-00000D000000}">
      <text>
        <r>
          <rPr>
            <b/>
            <sz val="9"/>
            <color indexed="81"/>
            <rFont val="ＭＳ Ｐゴシック"/>
            <family val="3"/>
            <charset val="128"/>
          </rPr>
          <t>岩田京次:</t>
        </r>
        <r>
          <rPr>
            <sz val="9"/>
            <color indexed="81"/>
            <rFont val="ＭＳ Ｐゴシック"/>
            <family val="3"/>
            <charset val="128"/>
          </rPr>
          <t xml:space="preserve">
</t>
        </r>
      </text>
    </comment>
    <comment ref="FR19" authorId="0" shapeId="0" xr:uid="{00000000-0006-0000-0C00-00000E000000}">
      <text>
        <r>
          <rPr>
            <b/>
            <sz val="9"/>
            <color indexed="81"/>
            <rFont val="ＭＳ Ｐゴシック"/>
            <family val="3"/>
            <charset val="128"/>
          </rPr>
          <t>岩田京次:</t>
        </r>
        <r>
          <rPr>
            <sz val="9"/>
            <color indexed="81"/>
            <rFont val="ＭＳ Ｐゴシック"/>
            <family val="3"/>
            <charset val="128"/>
          </rPr>
          <t xml:space="preserve">
</t>
        </r>
      </text>
    </comment>
    <comment ref="D20" authorId="2" shapeId="0" xr:uid="{00000000-0006-0000-0C00-00000F000000}">
      <text>
        <r>
          <rPr>
            <b/>
            <sz val="9"/>
            <color indexed="81"/>
            <rFont val="ＭＳ Ｐゴシック"/>
            <family val="3"/>
            <charset val="128"/>
          </rPr>
          <t>iwata:</t>
        </r>
        <r>
          <rPr>
            <sz val="9"/>
            <color indexed="81"/>
            <rFont val="ＭＳ Ｐゴシック"/>
            <family val="3"/>
            <charset val="128"/>
          </rPr>
          <t xml:space="preserve">
</t>
        </r>
      </text>
    </comment>
    <comment ref="D21" authorId="2" shapeId="0" xr:uid="{00000000-0006-0000-0C00-000010000000}">
      <text>
        <r>
          <rPr>
            <b/>
            <sz val="9"/>
            <color indexed="81"/>
            <rFont val="ＭＳ Ｐゴシック"/>
            <family val="3"/>
            <charset val="128"/>
          </rPr>
          <t>iwata:</t>
        </r>
        <r>
          <rPr>
            <sz val="9"/>
            <color indexed="81"/>
            <rFont val="ＭＳ Ｐゴシック"/>
            <family val="3"/>
            <charset val="128"/>
          </rPr>
          <t xml:space="preserve">
</t>
        </r>
      </text>
    </comment>
    <comment ref="CZ21" authorId="0" shapeId="0" xr:uid="{00000000-0006-0000-0C00-000011000000}">
      <text>
        <r>
          <rPr>
            <b/>
            <sz val="9"/>
            <color indexed="81"/>
            <rFont val="ＭＳ Ｐゴシック"/>
            <family val="3"/>
            <charset val="128"/>
          </rPr>
          <t>岩田京次:</t>
        </r>
        <r>
          <rPr>
            <sz val="9"/>
            <color indexed="81"/>
            <rFont val="ＭＳ Ｐゴシック"/>
            <family val="3"/>
            <charset val="128"/>
          </rPr>
          <t xml:space="preserve">
</t>
        </r>
      </text>
    </comment>
    <comment ref="D22" authorId="2" shapeId="0" xr:uid="{00000000-0006-0000-0C00-000012000000}">
      <text>
        <r>
          <rPr>
            <b/>
            <sz val="9"/>
            <color indexed="81"/>
            <rFont val="ＭＳ Ｐゴシック"/>
            <family val="3"/>
            <charset val="128"/>
          </rPr>
          <t>iwata:</t>
        </r>
        <r>
          <rPr>
            <sz val="9"/>
            <color indexed="81"/>
            <rFont val="ＭＳ Ｐゴシック"/>
            <family val="3"/>
            <charset val="128"/>
          </rPr>
          <t xml:space="preserve">
</t>
        </r>
      </text>
    </comment>
    <comment ref="CZ22" authorId="0" shapeId="0" xr:uid="{00000000-0006-0000-0C00-000013000000}">
      <text>
        <r>
          <rPr>
            <b/>
            <sz val="9"/>
            <color indexed="81"/>
            <rFont val="ＭＳ Ｐゴシック"/>
            <family val="3"/>
            <charset val="128"/>
          </rPr>
          <t>岩田京次:</t>
        </r>
        <r>
          <rPr>
            <sz val="9"/>
            <color indexed="81"/>
            <rFont val="ＭＳ Ｐゴシック"/>
            <family val="3"/>
            <charset val="128"/>
          </rPr>
          <t xml:space="preserve">
</t>
        </r>
      </text>
    </comment>
    <comment ref="D23" authorId="2" shapeId="0" xr:uid="{00000000-0006-0000-0C00-000014000000}">
      <text>
        <r>
          <rPr>
            <b/>
            <sz val="9"/>
            <color indexed="81"/>
            <rFont val="ＭＳ Ｐゴシック"/>
            <family val="3"/>
            <charset val="128"/>
          </rPr>
          <t>iwata:</t>
        </r>
        <r>
          <rPr>
            <sz val="9"/>
            <color indexed="81"/>
            <rFont val="ＭＳ Ｐゴシック"/>
            <family val="3"/>
            <charset val="128"/>
          </rPr>
          <t xml:space="preserve">
</t>
        </r>
      </text>
    </comment>
    <comment ref="CZ23" authorId="0" shapeId="0" xr:uid="{00000000-0006-0000-0C00-000015000000}">
      <text>
        <r>
          <rPr>
            <b/>
            <sz val="9"/>
            <color indexed="81"/>
            <rFont val="ＭＳ Ｐゴシック"/>
            <family val="3"/>
            <charset val="128"/>
          </rPr>
          <t>岩田京次:</t>
        </r>
        <r>
          <rPr>
            <sz val="9"/>
            <color indexed="81"/>
            <rFont val="ＭＳ Ｐゴシック"/>
            <family val="3"/>
            <charset val="128"/>
          </rPr>
          <t xml:space="preserve">
</t>
        </r>
      </text>
    </comment>
    <comment ref="CZ24" authorId="0" shapeId="0" xr:uid="{00000000-0006-0000-0C00-000016000000}">
      <text>
        <r>
          <rPr>
            <b/>
            <sz val="9"/>
            <color indexed="81"/>
            <rFont val="ＭＳ Ｐゴシック"/>
            <family val="3"/>
            <charset val="128"/>
          </rPr>
          <t>岩田京次:</t>
        </r>
        <r>
          <rPr>
            <sz val="9"/>
            <color indexed="81"/>
            <rFont val="ＭＳ Ｐゴシック"/>
            <family val="3"/>
            <charset val="128"/>
          </rPr>
          <t xml:space="preserve">
</t>
        </r>
      </text>
    </comment>
    <comment ref="ER29" authorId="0" shapeId="0" xr:uid="{00000000-0006-0000-0C00-000017000000}">
      <text>
        <r>
          <rPr>
            <b/>
            <sz val="9"/>
            <color indexed="81"/>
            <rFont val="ＭＳ Ｐゴシック"/>
            <family val="3"/>
            <charset val="128"/>
          </rPr>
          <t>岩田京次:</t>
        </r>
        <r>
          <rPr>
            <sz val="9"/>
            <color indexed="81"/>
            <rFont val="ＭＳ Ｐゴシック"/>
            <family val="3"/>
            <charset val="128"/>
          </rPr>
          <t xml:space="preserve">
</t>
        </r>
      </text>
    </comment>
    <comment ref="FE29" authorId="0" shapeId="0" xr:uid="{00000000-0006-0000-0C00-000018000000}">
      <text>
        <r>
          <rPr>
            <b/>
            <sz val="9"/>
            <color indexed="81"/>
            <rFont val="ＭＳ Ｐゴシック"/>
            <family val="3"/>
            <charset val="128"/>
          </rPr>
          <t>岩田京次:</t>
        </r>
        <r>
          <rPr>
            <sz val="9"/>
            <color indexed="81"/>
            <rFont val="ＭＳ Ｐゴシック"/>
            <family val="3"/>
            <charset val="128"/>
          </rPr>
          <t xml:space="preserve">
</t>
        </r>
      </text>
    </comment>
    <comment ref="FR29" authorId="0" shapeId="0" xr:uid="{00000000-0006-0000-0C00-000019000000}">
      <text>
        <r>
          <rPr>
            <b/>
            <sz val="9"/>
            <color indexed="81"/>
            <rFont val="ＭＳ Ｐゴシック"/>
            <family val="3"/>
            <charset val="128"/>
          </rPr>
          <t>岩田京次:</t>
        </r>
        <r>
          <rPr>
            <sz val="9"/>
            <color indexed="81"/>
            <rFont val="ＭＳ Ｐゴシック"/>
            <family val="3"/>
            <charset val="128"/>
          </rPr>
          <t xml:space="preserve">
</t>
        </r>
      </text>
    </comment>
    <comment ref="CB30" authorId="1" shapeId="0" xr:uid="{00000000-0006-0000-0C00-00001A000000}">
      <text>
        <r>
          <rPr>
            <b/>
            <sz val="9"/>
            <color indexed="81"/>
            <rFont val="ＭＳ Ｐゴシック"/>
            <family val="3"/>
            <charset val="128"/>
          </rPr>
          <t>iwata</t>
        </r>
      </text>
    </comment>
    <comment ref="CB31" authorId="1" shapeId="0" xr:uid="{00000000-0006-0000-0C00-00001B000000}">
      <text>
        <r>
          <rPr>
            <b/>
            <sz val="9"/>
            <color indexed="81"/>
            <rFont val="ＭＳ Ｐゴシック"/>
            <family val="3"/>
            <charset val="128"/>
          </rPr>
          <t>iwata</t>
        </r>
      </text>
    </comment>
    <comment ref="AD36" authorId="0" shapeId="0" xr:uid="{00000000-0006-0000-0C00-00001C000000}">
      <text>
        <r>
          <rPr>
            <b/>
            <sz val="9"/>
            <color indexed="81"/>
            <rFont val="ＭＳ Ｐゴシック"/>
            <family val="3"/>
            <charset val="128"/>
          </rPr>
          <t>岩田京次:</t>
        </r>
        <r>
          <rPr>
            <sz val="9"/>
            <color indexed="81"/>
            <rFont val="ＭＳ Ｐゴシック"/>
            <family val="3"/>
            <charset val="128"/>
          </rPr>
          <t xml:space="preserve">
</t>
        </r>
      </text>
    </comment>
    <comment ref="X38" authorId="0" shapeId="0" xr:uid="{00000000-0006-0000-0C00-00001D000000}">
      <text>
        <r>
          <rPr>
            <b/>
            <sz val="9"/>
            <color indexed="81"/>
            <rFont val="ＭＳ Ｐゴシック"/>
            <family val="3"/>
            <charset val="128"/>
          </rPr>
          <t>岩田京次:</t>
        </r>
        <r>
          <rPr>
            <sz val="9"/>
            <color indexed="81"/>
            <rFont val="ＭＳ Ｐゴシック"/>
            <family val="3"/>
            <charset val="128"/>
          </rPr>
          <t xml:space="preserve">
</t>
        </r>
      </text>
    </comment>
    <comment ref="AK38" authorId="0" shapeId="0" xr:uid="{00000000-0006-0000-0C00-00001E000000}">
      <text>
        <r>
          <rPr>
            <b/>
            <sz val="9"/>
            <color indexed="81"/>
            <rFont val="ＭＳ Ｐゴシック"/>
            <family val="3"/>
            <charset val="128"/>
          </rPr>
          <t>岩田京次:</t>
        </r>
        <r>
          <rPr>
            <sz val="9"/>
            <color indexed="81"/>
            <rFont val="ＭＳ Ｐゴシック"/>
            <family val="3"/>
            <charset val="128"/>
          </rPr>
          <t xml:space="preserve">
</t>
        </r>
      </text>
    </comment>
    <comment ref="AX38" authorId="0" shapeId="0" xr:uid="{00000000-0006-0000-0C00-00001F000000}">
      <text>
        <r>
          <rPr>
            <b/>
            <sz val="9"/>
            <color indexed="81"/>
            <rFont val="ＭＳ Ｐゴシック"/>
            <family val="3"/>
            <charset val="128"/>
          </rPr>
          <t>岩田京次:</t>
        </r>
        <r>
          <rPr>
            <sz val="9"/>
            <color indexed="81"/>
            <rFont val="ＭＳ Ｐゴシック"/>
            <family val="3"/>
            <charset val="128"/>
          </rPr>
          <t xml:space="preserve">
</t>
        </r>
      </text>
    </comment>
    <comment ref="AD42" authorId="0" shapeId="0" xr:uid="{00000000-0006-0000-0C00-000020000000}">
      <text>
        <r>
          <rPr>
            <b/>
            <sz val="9"/>
            <color indexed="81"/>
            <rFont val="ＭＳ Ｐゴシック"/>
            <family val="3"/>
            <charset val="128"/>
          </rPr>
          <t>岩田京次:</t>
        </r>
        <r>
          <rPr>
            <sz val="9"/>
            <color indexed="81"/>
            <rFont val="ＭＳ Ｐゴシック"/>
            <family val="3"/>
            <charset val="128"/>
          </rPr>
          <t xml:space="preserve">
</t>
        </r>
      </text>
    </comment>
    <comment ref="AI42" authorId="0" shapeId="0" xr:uid="{00000000-0006-0000-0C00-000021000000}">
      <text>
        <r>
          <rPr>
            <b/>
            <sz val="9"/>
            <color indexed="81"/>
            <rFont val="ＭＳ Ｐゴシック"/>
            <family val="3"/>
            <charset val="128"/>
          </rPr>
          <t>岩田京次:</t>
        </r>
        <r>
          <rPr>
            <sz val="9"/>
            <color indexed="81"/>
            <rFont val="ＭＳ Ｐゴシック"/>
            <family val="3"/>
            <charset val="128"/>
          </rPr>
          <t xml:space="preserve">
</t>
        </r>
      </text>
    </comment>
    <comment ref="CQ42" authorId="0" shapeId="0" xr:uid="{00000000-0006-0000-0C00-000022000000}">
      <text>
        <r>
          <rPr>
            <b/>
            <sz val="9"/>
            <color indexed="81"/>
            <rFont val="ＭＳ Ｐゴシック"/>
            <family val="3"/>
            <charset val="128"/>
          </rPr>
          <t>岩田京次:</t>
        </r>
        <r>
          <rPr>
            <sz val="9"/>
            <color indexed="81"/>
            <rFont val="ＭＳ Ｐゴシック"/>
            <family val="3"/>
            <charset val="128"/>
          </rPr>
          <t xml:space="preserve">
</t>
        </r>
      </text>
    </comment>
    <comment ref="CV42" authorId="0" shapeId="0" xr:uid="{00000000-0006-0000-0C00-000023000000}">
      <text>
        <r>
          <rPr>
            <b/>
            <sz val="9"/>
            <color indexed="81"/>
            <rFont val="ＭＳ Ｐゴシック"/>
            <family val="3"/>
            <charset val="128"/>
          </rPr>
          <t>岩田京次:</t>
        </r>
        <r>
          <rPr>
            <sz val="9"/>
            <color indexed="81"/>
            <rFont val="ＭＳ Ｐゴシック"/>
            <family val="3"/>
            <charset val="128"/>
          </rPr>
          <t xml:space="preserve">
</t>
        </r>
      </text>
    </comment>
    <comment ref="DA42" authorId="0" shapeId="0" xr:uid="{00000000-0006-0000-0C00-000024000000}">
      <text>
        <r>
          <rPr>
            <b/>
            <sz val="9"/>
            <color indexed="81"/>
            <rFont val="ＭＳ Ｐゴシック"/>
            <family val="3"/>
            <charset val="128"/>
          </rPr>
          <t>岩田京次:</t>
        </r>
        <r>
          <rPr>
            <sz val="9"/>
            <color indexed="81"/>
            <rFont val="ＭＳ Ｐゴシック"/>
            <family val="3"/>
            <charset val="128"/>
          </rPr>
          <t xml:space="preserve">
</t>
        </r>
      </text>
    </comment>
    <comment ref="DF42" authorId="0" shapeId="0" xr:uid="{00000000-0006-0000-0C00-000025000000}">
      <text>
        <r>
          <rPr>
            <b/>
            <sz val="9"/>
            <color indexed="81"/>
            <rFont val="ＭＳ Ｐゴシック"/>
            <family val="3"/>
            <charset val="128"/>
          </rPr>
          <t>岩田京次:</t>
        </r>
        <r>
          <rPr>
            <sz val="9"/>
            <color indexed="81"/>
            <rFont val="ＭＳ Ｐゴシック"/>
            <family val="3"/>
            <charset val="128"/>
          </rPr>
          <t xml:space="preserve">
</t>
        </r>
      </text>
    </comment>
    <comment ref="DK42" authorId="0" shapeId="0" xr:uid="{00000000-0006-0000-0C00-000026000000}">
      <text>
        <r>
          <rPr>
            <b/>
            <sz val="9"/>
            <color indexed="81"/>
            <rFont val="ＭＳ Ｐゴシック"/>
            <family val="3"/>
            <charset val="128"/>
          </rPr>
          <t>岩田京次:</t>
        </r>
        <r>
          <rPr>
            <sz val="9"/>
            <color indexed="81"/>
            <rFont val="ＭＳ Ｐゴシック"/>
            <family val="3"/>
            <charset val="128"/>
          </rPr>
          <t xml:space="preserve">
</t>
        </r>
      </text>
    </comment>
    <comment ref="DP42" authorId="0" shapeId="0" xr:uid="{00000000-0006-0000-0C00-000027000000}">
      <text>
        <r>
          <rPr>
            <b/>
            <sz val="9"/>
            <color indexed="81"/>
            <rFont val="ＭＳ Ｐゴシック"/>
            <family val="3"/>
            <charset val="128"/>
          </rPr>
          <t>岩田京次:</t>
        </r>
        <r>
          <rPr>
            <sz val="9"/>
            <color indexed="81"/>
            <rFont val="ＭＳ Ｐゴシック"/>
            <family val="3"/>
            <charset val="128"/>
          </rPr>
          <t xml:space="preserve">
</t>
        </r>
      </text>
    </comment>
    <comment ref="EL42" authorId="0" shapeId="0" xr:uid="{00000000-0006-0000-0C00-000028000000}">
      <text>
        <r>
          <rPr>
            <b/>
            <sz val="9"/>
            <color indexed="81"/>
            <rFont val="ＭＳ Ｐゴシック"/>
            <family val="3"/>
            <charset val="128"/>
          </rPr>
          <t>岩田京次:</t>
        </r>
        <r>
          <rPr>
            <sz val="9"/>
            <color indexed="81"/>
            <rFont val="ＭＳ Ｐゴシック"/>
            <family val="3"/>
            <charset val="128"/>
          </rPr>
          <t xml:space="preserve">
</t>
        </r>
      </text>
    </comment>
    <comment ref="EQ42" authorId="0" shapeId="0" xr:uid="{00000000-0006-0000-0C00-000029000000}">
      <text>
        <r>
          <rPr>
            <b/>
            <sz val="9"/>
            <color indexed="81"/>
            <rFont val="ＭＳ Ｐゴシック"/>
            <family val="3"/>
            <charset val="128"/>
          </rPr>
          <t>岩田京次:</t>
        </r>
        <r>
          <rPr>
            <sz val="9"/>
            <color indexed="81"/>
            <rFont val="ＭＳ Ｐゴシック"/>
            <family val="3"/>
            <charset val="128"/>
          </rPr>
          <t xml:space="preserve">
</t>
        </r>
      </text>
    </comment>
    <comment ref="FA42" authorId="0" shapeId="0" xr:uid="{00000000-0006-0000-0C00-00002A000000}">
      <text>
        <r>
          <rPr>
            <b/>
            <sz val="9"/>
            <color indexed="81"/>
            <rFont val="ＭＳ Ｐゴシック"/>
            <family val="3"/>
            <charset val="128"/>
          </rPr>
          <t>岩田京次:</t>
        </r>
        <r>
          <rPr>
            <sz val="9"/>
            <color indexed="81"/>
            <rFont val="ＭＳ Ｐゴシック"/>
            <family val="3"/>
            <charset val="128"/>
          </rPr>
          <t xml:space="preserve">
</t>
        </r>
      </text>
    </comment>
    <comment ref="FF42" authorId="0" shapeId="0" xr:uid="{00000000-0006-0000-0C00-00002B000000}">
      <text>
        <r>
          <rPr>
            <b/>
            <sz val="9"/>
            <color indexed="81"/>
            <rFont val="ＭＳ Ｐゴシック"/>
            <family val="3"/>
            <charset val="128"/>
          </rPr>
          <t>岩田京次:</t>
        </r>
        <r>
          <rPr>
            <sz val="9"/>
            <color indexed="81"/>
            <rFont val="ＭＳ Ｐゴシック"/>
            <family val="3"/>
            <charset val="128"/>
          </rPr>
          <t xml:space="preserve">
</t>
        </r>
      </text>
    </comment>
    <comment ref="FP42" authorId="0" shapeId="0" xr:uid="{00000000-0006-0000-0C00-00002C000000}">
      <text>
        <r>
          <rPr>
            <b/>
            <sz val="9"/>
            <color indexed="81"/>
            <rFont val="ＭＳ Ｐゴシック"/>
            <family val="3"/>
            <charset val="128"/>
          </rPr>
          <t>岩田京次:</t>
        </r>
        <r>
          <rPr>
            <sz val="9"/>
            <color indexed="81"/>
            <rFont val="ＭＳ Ｐゴシック"/>
            <family val="3"/>
            <charset val="128"/>
          </rPr>
          <t xml:space="preserve">
</t>
        </r>
      </text>
    </comment>
    <comment ref="FU42" authorId="0" shapeId="0" xr:uid="{00000000-0006-0000-0C00-00002D000000}">
      <text>
        <r>
          <rPr>
            <b/>
            <sz val="9"/>
            <color indexed="81"/>
            <rFont val="ＭＳ Ｐゴシック"/>
            <family val="3"/>
            <charset val="128"/>
          </rPr>
          <t>岩田京次:</t>
        </r>
        <r>
          <rPr>
            <sz val="9"/>
            <color indexed="81"/>
            <rFont val="ＭＳ Ｐゴシック"/>
            <family val="3"/>
            <charset val="128"/>
          </rPr>
          <t xml:space="preserve">
</t>
        </r>
      </text>
    </comment>
    <comment ref="CA43" authorId="0" shapeId="0" xr:uid="{00000000-0006-0000-0C00-00002E000000}">
      <text>
        <r>
          <rPr>
            <b/>
            <sz val="9"/>
            <color indexed="81"/>
            <rFont val="ＭＳ Ｐゴシック"/>
            <family val="3"/>
            <charset val="128"/>
          </rPr>
          <t>岩田京次:</t>
        </r>
        <r>
          <rPr>
            <sz val="9"/>
            <color indexed="81"/>
            <rFont val="ＭＳ Ｐゴシック"/>
            <family val="3"/>
            <charset val="128"/>
          </rPr>
          <t xml:space="preserve">
</t>
        </r>
      </text>
    </comment>
    <comment ref="CE43" authorId="0" shapeId="0" xr:uid="{00000000-0006-0000-0C00-00002F000000}">
      <text>
        <r>
          <rPr>
            <b/>
            <sz val="9"/>
            <color indexed="81"/>
            <rFont val="ＭＳ Ｐゴシック"/>
            <family val="3"/>
            <charset val="128"/>
          </rPr>
          <t>岩田京次:</t>
        </r>
        <r>
          <rPr>
            <sz val="9"/>
            <color indexed="81"/>
            <rFont val="ＭＳ Ｐゴシック"/>
            <family val="3"/>
            <charset val="128"/>
          </rPr>
          <t xml:space="preserve">
</t>
        </r>
      </text>
    </comment>
    <comment ref="AD49" authorId="0" shapeId="0" xr:uid="{00000000-0006-0000-0C00-000030000000}">
      <text>
        <r>
          <rPr>
            <b/>
            <sz val="9"/>
            <color indexed="81"/>
            <rFont val="ＭＳ Ｐゴシック"/>
            <family val="3"/>
            <charset val="128"/>
          </rPr>
          <t>岩田京次:</t>
        </r>
        <r>
          <rPr>
            <sz val="9"/>
            <color indexed="81"/>
            <rFont val="ＭＳ Ｐゴシック"/>
            <family val="3"/>
            <charset val="128"/>
          </rPr>
          <t xml:space="preserve">
</t>
        </r>
      </text>
    </comment>
    <comment ref="AL49" authorId="0" shapeId="0" xr:uid="{00000000-0006-0000-0C00-000031000000}">
      <text>
        <r>
          <rPr>
            <b/>
            <sz val="9"/>
            <color indexed="81"/>
            <rFont val="ＭＳ Ｐゴシック"/>
            <family val="3"/>
            <charset val="128"/>
          </rPr>
          <t>岩田京次:</t>
        </r>
        <r>
          <rPr>
            <sz val="9"/>
            <color indexed="81"/>
            <rFont val="ＭＳ Ｐゴシック"/>
            <family val="3"/>
            <charset val="128"/>
          </rPr>
          <t xml:space="preserve">
</t>
        </r>
      </text>
    </comment>
    <comment ref="AD51" authorId="0" shapeId="0" xr:uid="{00000000-0006-0000-0C00-000032000000}">
      <text>
        <r>
          <rPr>
            <b/>
            <sz val="9"/>
            <color indexed="81"/>
            <rFont val="ＭＳ Ｐゴシック"/>
            <family val="3"/>
            <charset val="128"/>
          </rPr>
          <t>岩田京次:</t>
        </r>
        <r>
          <rPr>
            <sz val="9"/>
            <color indexed="81"/>
            <rFont val="ＭＳ Ｐゴシック"/>
            <family val="3"/>
            <charset val="128"/>
          </rPr>
          <t xml:space="preserve">
</t>
        </r>
      </text>
    </comment>
    <comment ref="AL51" authorId="0" shapeId="0" xr:uid="{00000000-0006-0000-0C00-000033000000}">
      <text>
        <r>
          <rPr>
            <b/>
            <sz val="9"/>
            <color indexed="81"/>
            <rFont val="ＭＳ Ｐゴシック"/>
            <family val="3"/>
            <charset val="128"/>
          </rPr>
          <t>岩田京次:</t>
        </r>
        <r>
          <rPr>
            <sz val="9"/>
            <color indexed="81"/>
            <rFont val="ＭＳ Ｐゴシック"/>
            <family val="3"/>
            <charset val="128"/>
          </rPr>
          <t xml:space="preserve">
</t>
        </r>
      </text>
    </comment>
    <comment ref="AT51" authorId="0" shapeId="0" xr:uid="{00000000-0006-0000-0C00-000034000000}">
      <text>
        <r>
          <rPr>
            <b/>
            <sz val="9"/>
            <color indexed="81"/>
            <rFont val="ＭＳ Ｐゴシック"/>
            <family val="3"/>
            <charset val="128"/>
          </rPr>
          <t>岩田京次:</t>
        </r>
        <r>
          <rPr>
            <sz val="9"/>
            <color indexed="81"/>
            <rFont val="ＭＳ Ｐゴシック"/>
            <family val="3"/>
            <charset val="128"/>
          </rPr>
          <t xml:space="preserve">
</t>
        </r>
      </text>
    </comment>
    <comment ref="BB51" authorId="0" shapeId="0" xr:uid="{00000000-0006-0000-0C00-000035000000}">
      <text>
        <r>
          <rPr>
            <b/>
            <sz val="9"/>
            <color indexed="81"/>
            <rFont val="ＭＳ Ｐゴシック"/>
            <family val="3"/>
            <charset val="128"/>
          </rPr>
          <t>岩田京次:</t>
        </r>
        <r>
          <rPr>
            <sz val="9"/>
            <color indexed="81"/>
            <rFont val="ＭＳ Ｐゴシック"/>
            <family val="3"/>
            <charset val="128"/>
          </rPr>
          <t xml:space="preserve">
</t>
        </r>
      </text>
    </comment>
    <comment ref="BJ51" authorId="0" shapeId="0" xr:uid="{00000000-0006-0000-0C00-000036000000}">
      <text>
        <r>
          <rPr>
            <b/>
            <sz val="9"/>
            <color indexed="81"/>
            <rFont val="ＭＳ Ｐゴシック"/>
            <family val="3"/>
            <charset val="128"/>
          </rPr>
          <t>岩田京次:</t>
        </r>
        <r>
          <rPr>
            <sz val="9"/>
            <color indexed="81"/>
            <rFont val="ＭＳ Ｐゴシック"/>
            <family val="3"/>
            <charset val="128"/>
          </rPr>
          <t xml:space="preserve">
</t>
        </r>
      </text>
    </comment>
    <comment ref="BR51" authorId="0" shapeId="0" xr:uid="{00000000-0006-0000-0C00-000037000000}">
      <text>
        <r>
          <rPr>
            <b/>
            <sz val="9"/>
            <color indexed="81"/>
            <rFont val="ＭＳ Ｐゴシック"/>
            <family val="3"/>
            <charset val="128"/>
          </rPr>
          <t>岩田京次:</t>
        </r>
        <r>
          <rPr>
            <sz val="9"/>
            <color indexed="81"/>
            <rFont val="ＭＳ Ｐゴシック"/>
            <family val="3"/>
            <charset val="128"/>
          </rPr>
          <t xml:space="preserve">
</t>
        </r>
      </text>
    </comment>
    <comment ref="BZ51" authorId="0" shapeId="0" xr:uid="{00000000-0006-0000-0C00-000038000000}">
      <text>
        <r>
          <rPr>
            <b/>
            <sz val="9"/>
            <color indexed="81"/>
            <rFont val="ＭＳ Ｐゴシック"/>
            <family val="3"/>
            <charset val="128"/>
          </rPr>
          <t>岩田京次:</t>
        </r>
        <r>
          <rPr>
            <sz val="9"/>
            <color indexed="81"/>
            <rFont val="ＭＳ Ｐゴシック"/>
            <family val="3"/>
            <charset val="128"/>
          </rPr>
          <t xml:space="preserve">
</t>
        </r>
      </text>
    </comment>
    <comment ref="CH51" authorId="0" shapeId="0" xr:uid="{00000000-0006-0000-0C00-000039000000}">
      <text>
        <r>
          <rPr>
            <b/>
            <sz val="9"/>
            <color indexed="81"/>
            <rFont val="ＭＳ Ｐゴシック"/>
            <family val="3"/>
            <charset val="128"/>
          </rPr>
          <t>岩田京次:</t>
        </r>
        <r>
          <rPr>
            <sz val="9"/>
            <color indexed="81"/>
            <rFont val="ＭＳ Ｐゴシック"/>
            <family val="3"/>
            <charset val="128"/>
          </rPr>
          <t xml:space="preserve">
</t>
        </r>
      </text>
    </comment>
    <comment ref="CP51" authorId="0" shapeId="0" xr:uid="{00000000-0006-0000-0C00-00003A000000}">
      <text>
        <r>
          <rPr>
            <b/>
            <sz val="9"/>
            <color indexed="81"/>
            <rFont val="ＭＳ Ｐゴシック"/>
            <family val="3"/>
            <charset val="128"/>
          </rPr>
          <t>岩田京次:</t>
        </r>
        <r>
          <rPr>
            <sz val="9"/>
            <color indexed="81"/>
            <rFont val="ＭＳ Ｐゴシック"/>
            <family val="3"/>
            <charset val="128"/>
          </rPr>
          <t xml:space="preserve">
</t>
        </r>
      </text>
    </comment>
    <comment ref="CX51" authorId="0" shapeId="0" xr:uid="{00000000-0006-0000-0C00-00003B000000}">
      <text>
        <r>
          <rPr>
            <b/>
            <sz val="9"/>
            <color indexed="81"/>
            <rFont val="ＭＳ Ｐゴシック"/>
            <family val="3"/>
            <charset val="128"/>
          </rPr>
          <t>岩田京次:</t>
        </r>
        <r>
          <rPr>
            <sz val="9"/>
            <color indexed="81"/>
            <rFont val="ＭＳ Ｐゴシック"/>
            <family val="3"/>
            <charset val="128"/>
          </rPr>
          <t xml:space="preserve">
</t>
        </r>
      </text>
    </comment>
    <comment ref="EF51" authorId="0" shapeId="0" xr:uid="{00000000-0006-0000-0C00-00003C000000}">
      <text>
        <r>
          <rPr>
            <b/>
            <sz val="9"/>
            <color indexed="81"/>
            <rFont val="ＭＳ Ｐゴシック"/>
            <family val="3"/>
            <charset val="128"/>
          </rPr>
          <t>岩田京次:</t>
        </r>
        <r>
          <rPr>
            <sz val="9"/>
            <color indexed="81"/>
            <rFont val="ＭＳ Ｐゴシック"/>
            <family val="3"/>
            <charset val="128"/>
          </rPr>
          <t xml:space="preserve">
</t>
        </r>
      </text>
    </comment>
    <comment ref="EL51" authorId="0" shapeId="0" xr:uid="{00000000-0006-0000-0C00-00003D000000}">
      <text>
        <r>
          <rPr>
            <b/>
            <sz val="9"/>
            <color indexed="81"/>
            <rFont val="ＭＳ Ｐゴシック"/>
            <family val="3"/>
            <charset val="128"/>
          </rPr>
          <t>岩田京次:</t>
        </r>
        <r>
          <rPr>
            <sz val="9"/>
            <color indexed="81"/>
            <rFont val="ＭＳ Ｐゴシック"/>
            <family val="3"/>
            <charset val="128"/>
          </rPr>
          <t xml:space="preserve">
</t>
        </r>
      </text>
    </comment>
    <comment ref="EQ51" authorId="0" shapeId="0" xr:uid="{00000000-0006-0000-0C00-00003E000000}">
      <text>
        <r>
          <rPr>
            <b/>
            <sz val="9"/>
            <color indexed="81"/>
            <rFont val="ＭＳ Ｐゴシック"/>
            <family val="3"/>
            <charset val="128"/>
          </rPr>
          <t>岩田京次:</t>
        </r>
        <r>
          <rPr>
            <sz val="9"/>
            <color indexed="81"/>
            <rFont val="ＭＳ Ｐゴシック"/>
            <family val="3"/>
            <charset val="128"/>
          </rPr>
          <t xml:space="preserve">
</t>
        </r>
      </text>
    </comment>
    <comment ref="FA51" authorId="0" shapeId="0" xr:uid="{00000000-0006-0000-0C00-00003F000000}">
      <text>
        <r>
          <rPr>
            <b/>
            <sz val="9"/>
            <color indexed="81"/>
            <rFont val="ＭＳ Ｐゴシック"/>
            <family val="3"/>
            <charset val="128"/>
          </rPr>
          <t>岩田京次:</t>
        </r>
        <r>
          <rPr>
            <sz val="9"/>
            <color indexed="81"/>
            <rFont val="ＭＳ Ｐゴシック"/>
            <family val="3"/>
            <charset val="128"/>
          </rPr>
          <t xml:space="preserve">
</t>
        </r>
      </text>
    </comment>
    <comment ref="FF51" authorId="0" shapeId="0" xr:uid="{00000000-0006-0000-0C00-000040000000}">
      <text>
        <r>
          <rPr>
            <b/>
            <sz val="9"/>
            <color indexed="81"/>
            <rFont val="ＭＳ Ｐゴシック"/>
            <family val="3"/>
            <charset val="128"/>
          </rPr>
          <t>岩田京次:</t>
        </r>
        <r>
          <rPr>
            <sz val="9"/>
            <color indexed="81"/>
            <rFont val="ＭＳ Ｐゴシック"/>
            <family val="3"/>
            <charset val="128"/>
          </rPr>
          <t xml:space="preserve">
</t>
        </r>
      </text>
    </comment>
    <comment ref="FP51" authorId="0" shapeId="0" xr:uid="{00000000-0006-0000-0C00-000041000000}">
      <text>
        <r>
          <rPr>
            <b/>
            <sz val="9"/>
            <color indexed="81"/>
            <rFont val="ＭＳ Ｐゴシック"/>
            <family val="3"/>
            <charset val="128"/>
          </rPr>
          <t>岩田京次:</t>
        </r>
        <r>
          <rPr>
            <sz val="9"/>
            <color indexed="81"/>
            <rFont val="ＭＳ Ｐゴシック"/>
            <family val="3"/>
            <charset val="128"/>
          </rPr>
          <t xml:space="preserve">
</t>
        </r>
      </text>
    </comment>
    <comment ref="FU51" authorId="0" shapeId="0" xr:uid="{00000000-0006-0000-0C00-000042000000}">
      <text>
        <r>
          <rPr>
            <b/>
            <sz val="9"/>
            <color indexed="81"/>
            <rFont val="ＭＳ Ｐゴシック"/>
            <family val="3"/>
            <charset val="128"/>
          </rPr>
          <t>岩田京次:</t>
        </r>
        <r>
          <rPr>
            <sz val="9"/>
            <color indexed="81"/>
            <rFont val="ＭＳ Ｐゴシック"/>
            <family val="3"/>
            <charset val="128"/>
          </rPr>
          <t xml:space="preserve">
</t>
        </r>
      </text>
    </comment>
    <comment ref="L53" authorId="0" shapeId="0" xr:uid="{00000000-0006-0000-0C00-000043000000}">
      <text>
        <r>
          <rPr>
            <b/>
            <sz val="9"/>
            <color indexed="81"/>
            <rFont val="ＭＳ Ｐゴシック"/>
            <family val="3"/>
            <charset val="128"/>
          </rPr>
          <t>岩田京次:</t>
        </r>
        <r>
          <rPr>
            <sz val="9"/>
            <color indexed="81"/>
            <rFont val="ＭＳ Ｐゴシック"/>
            <family val="3"/>
            <charset val="128"/>
          </rPr>
          <t xml:space="preserve">
</t>
        </r>
      </text>
    </comment>
    <comment ref="AD58" authorId="0" shapeId="0" xr:uid="{00000000-0006-0000-0C00-000044000000}">
      <text>
        <r>
          <rPr>
            <b/>
            <sz val="9"/>
            <color indexed="81"/>
            <rFont val="ＭＳ Ｐゴシック"/>
            <family val="3"/>
            <charset val="128"/>
          </rPr>
          <t>岩田京次:</t>
        </r>
        <r>
          <rPr>
            <sz val="9"/>
            <color indexed="81"/>
            <rFont val="ＭＳ Ｐゴシック"/>
            <family val="3"/>
            <charset val="128"/>
          </rPr>
          <t xml:space="preserve">
</t>
        </r>
      </text>
    </comment>
    <comment ref="AL58" authorId="0" shapeId="0" xr:uid="{00000000-0006-0000-0C00-000045000000}">
      <text>
        <r>
          <rPr>
            <b/>
            <sz val="9"/>
            <color indexed="81"/>
            <rFont val="ＭＳ Ｐゴシック"/>
            <family val="3"/>
            <charset val="128"/>
          </rPr>
          <t>岩田京次:</t>
        </r>
        <r>
          <rPr>
            <sz val="9"/>
            <color indexed="81"/>
            <rFont val="ＭＳ Ｐゴシック"/>
            <family val="3"/>
            <charset val="128"/>
          </rPr>
          <t xml:space="preserve">
</t>
        </r>
      </text>
    </comment>
    <comment ref="AT58" authorId="0" shapeId="0" xr:uid="{00000000-0006-0000-0C00-000046000000}">
      <text>
        <r>
          <rPr>
            <b/>
            <sz val="9"/>
            <color indexed="81"/>
            <rFont val="ＭＳ Ｐゴシック"/>
            <family val="3"/>
            <charset val="128"/>
          </rPr>
          <t>岩田京次:</t>
        </r>
        <r>
          <rPr>
            <sz val="9"/>
            <color indexed="81"/>
            <rFont val="ＭＳ Ｐゴシック"/>
            <family val="3"/>
            <charset val="128"/>
          </rPr>
          <t xml:space="preserve">
</t>
        </r>
      </text>
    </comment>
    <comment ref="BB58" authorId="0" shapeId="0" xr:uid="{00000000-0006-0000-0C00-000047000000}">
      <text>
        <r>
          <rPr>
            <b/>
            <sz val="9"/>
            <color indexed="81"/>
            <rFont val="ＭＳ Ｐゴシック"/>
            <family val="3"/>
            <charset val="128"/>
          </rPr>
          <t>岩田京次:</t>
        </r>
        <r>
          <rPr>
            <sz val="9"/>
            <color indexed="81"/>
            <rFont val="ＭＳ Ｐゴシック"/>
            <family val="3"/>
            <charset val="128"/>
          </rPr>
          <t xml:space="preserve">
</t>
        </r>
      </text>
    </comment>
    <comment ref="BJ58" authorId="0" shapeId="0" xr:uid="{00000000-0006-0000-0C00-000048000000}">
      <text>
        <r>
          <rPr>
            <b/>
            <sz val="9"/>
            <color indexed="81"/>
            <rFont val="ＭＳ Ｐゴシック"/>
            <family val="3"/>
            <charset val="128"/>
          </rPr>
          <t>岩田京次:</t>
        </r>
        <r>
          <rPr>
            <sz val="9"/>
            <color indexed="81"/>
            <rFont val="ＭＳ Ｐゴシック"/>
            <family val="3"/>
            <charset val="128"/>
          </rPr>
          <t xml:space="preserve">
</t>
        </r>
      </text>
    </comment>
    <comment ref="BR58" authorId="0" shapeId="0" xr:uid="{00000000-0006-0000-0C00-000049000000}">
      <text>
        <r>
          <rPr>
            <b/>
            <sz val="9"/>
            <color indexed="81"/>
            <rFont val="ＭＳ Ｐゴシック"/>
            <family val="3"/>
            <charset val="128"/>
          </rPr>
          <t>岩田京次:</t>
        </r>
        <r>
          <rPr>
            <sz val="9"/>
            <color indexed="81"/>
            <rFont val="ＭＳ Ｐゴシック"/>
            <family val="3"/>
            <charset val="128"/>
          </rPr>
          <t xml:space="preserve">
</t>
        </r>
      </text>
    </comment>
    <comment ref="BZ58" authorId="0" shapeId="0" xr:uid="{00000000-0006-0000-0C00-00004A000000}">
      <text>
        <r>
          <rPr>
            <b/>
            <sz val="9"/>
            <color indexed="81"/>
            <rFont val="ＭＳ Ｐゴシック"/>
            <family val="3"/>
            <charset val="128"/>
          </rPr>
          <t>岩田京次:</t>
        </r>
        <r>
          <rPr>
            <sz val="9"/>
            <color indexed="81"/>
            <rFont val="ＭＳ Ｐゴシック"/>
            <family val="3"/>
            <charset val="128"/>
          </rPr>
          <t xml:space="preserve">
</t>
        </r>
      </text>
    </comment>
    <comment ref="CH58" authorId="0" shapeId="0" xr:uid="{00000000-0006-0000-0C00-00004B000000}">
      <text>
        <r>
          <rPr>
            <b/>
            <sz val="9"/>
            <color indexed="81"/>
            <rFont val="ＭＳ Ｐゴシック"/>
            <family val="3"/>
            <charset val="128"/>
          </rPr>
          <t>岩田京次:</t>
        </r>
        <r>
          <rPr>
            <sz val="9"/>
            <color indexed="81"/>
            <rFont val="ＭＳ Ｐゴシック"/>
            <family val="3"/>
            <charset val="128"/>
          </rPr>
          <t xml:space="preserve">
</t>
        </r>
      </text>
    </comment>
    <comment ref="CP58" authorId="0" shapeId="0" xr:uid="{00000000-0006-0000-0C00-00004C000000}">
      <text>
        <r>
          <rPr>
            <b/>
            <sz val="9"/>
            <color indexed="81"/>
            <rFont val="ＭＳ Ｐゴシック"/>
            <family val="3"/>
            <charset val="128"/>
          </rPr>
          <t>岩田京次:</t>
        </r>
        <r>
          <rPr>
            <sz val="9"/>
            <color indexed="81"/>
            <rFont val="ＭＳ Ｐゴシック"/>
            <family val="3"/>
            <charset val="128"/>
          </rPr>
          <t xml:space="preserve">
</t>
        </r>
      </text>
    </comment>
    <comment ref="CX58" authorId="0" shapeId="0" xr:uid="{00000000-0006-0000-0C00-00004D000000}">
      <text>
        <r>
          <rPr>
            <b/>
            <sz val="9"/>
            <color indexed="81"/>
            <rFont val="ＭＳ Ｐゴシック"/>
            <family val="3"/>
            <charset val="128"/>
          </rPr>
          <t>岩田京次:</t>
        </r>
        <r>
          <rPr>
            <sz val="9"/>
            <color indexed="81"/>
            <rFont val="ＭＳ Ｐゴシック"/>
            <family val="3"/>
            <charset val="128"/>
          </rPr>
          <t xml:space="preserve">
</t>
        </r>
      </text>
    </comment>
    <comment ref="EF58" authorId="0" shapeId="0" xr:uid="{00000000-0006-0000-0C00-00004E000000}">
      <text>
        <r>
          <rPr>
            <b/>
            <sz val="9"/>
            <color indexed="81"/>
            <rFont val="ＭＳ Ｐゴシック"/>
            <family val="3"/>
            <charset val="128"/>
          </rPr>
          <t>岩田京次:</t>
        </r>
        <r>
          <rPr>
            <sz val="9"/>
            <color indexed="81"/>
            <rFont val="ＭＳ Ｐゴシック"/>
            <family val="3"/>
            <charset val="128"/>
          </rPr>
          <t xml:space="preserve">
</t>
        </r>
      </text>
    </comment>
    <comment ref="EL58" authorId="0" shapeId="0" xr:uid="{00000000-0006-0000-0C00-00004F000000}">
      <text>
        <r>
          <rPr>
            <b/>
            <sz val="9"/>
            <color indexed="81"/>
            <rFont val="ＭＳ Ｐゴシック"/>
            <family val="3"/>
            <charset val="128"/>
          </rPr>
          <t>岩田京次:</t>
        </r>
        <r>
          <rPr>
            <sz val="9"/>
            <color indexed="81"/>
            <rFont val="ＭＳ Ｐゴシック"/>
            <family val="3"/>
            <charset val="128"/>
          </rPr>
          <t xml:space="preserve">
</t>
        </r>
      </text>
    </comment>
    <comment ref="EQ58" authorId="0" shapeId="0" xr:uid="{00000000-0006-0000-0C00-000050000000}">
      <text>
        <r>
          <rPr>
            <b/>
            <sz val="9"/>
            <color indexed="81"/>
            <rFont val="ＭＳ Ｐゴシック"/>
            <family val="3"/>
            <charset val="128"/>
          </rPr>
          <t>岩田京次:</t>
        </r>
        <r>
          <rPr>
            <sz val="9"/>
            <color indexed="81"/>
            <rFont val="ＭＳ Ｐゴシック"/>
            <family val="3"/>
            <charset val="128"/>
          </rPr>
          <t xml:space="preserve">
</t>
        </r>
      </text>
    </comment>
    <comment ref="FA58" authorId="0" shapeId="0" xr:uid="{00000000-0006-0000-0C00-000051000000}">
      <text>
        <r>
          <rPr>
            <b/>
            <sz val="9"/>
            <color indexed="81"/>
            <rFont val="ＭＳ Ｐゴシック"/>
            <family val="3"/>
            <charset val="128"/>
          </rPr>
          <t>岩田京次:</t>
        </r>
        <r>
          <rPr>
            <sz val="9"/>
            <color indexed="81"/>
            <rFont val="ＭＳ Ｐゴシック"/>
            <family val="3"/>
            <charset val="128"/>
          </rPr>
          <t xml:space="preserve">
</t>
        </r>
      </text>
    </comment>
    <comment ref="FF58" authorId="0" shapeId="0" xr:uid="{00000000-0006-0000-0C00-000052000000}">
      <text>
        <r>
          <rPr>
            <b/>
            <sz val="9"/>
            <color indexed="81"/>
            <rFont val="ＭＳ Ｐゴシック"/>
            <family val="3"/>
            <charset val="128"/>
          </rPr>
          <t>岩田京次:</t>
        </r>
        <r>
          <rPr>
            <sz val="9"/>
            <color indexed="81"/>
            <rFont val="ＭＳ Ｐゴシック"/>
            <family val="3"/>
            <charset val="128"/>
          </rPr>
          <t xml:space="preserve">
</t>
        </r>
      </text>
    </comment>
    <comment ref="FP58" authorId="0" shapeId="0" xr:uid="{00000000-0006-0000-0C00-000053000000}">
      <text>
        <r>
          <rPr>
            <b/>
            <sz val="9"/>
            <color indexed="81"/>
            <rFont val="ＭＳ Ｐゴシック"/>
            <family val="3"/>
            <charset val="128"/>
          </rPr>
          <t>岩田京次:</t>
        </r>
        <r>
          <rPr>
            <sz val="9"/>
            <color indexed="81"/>
            <rFont val="ＭＳ Ｐゴシック"/>
            <family val="3"/>
            <charset val="128"/>
          </rPr>
          <t xml:space="preserve">
</t>
        </r>
      </text>
    </comment>
    <comment ref="FU58" authorId="0" shapeId="0" xr:uid="{00000000-0006-0000-0C00-000054000000}">
      <text>
        <r>
          <rPr>
            <b/>
            <sz val="9"/>
            <color indexed="81"/>
            <rFont val="ＭＳ Ｐゴシック"/>
            <family val="3"/>
            <charset val="128"/>
          </rPr>
          <t>岩田京次:</t>
        </r>
        <r>
          <rPr>
            <sz val="9"/>
            <color indexed="81"/>
            <rFont val="ＭＳ Ｐゴシック"/>
            <family val="3"/>
            <charset val="128"/>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岩田京次</author>
    <author>WS013</author>
  </authors>
  <commentList>
    <comment ref="ER13" authorId="0" shapeId="0" xr:uid="{00000000-0006-0000-0D00-000001000000}">
      <text>
        <r>
          <rPr>
            <b/>
            <sz val="9"/>
            <color indexed="81"/>
            <rFont val="ＭＳ Ｐゴシック"/>
            <family val="3"/>
            <charset val="128"/>
          </rPr>
          <t>岩田京次:</t>
        </r>
        <r>
          <rPr>
            <sz val="9"/>
            <color indexed="81"/>
            <rFont val="ＭＳ Ｐゴシック"/>
            <family val="3"/>
            <charset val="128"/>
          </rPr>
          <t xml:space="preserve">
</t>
        </r>
      </text>
    </comment>
    <comment ref="FE13" authorId="0" shapeId="0" xr:uid="{00000000-0006-0000-0D00-000002000000}">
      <text>
        <r>
          <rPr>
            <b/>
            <sz val="9"/>
            <color indexed="81"/>
            <rFont val="ＭＳ Ｐゴシック"/>
            <family val="3"/>
            <charset val="128"/>
          </rPr>
          <t>岩田京次:</t>
        </r>
        <r>
          <rPr>
            <sz val="9"/>
            <color indexed="81"/>
            <rFont val="ＭＳ Ｐゴシック"/>
            <family val="3"/>
            <charset val="128"/>
          </rPr>
          <t xml:space="preserve">
</t>
        </r>
      </text>
    </comment>
    <comment ref="FR13" authorId="0" shapeId="0" xr:uid="{00000000-0006-0000-0D00-000003000000}">
      <text>
        <r>
          <rPr>
            <b/>
            <sz val="9"/>
            <color indexed="81"/>
            <rFont val="ＭＳ Ｐゴシック"/>
            <family val="3"/>
            <charset val="128"/>
          </rPr>
          <t>岩田京次:</t>
        </r>
        <r>
          <rPr>
            <sz val="9"/>
            <color indexed="81"/>
            <rFont val="ＭＳ Ｐゴシック"/>
            <family val="3"/>
            <charset val="128"/>
          </rPr>
          <t xml:space="preserve">
</t>
        </r>
      </text>
    </comment>
    <comment ref="CB14" authorId="1" shapeId="0" xr:uid="{00000000-0006-0000-0D00-000004000000}">
      <text>
        <r>
          <rPr>
            <b/>
            <sz val="9"/>
            <color indexed="81"/>
            <rFont val="ＭＳ Ｐゴシック"/>
            <family val="3"/>
            <charset val="128"/>
          </rPr>
          <t>iwata</t>
        </r>
      </text>
    </comment>
    <comment ref="CB15" authorId="1" shapeId="0" xr:uid="{00000000-0006-0000-0D00-000005000000}">
      <text>
        <r>
          <rPr>
            <b/>
            <sz val="9"/>
            <color indexed="81"/>
            <rFont val="ＭＳ Ｐゴシック"/>
            <family val="3"/>
            <charset val="128"/>
          </rPr>
          <t>iwata</t>
        </r>
      </text>
    </comment>
    <comment ref="P19" authorId="0" shapeId="0" xr:uid="{00000000-0006-0000-0D00-000006000000}">
      <text>
        <r>
          <rPr>
            <b/>
            <sz val="9"/>
            <color indexed="81"/>
            <rFont val="ＭＳ Ｐゴシック"/>
            <family val="3"/>
            <charset val="128"/>
          </rPr>
          <t>岩田京次:</t>
        </r>
        <r>
          <rPr>
            <sz val="9"/>
            <color indexed="81"/>
            <rFont val="ＭＳ Ｐゴシック"/>
            <family val="3"/>
            <charset val="128"/>
          </rPr>
          <t xml:space="preserve">
</t>
        </r>
      </text>
    </comment>
    <comment ref="P20" authorId="1" shapeId="0" xr:uid="{00000000-0006-0000-0D00-000007000000}">
      <text/>
    </comment>
    <comment ref="AA20" authorId="0" shapeId="0" xr:uid="{00000000-0006-0000-0D00-000008000000}">
      <text>
        <r>
          <rPr>
            <b/>
            <sz val="9"/>
            <color indexed="81"/>
            <rFont val="ＭＳ Ｐゴシック"/>
            <family val="3"/>
            <charset val="128"/>
          </rPr>
          <t>岩田京次:</t>
        </r>
        <r>
          <rPr>
            <sz val="9"/>
            <color indexed="81"/>
            <rFont val="ＭＳ Ｐゴシック"/>
            <family val="3"/>
            <charset val="128"/>
          </rPr>
          <t xml:space="preserve">
</t>
        </r>
      </text>
    </comment>
    <comment ref="AO20" authorId="0" shapeId="0" xr:uid="{00000000-0006-0000-0D00-000009000000}">
      <text>
        <r>
          <rPr>
            <b/>
            <sz val="9"/>
            <color indexed="81"/>
            <rFont val="ＭＳ Ｐゴシック"/>
            <family val="3"/>
            <charset val="128"/>
          </rPr>
          <t>岩田京次:</t>
        </r>
        <r>
          <rPr>
            <sz val="9"/>
            <color indexed="81"/>
            <rFont val="ＭＳ Ｐゴシック"/>
            <family val="3"/>
            <charset val="128"/>
          </rPr>
          <t xml:space="preserve">
</t>
        </r>
      </text>
    </comment>
    <comment ref="BQ20" authorId="0" shapeId="0" xr:uid="{00000000-0006-0000-0D00-00000A000000}">
      <text>
        <r>
          <rPr>
            <b/>
            <sz val="9"/>
            <color indexed="81"/>
            <rFont val="ＭＳ Ｐゴシック"/>
            <family val="3"/>
            <charset val="128"/>
          </rPr>
          <t>岩田京次:</t>
        </r>
        <r>
          <rPr>
            <sz val="9"/>
            <color indexed="81"/>
            <rFont val="ＭＳ Ｐゴシック"/>
            <family val="3"/>
            <charset val="128"/>
          </rPr>
          <t xml:space="preserve">
</t>
        </r>
      </text>
    </comment>
    <comment ref="CE20" authorId="0" shapeId="0" xr:uid="{00000000-0006-0000-0D00-00000B000000}">
      <text>
        <r>
          <rPr>
            <b/>
            <sz val="9"/>
            <color indexed="81"/>
            <rFont val="ＭＳ Ｐゴシック"/>
            <family val="3"/>
            <charset val="128"/>
          </rPr>
          <t>岩田京次:</t>
        </r>
        <r>
          <rPr>
            <sz val="9"/>
            <color indexed="81"/>
            <rFont val="ＭＳ Ｐゴシック"/>
            <family val="3"/>
            <charset val="128"/>
          </rPr>
          <t xml:space="preserve">
</t>
        </r>
      </text>
    </comment>
    <comment ref="DA20" authorId="0" shapeId="0" xr:uid="{00000000-0006-0000-0D00-00000C000000}">
      <text>
        <r>
          <rPr>
            <b/>
            <sz val="9"/>
            <color indexed="81"/>
            <rFont val="ＭＳ Ｐゴシック"/>
            <family val="3"/>
            <charset val="128"/>
          </rPr>
          <t>岩田京次:</t>
        </r>
        <r>
          <rPr>
            <sz val="9"/>
            <color indexed="81"/>
            <rFont val="ＭＳ Ｐゴシック"/>
            <family val="3"/>
            <charset val="128"/>
          </rPr>
          <t xml:space="preserve">
</t>
        </r>
      </text>
    </comment>
    <comment ref="DO20" authorId="0" shapeId="0" xr:uid="{00000000-0006-0000-0D00-00000D000000}">
      <text>
        <r>
          <rPr>
            <b/>
            <sz val="9"/>
            <color indexed="81"/>
            <rFont val="ＭＳ Ｐゴシック"/>
            <family val="3"/>
            <charset val="128"/>
          </rPr>
          <t>岩田京次:</t>
        </r>
        <r>
          <rPr>
            <sz val="9"/>
            <color indexed="81"/>
            <rFont val="ＭＳ Ｐゴシック"/>
            <family val="3"/>
            <charset val="128"/>
          </rPr>
          <t xml:space="preserve">
</t>
        </r>
      </text>
    </comment>
    <comment ref="P21" authorId="0" shapeId="0" xr:uid="{00000000-0006-0000-0D00-00000E000000}">
      <text>
        <r>
          <rPr>
            <b/>
            <sz val="9"/>
            <color indexed="81"/>
            <rFont val="ＭＳ Ｐゴシック"/>
            <family val="3"/>
            <charset val="128"/>
          </rPr>
          <t>岩田京次:</t>
        </r>
        <r>
          <rPr>
            <sz val="9"/>
            <color indexed="81"/>
            <rFont val="ＭＳ Ｐゴシック"/>
            <family val="3"/>
            <charset val="128"/>
          </rPr>
          <t xml:space="preserve">
</t>
        </r>
      </text>
    </comment>
    <comment ref="P22" authorId="0" shapeId="0" xr:uid="{00000000-0006-0000-0D00-00000F000000}">
      <text>
        <r>
          <rPr>
            <b/>
            <sz val="9"/>
            <color indexed="81"/>
            <rFont val="ＭＳ Ｐゴシック"/>
            <family val="3"/>
            <charset val="128"/>
          </rPr>
          <t>岩田京次:</t>
        </r>
        <r>
          <rPr>
            <sz val="9"/>
            <color indexed="81"/>
            <rFont val="ＭＳ Ｐゴシック"/>
            <family val="3"/>
            <charset val="128"/>
          </rPr>
          <t xml:space="preserve">
</t>
        </r>
      </text>
    </comment>
    <comment ref="P23" authorId="0" shapeId="0" xr:uid="{00000000-0006-0000-0D00-000010000000}">
      <text>
        <r>
          <rPr>
            <b/>
            <sz val="9"/>
            <color indexed="81"/>
            <rFont val="ＭＳ Ｐゴシック"/>
            <family val="3"/>
            <charset val="128"/>
          </rPr>
          <t>岩田京次:</t>
        </r>
        <r>
          <rPr>
            <sz val="9"/>
            <color indexed="81"/>
            <rFont val="ＭＳ Ｐゴシック"/>
            <family val="3"/>
            <charset val="128"/>
          </rPr>
          <t xml:space="preserve">
</t>
        </r>
      </text>
    </comment>
    <comment ref="P24" authorId="0" shapeId="0" xr:uid="{00000000-0006-0000-0D00-000011000000}">
      <text>
        <r>
          <rPr>
            <b/>
            <sz val="9"/>
            <color indexed="81"/>
            <rFont val="ＭＳ Ｐゴシック"/>
            <family val="3"/>
            <charset val="128"/>
          </rPr>
          <t>岩田京次:</t>
        </r>
        <r>
          <rPr>
            <sz val="9"/>
            <color indexed="81"/>
            <rFont val="ＭＳ Ｐゴシック"/>
            <family val="3"/>
            <charset val="128"/>
          </rPr>
          <t xml:space="preserve">
</t>
        </r>
      </text>
    </comment>
    <comment ref="AD27" authorId="0" shapeId="0" xr:uid="{00000000-0006-0000-0D00-000012000000}">
      <text>
        <r>
          <rPr>
            <b/>
            <sz val="9"/>
            <color indexed="81"/>
            <rFont val="ＭＳ Ｐゴシック"/>
            <family val="3"/>
            <charset val="128"/>
          </rPr>
          <t>岩田京次:</t>
        </r>
        <r>
          <rPr>
            <sz val="9"/>
            <color indexed="81"/>
            <rFont val="ＭＳ Ｐゴシック"/>
            <family val="3"/>
            <charset val="128"/>
          </rPr>
          <t xml:space="preserve">
</t>
        </r>
      </text>
    </comment>
    <comment ref="X29" authorId="0" shapeId="0" xr:uid="{00000000-0006-0000-0D00-000013000000}">
      <text>
        <r>
          <rPr>
            <b/>
            <sz val="9"/>
            <color indexed="81"/>
            <rFont val="ＭＳ Ｐゴシック"/>
            <family val="3"/>
            <charset val="128"/>
          </rPr>
          <t>岩田京次:</t>
        </r>
        <r>
          <rPr>
            <sz val="9"/>
            <color indexed="81"/>
            <rFont val="ＭＳ Ｐゴシック"/>
            <family val="3"/>
            <charset val="128"/>
          </rPr>
          <t xml:space="preserve">
</t>
        </r>
      </text>
    </comment>
    <comment ref="AK29" authorId="0" shapeId="0" xr:uid="{00000000-0006-0000-0D00-000014000000}">
      <text>
        <r>
          <rPr>
            <b/>
            <sz val="9"/>
            <color indexed="81"/>
            <rFont val="ＭＳ Ｐゴシック"/>
            <family val="3"/>
            <charset val="128"/>
          </rPr>
          <t>岩田京次:</t>
        </r>
        <r>
          <rPr>
            <sz val="9"/>
            <color indexed="81"/>
            <rFont val="ＭＳ Ｐゴシック"/>
            <family val="3"/>
            <charset val="128"/>
          </rPr>
          <t xml:space="preserve">
</t>
        </r>
      </text>
    </comment>
    <comment ref="AX29" authorId="0" shapeId="0" xr:uid="{00000000-0006-0000-0D00-000015000000}">
      <text>
        <r>
          <rPr>
            <b/>
            <sz val="9"/>
            <color indexed="81"/>
            <rFont val="ＭＳ Ｐゴシック"/>
            <family val="3"/>
            <charset val="128"/>
          </rPr>
          <t>岩田京次:</t>
        </r>
        <r>
          <rPr>
            <sz val="9"/>
            <color indexed="81"/>
            <rFont val="ＭＳ Ｐゴシック"/>
            <family val="3"/>
            <charset val="128"/>
          </rPr>
          <t xml:space="preserve">
</t>
        </r>
      </text>
    </comment>
    <comment ref="AD33" authorId="0" shapeId="0" xr:uid="{00000000-0006-0000-0D00-000016000000}">
      <text>
        <r>
          <rPr>
            <b/>
            <sz val="9"/>
            <color indexed="81"/>
            <rFont val="ＭＳ Ｐゴシック"/>
            <family val="3"/>
            <charset val="128"/>
          </rPr>
          <t>岩田京次:</t>
        </r>
        <r>
          <rPr>
            <sz val="9"/>
            <color indexed="81"/>
            <rFont val="ＭＳ Ｐゴシック"/>
            <family val="3"/>
            <charset val="128"/>
          </rPr>
          <t xml:space="preserve">
</t>
        </r>
      </text>
    </comment>
    <comment ref="AI33" authorId="0" shapeId="0" xr:uid="{00000000-0006-0000-0D00-000017000000}">
      <text>
        <r>
          <rPr>
            <b/>
            <sz val="9"/>
            <color indexed="81"/>
            <rFont val="ＭＳ Ｐゴシック"/>
            <family val="3"/>
            <charset val="128"/>
          </rPr>
          <t>岩田京次:</t>
        </r>
        <r>
          <rPr>
            <sz val="9"/>
            <color indexed="81"/>
            <rFont val="ＭＳ Ｐゴシック"/>
            <family val="3"/>
            <charset val="128"/>
          </rPr>
          <t xml:space="preserve">
</t>
        </r>
      </text>
    </comment>
    <comment ref="CQ33" authorId="0" shapeId="0" xr:uid="{00000000-0006-0000-0D00-000018000000}">
      <text>
        <r>
          <rPr>
            <b/>
            <sz val="9"/>
            <color indexed="81"/>
            <rFont val="ＭＳ Ｐゴシック"/>
            <family val="3"/>
            <charset val="128"/>
          </rPr>
          <t>岩田京次:</t>
        </r>
        <r>
          <rPr>
            <sz val="9"/>
            <color indexed="81"/>
            <rFont val="ＭＳ Ｐゴシック"/>
            <family val="3"/>
            <charset val="128"/>
          </rPr>
          <t xml:space="preserve">
</t>
        </r>
      </text>
    </comment>
    <comment ref="CV33" authorId="0" shapeId="0" xr:uid="{00000000-0006-0000-0D00-000019000000}">
      <text>
        <r>
          <rPr>
            <b/>
            <sz val="9"/>
            <color indexed="81"/>
            <rFont val="ＭＳ Ｐゴシック"/>
            <family val="3"/>
            <charset val="128"/>
          </rPr>
          <t>岩田京次:</t>
        </r>
        <r>
          <rPr>
            <sz val="9"/>
            <color indexed="81"/>
            <rFont val="ＭＳ Ｐゴシック"/>
            <family val="3"/>
            <charset val="128"/>
          </rPr>
          <t xml:space="preserve">
</t>
        </r>
      </text>
    </comment>
    <comment ref="DA33" authorId="0" shapeId="0" xr:uid="{00000000-0006-0000-0D00-00001A000000}">
      <text>
        <r>
          <rPr>
            <b/>
            <sz val="9"/>
            <color indexed="81"/>
            <rFont val="ＭＳ Ｐゴシック"/>
            <family val="3"/>
            <charset val="128"/>
          </rPr>
          <t>岩田京次:</t>
        </r>
        <r>
          <rPr>
            <sz val="9"/>
            <color indexed="81"/>
            <rFont val="ＭＳ Ｐゴシック"/>
            <family val="3"/>
            <charset val="128"/>
          </rPr>
          <t xml:space="preserve">
</t>
        </r>
      </text>
    </comment>
    <comment ref="DF33" authorId="0" shapeId="0" xr:uid="{00000000-0006-0000-0D00-00001B000000}">
      <text>
        <r>
          <rPr>
            <b/>
            <sz val="9"/>
            <color indexed="81"/>
            <rFont val="ＭＳ Ｐゴシック"/>
            <family val="3"/>
            <charset val="128"/>
          </rPr>
          <t>岩田京次:</t>
        </r>
        <r>
          <rPr>
            <sz val="9"/>
            <color indexed="81"/>
            <rFont val="ＭＳ Ｐゴシック"/>
            <family val="3"/>
            <charset val="128"/>
          </rPr>
          <t xml:space="preserve">
</t>
        </r>
      </text>
    </comment>
    <comment ref="DK33" authorId="0" shapeId="0" xr:uid="{00000000-0006-0000-0D00-00001C000000}">
      <text>
        <r>
          <rPr>
            <b/>
            <sz val="9"/>
            <color indexed="81"/>
            <rFont val="ＭＳ Ｐゴシック"/>
            <family val="3"/>
            <charset val="128"/>
          </rPr>
          <t>岩田京次:</t>
        </r>
        <r>
          <rPr>
            <sz val="9"/>
            <color indexed="81"/>
            <rFont val="ＭＳ Ｐゴシック"/>
            <family val="3"/>
            <charset val="128"/>
          </rPr>
          <t xml:space="preserve">
</t>
        </r>
      </text>
    </comment>
    <comment ref="DP33" authorId="0" shapeId="0" xr:uid="{00000000-0006-0000-0D00-00001D000000}">
      <text>
        <r>
          <rPr>
            <b/>
            <sz val="9"/>
            <color indexed="81"/>
            <rFont val="ＭＳ Ｐゴシック"/>
            <family val="3"/>
            <charset val="128"/>
          </rPr>
          <t>岩田京次:</t>
        </r>
        <r>
          <rPr>
            <sz val="9"/>
            <color indexed="81"/>
            <rFont val="ＭＳ Ｐゴシック"/>
            <family val="3"/>
            <charset val="128"/>
          </rPr>
          <t xml:space="preserve">
</t>
        </r>
      </text>
    </comment>
    <comment ref="EL33" authorId="0" shapeId="0" xr:uid="{00000000-0006-0000-0D00-00001E000000}">
      <text>
        <r>
          <rPr>
            <b/>
            <sz val="9"/>
            <color indexed="81"/>
            <rFont val="ＭＳ Ｐゴシック"/>
            <family val="3"/>
            <charset val="128"/>
          </rPr>
          <t>岩田京次:</t>
        </r>
        <r>
          <rPr>
            <sz val="9"/>
            <color indexed="81"/>
            <rFont val="ＭＳ Ｐゴシック"/>
            <family val="3"/>
            <charset val="128"/>
          </rPr>
          <t xml:space="preserve">
</t>
        </r>
      </text>
    </comment>
    <comment ref="EQ33" authorId="0" shapeId="0" xr:uid="{00000000-0006-0000-0D00-00001F000000}">
      <text>
        <r>
          <rPr>
            <b/>
            <sz val="9"/>
            <color indexed="81"/>
            <rFont val="ＭＳ Ｐゴシック"/>
            <family val="3"/>
            <charset val="128"/>
          </rPr>
          <t>岩田京次:</t>
        </r>
        <r>
          <rPr>
            <sz val="9"/>
            <color indexed="81"/>
            <rFont val="ＭＳ Ｐゴシック"/>
            <family val="3"/>
            <charset val="128"/>
          </rPr>
          <t xml:space="preserve">
</t>
        </r>
      </text>
    </comment>
    <comment ref="FA33" authorId="0" shapeId="0" xr:uid="{00000000-0006-0000-0D00-000020000000}">
      <text>
        <r>
          <rPr>
            <b/>
            <sz val="9"/>
            <color indexed="81"/>
            <rFont val="ＭＳ Ｐゴシック"/>
            <family val="3"/>
            <charset val="128"/>
          </rPr>
          <t>岩田京次:</t>
        </r>
        <r>
          <rPr>
            <sz val="9"/>
            <color indexed="81"/>
            <rFont val="ＭＳ Ｐゴシック"/>
            <family val="3"/>
            <charset val="128"/>
          </rPr>
          <t xml:space="preserve">
</t>
        </r>
      </text>
    </comment>
    <comment ref="FF33" authorId="0" shapeId="0" xr:uid="{00000000-0006-0000-0D00-000021000000}">
      <text>
        <r>
          <rPr>
            <b/>
            <sz val="9"/>
            <color indexed="81"/>
            <rFont val="ＭＳ Ｐゴシック"/>
            <family val="3"/>
            <charset val="128"/>
          </rPr>
          <t>岩田京次:</t>
        </r>
        <r>
          <rPr>
            <sz val="9"/>
            <color indexed="81"/>
            <rFont val="ＭＳ Ｐゴシック"/>
            <family val="3"/>
            <charset val="128"/>
          </rPr>
          <t xml:space="preserve">
</t>
        </r>
      </text>
    </comment>
    <comment ref="FP33" authorId="0" shapeId="0" xr:uid="{00000000-0006-0000-0D00-000022000000}">
      <text>
        <r>
          <rPr>
            <b/>
            <sz val="9"/>
            <color indexed="81"/>
            <rFont val="ＭＳ Ｐゴシック"/>
            <family val="3"/>
            <charset val="128"/>
          </rPr>
          <t>岩田京次:</t>
        </r>
        <r>
          <rPr>
            <sz val="9"/>
            <color indexed="81"/>
            <rFont val="ＭＳ Ｐゴシック"/>
            <family val="3"/>
            <charset val="128"/>
          </rPr>
          <t xml:space="preserve">
</t>
        </r>
      </text>
    </comment>
    <comment ref="FU33" authorId="0" shapeId="0" xr:uid="{00000000-0006-0000-0D00-000023000000}">
      <text>
        <r>
          <rPr>
            <b/>
            <sz val="9"/>
            <color indexed="81"/>
            <rFont val="ＭＳ Ｐゴシック"/>
            <family val="3"/>
            <charset val="128"/>
          </rPr>
          <t>岩田京次:</t>
        </r>
        <r>
          <rPr>
            <sz val="9"/>
            <color indexed="81"/>
            <rFont val="ＭＳ Ｐゴシック"/>
            <family val="3"/>
            <charset val="128"/>
          </rPr>
          <t xml:space="preserve">
</t>
        </r>
      </text>
    </comment>
    <comment ref="CA34" authorId="0" shapeId="0" xr:uid="{00000000-0006-0000-0D00-000024000000}">
      <text>
        <r>
          <rPr>
            <b/>
            <sz val="9"/>
            <color indexed="81"/>
            <rFont val="ＭＳ Ｐゴシック"/>
            <family val="3"/>
            <charset val="128"/>
          </rPr>
          <t>岩田京次:</t>
        </r>
        <r>
          <rPr>
            <sz val="9"/>
            <color indexed="81"/>
            <rFont val="ＭＳ Ｐゴシック"/>
            <family val="3"/>
            <charset val="128"/>
          </rPr>
          <t xml:space="preserve">
</t>
        </r>
      </text>
    </comment>
    <comment ref="CE34" authorId="0" shapeId="0" xr:uid="{00000000-0006-0000-0D00-000025000000}">
      <text>
        <r>
          <rPr>
            <b/>
            <sz val="9"/>
            <color indexed="81"/>
            <rFont val="ＭＳ Ｐゴシック"/>
            <family val="3"/>
            <charset val="128"/>
          </rPr>
          <t>岩田京次:</t>
        </r>
        <r>
          <rPr>
            <sz val="9"/>
            <color indexed="81"/>
            <rFont val="ＭＳ Ｐゴシック"/>
            <family val="3"/>
            <charset val="128"/>
          </rPr>
          <t xml:space="preserve">
</t>
        </r>
      </text>
    </comment>
    <comment ref="AD40" authorId="0" shapeId="0" xr:uid="{00000000-0006-0000-0D00-000026000000}">
      <text>
        <r>
          <rPr>
            <b/>
            <sz val="9"/>
            <color indexed="81"/>
            <rFont val="ＭＳ Ｐゴシック"/>
            <family val="3"/>
            <charset val="128"/>
          </rPr>
          <t>岩田京次:</t>
        </r>
        <r>
          <rPr>
            <sz val="9"/>
            <color indexed="81"/>
            <rFont val="ＭＳ Ｐゴシック"/>
            <family val="3"/>
            <charset val="128"/>
          </rPr>
          <t xml:space="preserve">
</t>
        </r>
      </text>
    </comment>
    <comment ref="AL40" authorId="0" shapeId="0" xr:uid="{00000000-0006-0000-0D00-000027000000}">
      <text>
        <r>
          <rPr>
            <b/>
            <sz val="9"/>
            <color indexed="81"/>
            <rFont val="ＭＳ Ｐゴシック"/>
            <family val="3"/>
            <charset val="128"/>
          </rPr>
          <t>岩田京次:</t>
        </r>
        <r>
          <rPr>
            <sz val="9"/>
            <color indexed="81"/>
            <rFont val="ＭＳ Ｐゴシック"/>
            <family val="3"/>
            <charset val="128"/>
          </rPr>
          <t xml:space="preserve">
</t>
        </r>
      </text>
    </comment>
    <comment ref="AD42" authorId="0" shapeId="0" xr:uid="{00000000-0006-0000-0D00-000028000000}">
      <text>
        <r>
          <rPr>
            <b/>
            <sz val="9"/>
            <color indexed="81"/>
            <rFont val="ＭＳ Ｐゴシック"/>
            <family val="3"/>
            <charset val="128"/>
          </rPr>
          <t>岩田京次:</t>
        </r>
        <r>
          <rPr>
            <sz val="9"/>
            <color indexed="81"/>
            <rFont val="ＭＳ Ｐゴシック"/>
            <family val="3"/>
            <charset val="128"/>
          </rPr>
          <t xml:space="preserve">
</t>
        </r>
      </text>
    </comment>
    <comment ref="AL42" authorId="0" shapeId="0" xr:uid="{00000000-0006-0000-0D00-000029000000}">
      <text>
        <r>
          <rPr>
            <b/>
            <sz val="9"/>
            <color indexed="81"/>
            <rFont val="ＭＳ Ｐゴシック"/>
            <family val="3"/>
            <charset val="128"/>
          </rPr>
          <t>岩田京次:</t>
        </r>
        <r>
          <rPr>
            <sz val="9"/>
            <color indexed="81"/>
            <rFont val="ＭＳ Ｐゴシック"/>
            <family val="3"/>
            <charset val="128"/>
          </rPr>
          <t xml:space="preserve">
</t>
        </r>
      </text>
    </comment>
    <comment ref="AT42" authorId="0" shapeId="0" xr:uid="{00000000-0006-0000-0D00-00002A000000}">
      <text>
        <r>
          <rPr>
            <b/>
            <sz val="9"/>
            <color indexed="81"/>
            <rFont val="ＭＳ Ｐゴシック"/>
            <family val="3"/>
            <charset val="128"/>
          </rPr>
          <t>岩田京次:</t>
        </r>
        <r>
          <rPr>
            <sz val="9"/>
            <color indexed="81"/>
            <rFont val="ＭＳ Ｐゴシック"/>
            <family val="3"/>
            <charset val="128"/>
          </rPr>
          <t xml:space="preserve">
</t>
        </r>
      </text>
    </comment>
    <comment ref="BB42" authorId="0" shapeId="0" xr:uid="{00000000-0006-0000-0D00-00002B000000}">
      <text>
        <r>
          <rPr>
            <b/>
            <sz val="9"/>
            <color indexed="81"/>
            <rFont val="ＭＳ Ｐゴシック"/>
            <family val="3"/>
            <charset val="128"/>
          </rPr>
          <t>岩田京次:</t>
        </r>
        <r>
          <rPr>
            <sz val="9"/>
            <color indexed="81"/>
            <rFont val="ＭＳ Ｐゴシック"/>
            <family val="3"/>
            <charset val="128"/>
          </rPr>
          <t xml:space="preserve">
</t>
        </r>
      </text>
    </comment>
    <comment ref="BJ42" authorId="0" shapeId="0" xr:uid="{00000000-0006-0000-0D00-00002C000000}">
      <text>
        <r>
          <rPr>
            <b/>
            <sz val="9"/>
            <color indexed="81"/>
            <rFont val="ＭＳ Ｐゴシック"/>
            <family val="3"/>
            <charset val="128"/>
          </rPr>
          <t>岩田京次:</t>
        </r>
        <r>
          <rPr>
            <sz val="9"/>
            <color indexed="81"/>
            <rFont val="ＭＳ Ｐゴシック"/>
            <family val="3"/>
            <charset val="128"/>
          </rPr>
          <t xml:space="preserve">
</t>
        </r>
      </text>
    </comment>
    <comment ref="BR42" authorId="0" shapeId="0" xr:uid="{00000000-0006-0000-0D00-00002D000000}">
      <text>
        <r>
          <rPr>
            <b/>
            <sz val="9"/>
            <color indexed="81"/>
            <rFont val="ＭＳ Ｐゴシック"/>
            <family val="3"/>
            <charset val="128"/>
          </rPr>
          <t>岩田京次:</t>
        </r>
        <r>
          <rPr>
            <sz val="9"/>
            <color indexed="81"/>
            <rFont val="ＭＳ Ｐゴシック"/>
            <family val="3"/>
            <charset val="128"/>
          </rPr>
          <t xml:space="preserve">
</t>
        </r>
      </text>
    </comment>
    <comment ref="BZ42" authorId="0" shapeId="0" xr:uid="{00000000-0006-0000-0D00-00002E000000}">
      <text>
        <r>
          <rPr>
            <b/>
            <sz val="9"/>
            <color indexed="81"/>
            <rFont val="ＭＳ Ｐゴシック"/>
            <family val="3"/>
            <charset val="128"/>
          </rPr>
          <t>岩田京次:</t>
        </r>
        <r>
          <rPr>
            <sz val="9"/>
            <color indexed="81"/>
            <rFont val="ＭＳ Ｐゴシック"/>
            <family val="3"/>
            <charset val="128"/>
          </rPr>
          <t xml:space="preserve">
</t>
        </r>
      </text>
    </comment>
    <comment ref="CH42" authorId="0" shapeId="0" xr:uid="{00000000-0006-0000-0D00-00002F000000}">
      <text>
        <r>
          <rPr>
            <b/>
            <sz val="9"/>
            <color indexed="81"/>
            <rFont val="ＭＳ Ｐゴシック"/>
            <family val="3"/>
            <charset val="128"/>
          </rPr>
          <t>岩田京次:</t>
        </r>
        <r>
          <rPr>
            <sz val="9"/>
            <color indexed="81"/>
            <rFont val="ＭＳ Ｐゴシック"/>
            <family val="3"/>
            <charset val="128"/>
          </rPr>
          <t xml:space="preserve">
</t>
        </r>
      </text>
    </comment>
    <comment ref="CP42" authorId="0" shapeId="0" xr:uid="{00000000-0006-0000-0D00-000030000000}">
      <text>
        <r>
          <rPr>
            <b/>
            <sz val="9"/>
            <color indexed="81"/>
            <rFont val="ＭＳ Ｐゴシック"/>
            <family val="3"/>
            <charset val="128"/>
          </rPr>
          <t>岩田京次:</t>
        </r>
        <r>
          <rPr>
            <sz val="9"/>
            <color indexed="81"/>
            <rFont val="ＭＳ Ｐゴシック"/>
            <family val="3"/>
            <charset val="128"/>
          </rPr>
          <t xml:space="preserve">
</t>
        </r>
      </text>
    </comment>
    <comment ref="CX42" authorId="0" shapeId="0" xr:uid="{00000000-0006-0000-0D00-000031000000}">
      <text>
        <r>
          <rPr>
            <b/>
            <sz val="9"/>
            <color indexed="81"/>
            <rFont val="ＭＳ Ｐゴシック"/>
            <family val="3"/>
            <charset val="128"/>
          </rPr>
          <t>岩田京次:</t>
        </r>
        <r>
          <rPr>
            <sz val="9"/>
            <color indexed="81"/>
            <rFont val="ＭＳ Ｐゴシック"/>
            <family val="3"/>
            <charset val="128"/>
          </rPr>
          <t xml:space="preserve">
</t>
        </r>
      </text>
    </comment>
    <comment ref="EF42" authorId="0" shapeId="0" xr:uid="{00000000-0006-0000-0D00-000032000000}">
      <text>
        <r>
          <rPr>
            <b/>
            <sz val="9"/>
            <color indexed="81"/>
            <rFont val="ＭＳ Ｐゴシック"/>
            <family val="3"/>
            <charset val="128"/>
          </rPr>
          <t>岩田京次:</t>
        </r>
        <r>
          <rPr>
            <sz val="9"/>
            <color indexed="81"/>
            <rFont val="ＭＳ Ｐゴシック"/>
            <family val="3"/>
            <charset val="128"/>
          </rPr>
          <t xml:space="preserve">
</t>
        </r>
      </text>
    </comment>
    <comment ref="EL42" authorId="0" shapeId="0" xr:uid="{00000000-0006-0000-0D00-000033000000}">
      <text>
        <r>
          <rPr>
            <b/>
            <sz val="9"/>
            <color indexed="81"/>
            <rFont val="ＭＳ Ｐゴシック"/>
            <family val="3"/>
            <charset val="128"/>
          </rPr>
          <t>岩田京次:</t>
        </r>
        <r>
          <rPr>
            <sz val="9"/>
            <color indexed="81"/>
            <rFont val="ＭＳ Ｐゴシック"/>
            <family val="3"/>
            <charset val="128"/>
          </rPr>
          <t xml:space="preserve">
</t>
        </r>
      </text>
    </comment>
    <comment ref="EQ42" authorId="0" shapeId="0" xr:uid="{00000000-0006-0000-0D00-000034000000}">
      <text>
        <r>
          <rPr>
            <b/>
            <sz val="9"/>
            <color indexed="81"/>
            <rFont val="ＭＳ Ｐゴシック"/>
            <family val="3"/>
            <charset val="128"/>
          </rPr>
          <t>岩田京次:</t>
        </r>
        <r>
          <rPr>
            <sz val="9"/>
            <color indexed="81"/>
            <rFont val="ＭＳ Ｐゴシック"/>
            <family val="3"/>
            <charset val="128"/>
          </rPr>
          <t xml:space="preserve">
</t>
        </r>
      </text>
    </comment>
    <comment ref="FA42" authorId="0" shapeId="0" xr:uid="{00000000-0006-0000-0D00-000035000000}">
      <text>
        <r>
          <rPr>
            <b/>
            <sz val="9"/>
            <color indexed="81"/>
            <rFont val="ＭＳ Ｐゴシック"/>
            <family val="3"/>
            <charset val="128"/>
          </rPr>
          <t>岩田京次:</t>
        </r>
        <r>
          <rPr>
            <sz val="9"/>
            <color indexed="81"/>
            <rFont val="ＭＳ Ｐゴシック"/>
            <family val="3"/>
            <charset val="128"/>
          </rPr>
          <t xml:space="preserve">
</t>
        </r>
      </text>
    </comment>
    <comment ref="FF42" authorId="0" shapeId="0" xr:uid="{00000000-0006-0000-0D00-000036000000}">
      <text>
        <r>
          <rPr>
            <b/>
            <sz val="9"/>
            <color indexed="81"/>
            <rFont val="ＭＳ Ｐゴシック"/>
            <family val="3"/>
            <charset val="128"/>
          </rPr>
          <t>岩田京次:</t>
        </r>
        <r>
          <rPr>
            <sz val="9"/>
            <color indexed="81"/>
            <rFont val="ＭＳ Ｐゴシック"/>
            <family val="3"/>
            <charset val="128"/>
          </rPr>
          <t xml:space="preserve">
</t>
        </r>
      </text>
    </comment>
    <comment ref="FP42" authorId="0" shapeId="0" xr:uid="{00000000-0006-0000-0D00-000037000000}">
      <text>
        <r>
          <rPr>
            <b/>
            <sz val="9"/>
            <color indexed="81"/>
            <rFont val="ＭＳ Ｐゴシック"/>
            <family val="3"/>
            <charset val="128"/>
          </rPr>
          <t>岩田京次:</t>
        </r>
        <r>
          <rPr>
            <sz val="9"/>
            <color indexed="81"/>
            <rFont val="ＭＳ Ｐゴシック"/>
            <family val="3"/>
            <charset val="128"/>
          </rPr>
          <t xml:space="preserve">
</t>
        </r>
      </text>
    </comment>
    <comment ref="FU42" authorId="0" shapeId="0" xr:uid="{00000000-0006-0000-0D00-000038000000}">
      <text>
        <r>
          <rPr>
            <b/>
            <sz val="9"/>
            <color indexed="81"/>
            <rFont val="ＭＳ Ｐゴシック"/>
            <family val="3"/>
            <charset val="128"/>
          </rPr>
          <t>岩田京次:</t>
        </r>
        <r>
          <rPr>
            <sz val="9"/>
            <color indexed="81"/>
            <rFont val="ＭＳ Ｐゴシック"/>
            <family val="3"/>
            <charset val="128"/>
          </rPr>
          <t xml:space="preserve">
</t>
        </r>
      </text>
    </comment>
    <comment ref="L44" authorId="0" shapeId="0" xr:uid="{00000000-0006-0000-0D00-000039000000}">
      <text>
        <r>
          <rPr>
            <b/>
            <sz val="9"/>
            <color indexed="81"/>
            <rFont val="ＭＳ Ｐゴシック"/>
            <family val="3"/>
            <charset val="128"/>
          </rPr>
          <t>岩田京次:</t>
        </r>
        <r>
          <rPr>
            <sz val="9"/>
            <color indexed="81"/>
            <rFont val="ＭＳ Ｐゴシック"/>
            <family val="3"/>
            <charset val="128"/>
          </rPr>
          <t xml:space="preserve">
</t>
        </r>
      </text>
    </comment>
    <comment ref="AD49" authorId="0" shapeId="0" xr:uid="{00000000-0006-0000-0D00-00003A000000}">
      <text>
        <r>
          <rPr>
            <b/>
            <sz val="9"/>
            <color indexed="81"/>
            <rFont val="ＭＳ Ｐゴシック"/>
            <family val="3"/>
            <charset val="128"/>
          </rPr>
          <t>岩田京次:</t>
        </r>
        <r>
          <rPr>
            <sz val="9"/>
            <color indexed="81"/>
            <rFont val="ＭＳ Ｐゴシック"/>
            <family val="3"/>
            <charset val="128"/>
          </rPr>
          <t xml:space="preserve">
</t>
        </r>
      </text>
    </comment>
    <comment ref="AL49" authorId="0" shapeId="0" xr:uid="{00000000-0006-0000-0D00-00003B000000}">
      <text>
        <r>
          <rPr>
            <b/>
            <sz val="9"/>
            <color indexed="81"/>
            <rFont val="ＭＳ Ｐゴシック"/>
            <family val="3"/>
            <charset val="128"/>
          </rPr>
          <t>岩田京次:</t>
        </r>
        <r>
          <rPr>
            <sz val="9"/>
            <color indexed="81"/>
            <rFont val="ＭＳ Ｐゴシック"/>
            <family val="3"/>
            <charset val="128"/>
          </rPr>
          <t xml:space="preserve">
</t>
        </r>
      </text>
    </comment>
    <comment ref="AT49" authorId="0" shapeId="0" xr:uid="{00000000-0006-0000-0D00-00003C000000}">
      <text>
        <r>
          <rPr>
            <b/>
            <sz val="9"/>
            <color indexed="81"/>
            <rFont val="ＭＳ Ｐゴシック"/>
            <family val="3"/>
            <charset val="128"/>
          </rPr>
          <t>岩田京次:</t>
        </r>
        <r>
          <rPr>
            <sz val="9"/>
            <color indexed="81"/>
            <rFont val="ＭＳ Ｐゴシック"/>
            <family val="3"/>
            <charset val="128"/>
          </rPr>
          <t xml:space="preserve">
</t>
        </r>
      </text>
    </comment>
    <comment ref="BB49" authorId="0" shapeId="0" xr:uid="{00000000-0006-0000-0D00-00003D000000}">
      <text>
        <r>
          <rPr>
            <b/>
            <sz val="9"/>
            <color indexed="81"/>
            <rFont val="ＭＳ Ｐゴシック"/>
            <family val="3"/>
            <charset val="128"/>
          </rPr>
          <t>岩田京次:</t>
        </r>
        <r>
          <rPr>
            <sz val="9"/>
            <color indexed="81"/>
            <rFont val="ＭＳ Ｐゴシック"/>
            <family val="3"/>
            <charset val="128"/>
          </rPr>
          <t xml:space="preserve">
</t>
        </r>
      </text>
    </comment>
    <comment ref="BJ49" authorId="0" shapeId="0" xr:uid="{00000000-0006-0000-0D00-00003E000000}">
      <text>
        <r>
          <rPr>
            <b/>
            <sz val="9"/>
            <color indexed="81"/>
            <rFont val="ＭＳ Ｐゴシック"/>
            <family val="3"/>
            <charset val="128"/>
          </rPr>
          <t>岩田京次:</t>
        </r>
        <r>
          <rPr>
            <sz val="9"/>
            <color indexed="81"/>
            <rFont val="ＭＳ Ｐゴシック"/>
            <family val="3"/>
            <charset val="128"/>
          </rPr>
          <t xml:space="preserve">
</t>
        </r>
      </text>
    </comment>
    <comment ref="BR49" authorId="0" shapeId="0" xr:uid="{00000000-0006-0000-0D00-00003F000000}">
      <text>
        <r>
          <rPr>
            <b/>
            <sz val="9"/>
            <color indexed="81"/>
            <rFont val="ＭＳ Ｐゴシック"/>
            <family val="3"/>
            <charset val="128"/>
          </rPr>
          <t>岩田京次:</t>
        </r>
        <r>
          <rPr>
            <sz val="9"/>
            <color indexed="81"/>
            <rFont val="ＭＳ Ｐゴシック"/>
            <family val="3"/>
            <charset val="128"/>
          </rPr>
          <t xml:space="preserve">
</t>
        </r>
      </text>
    </comment>
    <comment ref="BZ49" authorId="0" shapeId="0" xr:uid="{00000000-0006-0000-0D00-000040000000}">
      <text>
        <r>
          <rPr>
            <b/>
            <sz val="9"/>
            <color indexed="81"/>
            <rFont val="ＭＳ Ｐゴシック"/>
            <family val="3"/>
            <charset val="128"/>
          </rPr>
          <t>岩田京次:</t>
        </r>
        <r>
          <rPr>
            <sz val="9"/>
            <color indexed="81"/>
            <rFont val="ＭＳ Ｐゴシック"/>
            <family val="3"/>
            <charset val="128"/>
          </rPr>
          <t xml:space="preserve">
</t>
        </r>
      </text>
    </comment>
    <comment ref="CH49" authorId="0" shapeId="0" xr:uid="{00000000-0006-0000-0D00-000041000000}">
      <text>
        <r>
          <rPr>
            <b/>
            <sz val="9"/>
            <color indexed="81"/>
            <rFont val="ＭＳ Ｐゴシック"/>
            <family val="3"/>
            <charset val="128"/>
          </rPr>
          <t>岩田京次:</t>
        </r>
        <r>
          <rPr>
            <sz val="9"/>
            <color indexed="81"/>
            <rFont val="ＭＳ Ｐゴシック"/>
            <family val="3"/>
            <charset val="128"/>
          </rPr>
          <t xml:space="preserve">
</t>
        </r>
      </text>
    </comment>
    <comment ref="CP49" authorId="0" shapeId="0" xr:uid="{00000000-0006-0000-0D00-000042000000}">
      <text>
        <r>
          <rPr>
            <b/>
            <sz val="9"/>
            <color indexed="81"/>
            <rFont val="ＭＳ Ｐゴシック"/>
            <family val="3"/>
            <charset val="128"/>
          </rPr>
          <t>岩田京次:</t>
        </r>
        <r>
          <rPr>
            <sz val="9"/>
            <color indexed="81"/>
            <rFont val="ＭＳ Ｐゴシック"/>
            <family val="3"/>
            <charset val="128"/>
          </rPr>
          <t xml:space="preserve">
</t>
        </r>
      </text>
    </comment>
    <comment ref="CX49" authorId="0" shapeId="0" xr:uid="{00000000-0006-0000-0D00-000043000000}">
      <text>
        <r>
          <rPr>
            <b/>
            <sz val="9"/>
            <color indexed="81"/>
            <rFont val="ＭＳ Ｐゴシック"/>
            <family val="3"/>
            <charset val="128"/>
          </rPr>
          <t>岩田京次:</t>
        </r>
        <r>
          <rPr>
            <sz val="9"/>
            <color indexed="81"/>
            <rFont val="ＭＳ Ｐゴシック"/>
            <family val="3"/>
            <charset val="128"/>
          </rPr>
          <t xml:space="preserve">
</t>
        </r>
      </text>
    </comment>
    <comment ref="EF49" authorId="0" shapeId="0" xr:uid="{00000000-0006-0000-0D00-000044000000}">
      <text>
        <r>
          <rPr>
            <b/>
            <sz val="9"/>
            <color indexed="81"/>
            <rFont val="ＭＳ Ｐゴシック"/>
            <family val="3"/>
            <charset val="128"/>
          </rPr>
          <t>岩田京次:</t>
        </r>
        <r>
          <rPr>
            <sz val="9"/>
            <color indexed="81"/>
            <rFont val="ＭＳ Ｐゴシック"/>
            <family val="3"/>
            <charset val="128"/>
          </rPr>
          <t xml:space="preserve">
</t>
        </r>
      </text>
    </comment>
    <comment ref="EL49" authorId="0" shapeId="0" xr:uid="{00000000-0006-0000-0D00-000045000000}">
      <text>
        <r>
          <rPr>
            <b/>
            <sz val="9"/>
            <color indexed="81"/>
            <rFont val="ＭＳ Ｐゴシック"/>
            <family val="3"/>
            <charset val="128"/>
          </rPr>
          <t>岩田京次:</t>
        </r>
        <r>
          <rPr>
            <sz val="9"/>
            <color indexed="81"/>
            <rFont val="ＭＳ Ｐゴシック"/>
            <family val="3"/>
            <charset val="128"/>
          </rPr>
          <t xml:space="preserve">
</t>
        </r>
      </text>
    </comment>
    <comment ref="EQ49" authorId="0" shapeId="0" xr:uid="{00000000-0006-0000-0D00-000046000000}">
      <text>
        <r>
          <rPr>
            <b/>
            <sz val="9"/>
            <color indexed="81"/>
            <rFont val="ＭＳ Ｐゴシック"/>
            <family val="3"/>
            <charset val="128"/>
          </rPr>
          <t>岩田京次:</t>
        </r>
        <r>
          <rPr>
            <sz val="9"/>
            <color indexed="81"/>
            <rFont val="ＭＳ Ｐゴシック"/>
            <family val="3"/>
            <charset val="128"/>
          </rPr>
          <t xml:space="preserve">
</t>
        </r>
      </text>
    </comment>
    <comment ref="FA49" authorId="0" shapeId="0" xr:uid="{00000000-0006-0000-0D00-000047000000}">
      <text>
        <r>
          <rPr>
            <b/>
            <sz val="9"/>
            <color indexed="81"/>
            <rFont val="ＭＳ Ｐゴシック"/>
            <family val="3"/>
            <charset val="128"/>
          </rPr>
          <t>岩田京次:</t>
        </r>
        <r>
          <rPr>
            <sz val="9"/>
            <color indexed="81"/>
            <rFont val="ＭＳ Ｐゴシック"/>
            <family val="3"/>
            <charset val="128"/>
          </rPr>
          <t xml:space="preserve">
</t>
        </r>
      </text>
    </comment>
    <comment ref="FF49" authorId="0" shapeId="0" xr:uid="{00000000-0006-0000-0D00-000048000000}">
      <text>
        <r>
          <rPr>
            <b/>
            <sz val="9"/>
            <color indexed="81"/>
            <rFont val="ＭＳ Ｐゴシック"/>
            <family val="3"/>
            <charset val="128"/>
          </rPr>
          <t>岩田京次:</t>
        </r>
        <r>
          <rPr>
            <sz val="9"/>
            <color indexed="81"/>
            <rFont val="ＭＳ Ｐゴシック"/>
            <family val="3"/>
            <charset val="128"/>
          </rPr>
          <t xml:space="preserve">
</t>
        </r>
      </text>
    </comment>
    <comment ref="FP49" authorId="0" shapeId="0" xr:uid="{00000000-0006-0000-0D00-000049000000}">
      <text>
        <r>
          <rPr>
            <b/>
            <sz val="9"/>
            <color indexed="81"/>
            <rFont val="ＭＳ Ｐゴシック"/>
            <family val="3"/>
            <charset val="128"/>
          </rPr>
          <t>岩田京次:</t>
        </r>
        <r>
          <rPr>
            <sz val="9"/>
            <color indexed="81"/>
            <rFont val="ＭＳ Ｐゴシック"/>
            <family val="3"/>
            <charset val="128"/>
          </rPr>
          <t xml:space="preserve">
</t>
        </r>
      </text>
    </comment>
    <comment ref="FU49" authorId="0" shapeId="0" xr:uid="{00000000-0006-0000-0D00-00004A000000}">
      <text>
        <r>
          <rPr>
            <b/>
            <sz val="9"/>
            <color indexed="81"/>
            <rFont val="ＭＳ Ｐゴシック"/>
            <family val="3"/>
            <charset val="128"/>
          </rPr>
          <t>岩田京次:</t>
        </r>
        <r>
          <rPr>
            <sz val="9"/>
            <color indexed="81"/>
            <rFont val="ＭＳ Ｐゴシック"/>
            <family val="3"/>
            <charset val="12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岩田京次</author>
    <author>WS013</author>
  </authors>
  <commentList>
    <comment ref="ER13" authorId="0" shapeId="0" xr:uid="{00000000-0006-0000-0E00-000001000000}">
      <text>
        <r>
          <rPr>
            <b/>
            <sz val="9"/>
            <color indexed="81"/>
            <rFont val="ＭＳ Ｐゴシック"/>
            <family val="3"/>
            <charset val="128"/>
          </rPr>
          <t>岩田京次:</t>
        </r>
        <r>
          <rPr>
            <sz val="9"/>
            <color indexed="81"/>
            <rFont val="ＭＳ Ｐゴシック"/>
            <family val="3"/>
            <charset val="128"/>
          </rPr>
          <t xml:space="preserve">
</t>
        </r>
      </text>
    </comment>
    <comment ref="FE13" authorId="0" shapeId="0" xr:uid="{00000000-0006-0000-0E00-000002000000}">
      <text>
        <r>
          <rPr>
            <b/>
            <sz val="9"/>
            <color indexed="81"/>
            <rFont val="ＭＳ Ｐゴシック"/>
            <family val="3"/>
            <charset val="128"/>
          </rPr>
          <t>岩田京次:</t>
        </r>
        <r>
          <rPr>
            <sz val="9"/>
            <color indexed="81"/>
            <rFont val="ＭＳ Ｐゴシック"/>
            <family val="3"/>
            <charset val="128"/>
          </rPr>
          <t xml:space="preserve">
</t>
        </r>
      </text>
    </comment>
    <comment ref="FR13" authorId="0" shapeId="0" xr:uid="{00000000-0006-0000-0E00-000003000000}">
      <text>
        <r>
          <rPr>
            <b/>
            <sz val="9"/>
            <color indexed="81"/>
            <rFont val="ＭＳ Ｐゴシック"/>
            <family val="3"/>
            <charset val="128"/>
          </rPr>
          <t>岩田京次:</t>
        </r>
        <r>
          <rPr>
            <sz val="9"/>
            <color indexed="81"/>
            <rFont val="ＭＳ Ｐゴシック"/>
            <family val="3"/>
            <charset val="128"/>
          </rPr>
          <t xml:space="preserve">
</t>
        </r>
      </text>
    </comment>
    <comment ref="CB14" authorId="1" shapeId="0" xr:uid="{00000000-0006-0000-0E00-000004000000}">
      <text>
        <r>
          <rPr>
            <b/>
            <sz val="9"/>
            <color indexed="81"/>
            <rFont val="ＭＳ Ｐゴシック"/>
            <family val="3"/>
            <charset val="128"/>
          </rPr>
          <t>iwata</t>
        </r>
      </text>
    </comment>
    <comment ref="CB15" authorId="1" shapeId="0" xr:uid="{00000000-0006-0000-0E00-000005000000}">
      <text>
        <r>
          <rPr>
            <b/>
            <sz val="9"/>
            <color indexed="81"/>
            <rFont val="ＭＳ Ｐゴシック"/>
            <family val="3"/>
            <charset val="128"/>
          </rPr>
          <t>iwata</t>
        </r>
      </text>
    </comment>
    <comment ref="P19" authorId="0" shapeId="0" xr:uid="{00000000-0006-0000-0E00-000006000000}">
      <text>
        <r>
          <rPr>
            <b/>
            <sz val="9"/>
            <color indexed="81"/>
            <rFont val="ＭＳ Ｐゴシック"/>
            <family val="3"/>
            <charset val="128"/>
          </rPr>
          <t>岩田京次:</t>
        </r>
        <r>
          <rPr>
            <sz val="9"/>
            <color indexed="81"/>
            <rFont val="ＭＳ Ｐゴシック"/>
            <family val="3"/>
            <charset val="128"/>
          </rPr>
          <t xml:space="preserve">
</t>
        </r>
      </text>
    </comment>
    <comment ref="P20" authorId="1" shapeId="0" xr:uid="{00000000-0006-0000-0E00-000007000000}">
      <text/>
    </comment>
    <comment ref="AA20" authorId="0" shapeId="0" xr:uid="{00000000-0006-0000-0E00-000008000000}">
      <text>
        <r>
          <rPr>
            <b/>
            <sz val="9"/>
            <color indexed="81"/>
            <rFont val="ＭＳ Ｐゴシック"/>
            <family val="3"/>
            <charset val="128"/>
          </rPr>
          <t>岩田京次:</t>
        </r>
        <r>
          <rPr>
            <sz val="9"/>
            <color indexed="81"/>
            <rFont val="ＭＳ Ｐゴシック"/>
            <family val="3"/>
            <charset val="128"/>
          </rPr>
          <t xml:space="preserve">
</t>
        </r>
      </text>
    </comment>
    <comment ref="AO20" authorId="0" shapeId="0" xr:uid="{00000000-0006-0000-0E00-000009000000}">
      <text>
        <r>
          <rPr>
            <b/>
            <sz val="9"/>
            <color indexed="81"/>
            <rFont val="ＭＳ Ｐゴシック"/>
            <family val="3"/>
            <charset val="128"/>
          </rPr>
          <t>岩田京次:</t>
        </r>
        <r>
          <rPr>
            <sz val="9"/>
            <color indexed="81"/>
            <rFont val="ＭＳ Ｐゴシック"/>
            <family val="3"/>
            <charset val="128"/>
          </rPr>
          <t xml:space="preserve">
</t>
        </r>
      </text>
    </comment>
    <comment ref="BQ20" authorId="0" shapeId="0" xr:uid="{00000000-0006-0000-0E00-00000A000000}">
      <text>
        <r>
          <rPr>
            <b/>
            <sz val="9"/>
            <color indexed="81"/>
            <rFont val="ＭＳ Ｐゴシック"/>
            <family val="3"/>
            <charset val="128"/>
          </rPr>
          <t>岩田京次:</t>
        </r>
        <r>
          <rPr>
            <sz val="9"/>
            <color indexed="81"/>
            <rFont val="ＭＳ Ｐゴシック"/>
            <family val="3"/>
            <charset val="128"/>
          </rPr>
          <t xml:space="preserve">
</t>
        </r>
      </text>
    </comment>
    <comment ref="CE20" authorId="0" shapeId="0" xr:uid="{00000000-0006-0000-0E00-00000B000000}">
      <text>
        <r>
          <rPr>
            <b/>
            <sz val="9"/>
            <color indexed="81"/>
            <rFont val="ＭＳ Ｐゴシック"/>
            <family val="3"/>
            <charset val="128"/>
          </rPr>
          <t>岩田京次:</t>
        </r>
        <r>
          <rPr>
            <sz val="9"/>
            <color indexed="81"/>
            <rFont val="ＭＳ Ｐゴシック"/>
            <family val="3"/>
            <charset val="128"/>
          </rPr>
          <t xml:space="preserve">
</t>
        </r>
      </text>
    </comment>
    <comment ref="DA20" authorId="0" shapeId="0" xr:uid="{00000000-0006-0000-0E00-00000C000000}">
      <text>
        <r>
          <rPr>
            <b/>
            <sz val="9"/>
            <color indexed="81"/>
            <rFont val="ＭＳ Ｐゴシック"/>
            <family val="3"/>
            <charset val="128"/>
          </rPr>
          <t>岩田京次:</t>
        </r>
        <r>
          <rPr>
            <sz val="9"/>
            <color indexed="81"/>
            <rFont val="ＭＳ Ｐゴシック"/>
            <family val="3"/>
            <charset val="128"/>
          </rPr>
          <t xml:space="preserve">
</t>
        </r>
      </text>
    </comment>
    <comment ref="DO20" authorId="0" shapeId="0" xr:uid="{00000000-0006-0000-0E00-00000D000000}">
      <text>
        <r>
          <rPr>
            <b/>
            <sz val="9"/>
            <color indexed="81"/>
            <rFont val="ＭＳ Ｐゴシック"/>
            <family val="3"/>
            <charset val="128"/>
          </rPr>
          <t>岩田京次:</t>
        </r>
        <r>
          <rPr>
            <sz val="9"/>
            <color indexed="81"/>
            <rFont val="ＭＳ Ｐゴシック"/>
            <family val="3"/>
            <charset val="128"/>
          </rPr>
          <t xml:space="preserve">
</t>
        </r>
      </text>
    </comment>
    <comment ref="P21" authorId="0" shapeId="0" xr:uid="{00000000-0006-0000-0E00-00000E000000}">
      <text>
        <r>
          <rPr>
            <b/>
            <sz val="9"/>
            <color indexed="81"/>
            <rFont val="ＭＳ Ｐゴシック"/>
            <family val="3"/>
            <charset val="128"/>
          </rPr>
          <t>岩田京次:</t>
        </r>
        <r>
          <rPr>
            <sz val="9"/>
            <color indexed="81"/>
            <rFont val="ＭＳ Ｐゴシック"/>
            <family val="3"/>
            <charset val="128"/>
          </rPr>
          <t xml:space="preserve">
</t>
        </r>
      </text>
    </comment>
    <comment ref="P22" authorId="0" shapeId="0" xr:uid="{00000000-0006-0000-0E00-00000F000000}">
      <text>
        <r>
          <rPr>
            <b/>
            <sz val="9"/>
            <color indexed="81"/>
            <rFont val="ＭＳ Ｐゴシック"/>
            <family val="3"/>
            <charset val="128"/>
          </rPr>
          <t>岩田京次:</t>
        </r>
        <r>
          <rPr>
            <sz val="9"/>
            <color indexed="81"/>
            <rFont val="ＭＳ Ｐゴシック"/>
            <family val="3"/>
            <charset val="128"/>
          </rPr>
          <t xml:space="preserve">
</t>
        </r>
      </text>
    </comment>
    <comment ref="P23" authorId="0" shapeId="0" xr:uid="{00000000-0006-0000-0E00-000010000000}">
      <text>
        <r>
          <rPr>
            <b/>
            <sz val="9"/>
            <color indexed="81"/>
            <rFont val="ＭＳ Ｐゴシック"/>
            <family val="3"/>
            <charset val="128"/>
          </rPr>
          <t>岩田京次:</t>
        </r>
        <r>
          <rPr>
            <sz val="9"/>
            <color indexed="81"/>
            <rFont val="ＭＳ Ｐゴシック"/>
            <family val="3"/>
            <charset val="128"/>
          </rPr>
          <t xml:space="preserve">
</t>
        </r>
      </text>
    </comment>
    <comment ref="P24" authorId="0" shapeId="0" xr:uid="{00000000-0006-0000-0E00-000011000000}">
      <text>
        <r>
          <rPr>
            <b/>
            <sz val="9"/>
            <color indexed="81"/>
            <rFont val="ＭＳ Ｐゴシック"/>
            <family val="3"/>
            <charset val="128"/>
          </rPr>
          <t>岩田京次:</t>
        </r>
        <r>
          <rPr>
            <sz val="9"/>
            <color indexed="81"/>
            <rFont val="ＭＳ Ｐゴシック"/>
            <family val="3"/>
            <charset val="128"/>
          </rPr>
          <t xml:space="preserve">
</t>
        </r>
      </text>
    </comment>
    <comment ref="AD27" authorId="0" shapeId="0" xr:uid="{00000000-0006-0000-0E00-000012000000}">
      <text>
        <r>
          <rPr>
            <b/>
            <sz val="9"/>
            <color indexed="81"/>
            <rFont val="ＭＳ Ｐゴシック"/>
            <family val="3"/>
            <charset val="128"/>
          </rPr>
          <t>岩田京次:</t>
        </r>
        <r>
          <rPr>
            <sz val="9"/>
            <color indexed="81"/>
            <rFont val="ＭＳ Ｐゴシック"/>
            <family val="3"/>
            <charset val="128"/>
          </rPr>
          <t xml:space="preserve">
</t>
        </r>
      </text>
    </comment>
    <comment ref="X29" authorId="0" shapeId="0" xr:uid="{00000000-0006-0000-0E00-000013000000}">
      <text>
        <r>
          <rPr>
            <b/>
            <sz val="9"/>
            <color indexed="81"/>
            <rFont val="ＭＳ Ｐゴシック"/>
            <family val="3"/>
            <charset val="128"/>
          </rPr>
          <t>岩田京次:</t>
        </r>
        <r>
          <rPr>
            <sz val="9"/>
            <color indexed="81"/>
            <rFont val="ＭＳ Ｐゴシック"/>
            <family val="3"/>
            <charset val="128"/>
          </rPr>
          <t xml:space="preserve">
</t>
        </r>
      </text>
    </comment>
    <comment ref="AK29" authorId="0" shapeId="0" xr:uid="{00000000-0006-0000-0E00-000014000000}">
      <text>
        <r>
          <rPr>
            <b/>
            <sz val="9"/>
            <color indexed="81"/>
            <rFont val="ＭＳ Ｐゴシック"/>
            <family val="3"/>
            <charset val="128"/>
          </rPr>
          <t>岩田京次:</t>
        </r>
        <r>
          <rPr>
            <sz val="9"/>
            <color indexed="81"/>
            <rFont val="ＭＳ Ｐゴシック"/>
            <family val="3"/>
            <charset val="128"/>
          </rPr>
          <t xml:space="preserve">
</t>
        </r>
      </text>
    </comment>
    <comment ref="AX29" authorId="0" shapeId="0" xr:uid="{00000000-0006-0000-0E00-000015000000}">
      <text>
        <r>
          <rPr>
            <b/>
            <sz val="9"/>
            <color indexed="81"/>
            <rFont val="ＭＳ Ｐゴシック"/>
            <family val="3"/>
            <charset val="128"/>
          </rPr>
          <t>岩田京次:</t>
        </r>
        <r>
          <rPr>
            <sz val="9"/>
            <color indexed="81"/>
            <rFont val="ＭＳ Ｐゴシック"/>
            <family val="3"/>
            <charset val="128"/>
          </rPr>
          <t xml:space="preserve">
</t>
        </r>
      </text>
    </comment>
    <comment ref="AD33" authorId="0" shapeId="0" xr:uid="{00000000-0006-0000-0E00-000016000000}">
      <text>
        <r>
          <rPr>
            <b/>
            <sz val="9"/>
            <color indexed="81"/>
            <rFont val="ＭＳ Ｐゴシック"/>
            <family val="3"/>
            <charset val="128"/>
          </rPr>
          <t>岩田京次:</t>
        </r>
        <r>
          <rPr>
            <sz val="9"/>
            <color indexed="81"/>
            <rFont val="ＭＳ Ｐゴシック"/>
            <family val="3"/>
            <charset val="128"/>
          </rPr>
          <t xml:space="preserve">
</t>
        </r>
      </text>
    </comment>
    <comment ref="AI33" authorId="0" shapeId="0" xr:uid="{00000000-0006-0000-0E00-000017000000}">
      <text>
        <r>
          <rPr>
            <b/>
            <sz val="9"/>
            <color indexed="81"/>
            <rFont val="ＭＳ Ｐゴシック"/>
            <family val="3"/>
            <charset val="128"/>
          </rPr>
          <t>岩田京次:</t>
        </r>
        <r>
          <rPr>
            <sz val="9"/>
            <color indexed="81"/>
            <rFont val="ＭＳ Ｐゴシック"/>
            <family val="3"/>
            <charset val="128"/>
          </rPr>
          <t xml:space="preserve">
</t>
        </r>
      </text>
    </comment>
    <comment ref="CQ33" authorId="0" shapeId="0" xr:uid="{00000000-0006-0000-0E00-000018000000}">
      <text>
        <r>
          <rPr>
            <b/>
            <sz val="9"/>
            <color indexed="81"/>
            <rFont val="ＭＳ Ｐゴシック"/>
            <family val="3"/>
            <charset val="128"/>
          </rPr>
          <t>岩田京次:</t>
        </r>
        <r>
          <rPr>
            <sz val="9"/>
            <color indexed="81"/>
            <rFont val="ＭＳ Ｐゴシック"/>
            <family val="3"/>
            <charset val="128"/>
          </rPr>
          <t xml:space="preserve">
</t>
        </r>
      </text>
    </comment>
    <comment ref="CV33" authorId="0" shapeId="0" xr:uid="{00000000-0006-0000-0E00-000019000000}">
      <text>
        <r>
          <rPr>
            <b/>
            <sz val="9"/>
            <color indexed="81"/>
            <rFont val="ＭＳ Ｐゴシック"/>
            <family val="3"/>
            <charset val="128"/>
          </rPr>
          <t>岩田京次:</t>
        </r>
        <r>
          <rPr>
            <sz val="9"/>
            <color indexed="81"/>
            <rFont val="ＭＳ Ｐゴシック"/>
            <family val="3"/>
            <charset val="128"/>
          </rPr>
          <t xml:space="preserve">
</t>
        </r>
      </text>
    </comment>
    <comment ref="DA33" authorId="0" shapeId="0" xr:uid="{00000000-0006-0000-0E00-00001A000000}">
      <text>
        <r>
          <rPr>
            <b/>
            <sz val="9"/>
            <color indexed="81"/>
            <rFont val="ＭＳ Ｐゴシック"/>
            <family val="3"/>
            <charset val="128"/>
          </rPr>
          <t>岩田京次:</t>
        </r>
        <r>
          <rPr>
            <sz val="9"/>
            <color indexed="81"/>
            <rFont val="ＭＳ Ｐゴシック"/>
            <family val="3"/>
            <charset val="128"/>
          </rPr>
          <t xml:space="preserve">
</t>
        </r>
      </text>
    </comment>
    <comment ref="DF33" authorId="0" shapeId="0" xr:uid="{00000000-0006-0000-0E00-00001B000000}">
      <text>
        <r>
          <rPr>
            <b/>
            <sz val="9"/>
            <color indexed="81"/>
            <rFont val="ＭＳ Ｐゴシック"/>
            <family val="3"/>
            <charset val="128"/>
          </rPr>
          <t>岩田京次:</t>
        </r>
        <r>
          <rPr>
            <sz val="9"/>
            <color indexed="81"/>
            <rFont val="ＭＳ Ｐゴシック"/>
            <family val="3"/>
            <charset val="128"/>
          </rPr>
          <t xml:space="preserve">
</t>
        </r>
      </text>
    </comment>
    <comment ref="DK33" authorId="0" shapeId="0" xr:uid="{00000000-0006-0000-0E00-00001C000000}">
      <text>
        <r>
          <rPr>
            <b/>
            <sz val="9"/>
            <color indexed="81"/>
            <rFont val="ＭＳ Ｐゴシック"/>
            <family val="3"/>
            <charset val="128"/>
          </rPr>
          <t>岩田京次:</t>
        </r>
        <r>
          <rPr>
            <sz val="9"/>
            <color indexed="81"/>
            <rFont val="ＭＳ Ｐゴシック"/>
            <family val="3"/>
            <charset val="128"/>
          </rPr>
          <t xml:space="preserve">
</t>
        </r>
      </text>
    </comment>
    <comment ref="DP33" authorId="0" shapeId="0" xr:uid="{00000000-0006-0000-0E00-00001D000000}">
      <text>
        <r>
          <rPr>
            <b/>
            <sz val="9"/>
            <color indexed="81"/>
            <rFont val="ＭＳ Ｐゴシック"/>
            <family val="3"/>
            <charset val="128"/>
          </rPr>
          <t>岩田京次:</t>
        </r>
        <r>
          <rPr>
            <sz val="9"/>
            <color indexed="81"/>
            <rFont val="ＭＳ Ｐゴシック"/>
            <family val="3"/>
            <charset val="128"/>
          </rPr>
          <t xml:space="preserve">
</t>
        </r>
      </text>
    </comment>
    <comment ref="EL33" authorId="0" shapeId="0" xr:uid="{00000000-0006-0000-0E00-00001E000000}">
      <text>
        <r>
          <rPr>
            <b/>
            <sz val="9"/>
            <color indexed="81"/>
            <rFont val="ＭＳ Ｐゴシック"/>
            <family val="3"/>
            <charset val="128"/>
          </rPr>
          <t>岩田京次:</t>
        </r>
        <r>
          <rPr>
            <sz val="9"/>
            <color indexed="81"/>
            <rFont val="ＭＳ Ｐゴシック"/>
            <family val="3"/>
            <charset val="128"/>
          </rPr>
          <t xml:space="preserve">
</t>
        </r>
      </text>
    </comment>
    <comment ref="EQ33" authorId="0" shapeId="0" xr:uid="{00000000-0006-0000-0E00-00001F000000}">
      <text>
        <r>
          <rPr>
            <b/>
            <sz val="9"/>
            <color indexed="81"/>
            <rFont val="ＭＳ Ｐゴシック"/>
            <family val="3"/>
            <charset val="128"/>
          </rPr>
          <t>岩田京次:</t>
        </r>
        <r>
          <rPr>
            <sz val="9"/>
            <color indexed="81"/>
            <rFont val="ＭＳ Ｐゴシック"/>
            <family val="3"/>
            <charset val="128"/>
          </rPr>
          <t xml:space="preserve">
</t>
        </r>
      </text>
    </comment>
    <comment ref="FA33" authorId="0" shapeId="0" xr:uid="{00000000-0006-0000-0E00-000020000000}">
      <text>
        <r>
          <rPr>
            <b/>
            <sz val="9"/>
            <color indexed="81"/>
            <rFont val="ＭＳ Ｐゴシック"/>
            <family val="3"/>
            <charset val="128"/>
          </rPr>
          <t>岩田京次:</t>
        </r>
        <r>
          <rPr>
            <sz val="9"/>
            <color indexed="81"/>
            <rFont val="ＭＳ Ｐゴシック"/>
            <family val="3"/>
            <charset val="128"/>
          </rPr>
          <t xml:space="preserve">
</t>
        </r>
      </text>
    </comment>
    <comment ref="FF33" authorId="0" shapeId="0" xr:uid="{00000000-0006-0000-0E00-000021000000}">
      <text>
        <r>
          <rPr>
            <b/>
            <sz val="9"/>
            <color indexed="81"/>
            <rFont val="ＭＳ Ｐゴシック"/>
            <family val="3"/>
            <charset val="128"/>
          </rPr>
          <t>岩田京次:</t>
        </r>
        <r>
          <rPr>
            <sz val="9"/>
            <color indexed="81"/>
            <rFont val="ＭＳ Ｐゴシック"/>
            <family val="3"/>
            <charset val="128"/>
          </rPr>
          <t xml:space="preserve">
</t>
        </r>
      </text>
    </comment>
    <comment ref="FP33" authorId="0" shapeId="0" xr:uid="{00000000-0006-0000-0E00-000022000000}">
      <text>
        <r>
          <rPr>
            <b/>
            <sz val="9"/>
            <color indexed="81"/>
            <rFont val="ＭＳ Ｐゴシック"/>
            <family val="3"/>
            <charset val="128"/>
          </rPr>
          <t>岩田京次:</t>
        </r>
        <r>
          <rPr>
            <sz val="9"/>
            <color indexed="81"/>
            <rFont val="ＭＳ Ｐゴシック"/>
            <family val="3"/>
            <charset val="128"/>
          </rPr>
          <t xml:space="preserve">
</t>
        </r>
      </text>
    </comment>
    <comment ref="FU33" authorId="0" shapeId="0" xr:uid="{00000000-0006-0000-0E00-000023000000}">
      <text>
        <r>
          <rPr>
            <b/>
            <sz val="9"/>
            <color indexed="81"/>
            <rFont val="ＭＳ Ｐゴシック"/>
            <family val="3"/>
            <charset val="128"/>
          </rPr>
          <t>岩田京次:</t>
        </r>
        <r>
          <rPr>
            <sz val="9"/>
            <color indexed="81"/>
            <rFont val="ＭＳ Ｐゴシック"/>
            <family val="3"/>
            <charset val="128"/>
          </rPr>
          <t xml:space="preserve">
</t>
        </r>
      </text>
    </comment>
    <comment ref="CA34" authorId="0" shapeId="0" xr:uid="{00000000-0006-0000-0E00-000024000000}">
      <text>
        <r>
          <rPr>
            <b/>
            <sz val="9"/>
            <color indexed="81"/>
            <rFont val="ＭＳ Ｐゴシック"/>
            <family val="3"/>
            <charset val="128"/>
          </rPr>
          <t>岩田京次:</t>
        </r>
        <r>
          <rPr>
            <sz val="9"/>
            <color indexed="81"/>
            <rFont val="ＭＳ Ｐゴシック"/>
            <family val="3"/>
            <charset val="128"/>
          </rPr>
          <t xml:space="preserve">
</t>
        </r>
      </text>
    </comment>
    <comment ref="CE34" authorId="0" shapeId="0" xr:uid="{00000000-0006-0000-0E00-000025000000}">
      <text>
        <r>
          <rPr>
            <b/>
            <sz val="9"/>
            <color indexed="81"/>
            <rFont val="ＭＳ Ｐゴシック"/>
            <family val="3"/>
            <charset val="128"/>
          </rPr>
          <t>岩田京次:</t>
        </r>
        <r>
          <rPr>
            <sz val="9"/>
            <color indexed="81"/>
            <rFont val="ＭＳ Ｐゴシック"/>
            <family val="3"/>
            <charset val="128"/>
          </rPr>
          <t xml:space="preserve">
</t>
        </r>
      </text>
    </comment>
    <comment ref="AD40" authorId="0" shapeId="0" xr:uid="{00000000-0006-0000-0E00-000026000000}">
      <text>
        <r>
          <rPr>
            <b/>
            <sz val="9"/>
            <color indexed="81"/>
            <rFont val="ＭＳ Ｐゴシック"/>
            <family val="3"/>
            <charset val="128"/>
          </rPr>
          <t>岩田京次:</t>
        </r>
        <r>
          <rPr>
            <sz val="9"/>
            <color indexed="81"/>
            <rFont val="ＭＳ Ｐゴシック"/>
            <family val="3"/>
            <charset val="128"/>
          </rPr>
          <t xml:space="preserve">
</t>
        </r>
      </text>
    </comment>
    <comment ref="AL40" authorId="0" shapeId="0" xr:uid="{00000000-0006-0000-0E00-000027000000}">
      <text>
        <r>
          <rPr>
            <b/>
            <sz val="9"/>
            <color indexed="81"/>
            <rFont val="ＭＳ Ｐゴシック"/>
            <family val="3"/>
            <charset val="128"/>
          </rPr>
          <t>岩田京次:</t>
        </r>
        <r>
          <rPr>
            <sz val="9"/>
            <color indexed="81"/>
            <rFont val="ＭＳ Ｐゴシック"/>
            <family val="3"/>
            <charset val="128"/>
          </rPr>
          <t xml:space="preserve">
</t>
        </r>
      </text>
    </comment>
    <comment ref="AD42" authorId="0" shapeId="0" xr:uid="{00000000-0006-0000-0E00-000028000000}">
      <text>
        <r>
          <rPr>
            <b/>
            <sz val="9"/>
            <color indexed="81"/>
            <rFont val="ＭＳ Ｐゴシック"/>
            <family val="3"/>
            <charset val="128"/>
          </rPr>
          <t>岩田京次:</t>
        </r>
        <r>
          <rPr>
            <sz val="9"/>
            <color indexed="81"/>
            <rFont val="ＭＳ Ｐゴシック"/>
            <family val="3"/>
            <charset val="128"/>
          </rPr>
          <t xml:space="preserve">
</t>
        </r>
      </text>
    </comment>
    <comment ref="AL42" authorId="0" shapeId="0" xr:uid="{00000000-0006-0000-0E00-000029000000}">
      <text>
        <r>
          <rPr>
            <b/>
            <sz val="9"/>
            <color indexed="81"/>
            <rFont val="ＭＳ Ｐゴシック"/>
            <family val="3"/>
            <charset val="128"/>
          </rPr>
          <t>岩田京次:</t>
        </r>
        <r>
          <rPr>
            <sz val="9"/>
            <color indexed="81"/>
            <rFont val="ＭＳ Ｐゴシック"/>
            <family val="3"/>
            <charset val="128"/>
          </rPr>
          <t xml:space="preserve">
</t>
        </r>
      </text>
    </comment>
    <comment ref="AT42" authorId="0" shapeId="0" xr:uid="{00000000-0006-0000-0E00-00002A000000}">
      <text>
        <r>
          <rPr>
            <b/>
            <sz val="9"/>
            <color indexed="81"/>
            <rFont val="ＭＳ Ｐゴシック"/>
            <family val="3"/>
            <charset val="128"/>
          </rPr>
          <t>岩田京次:</t>
        </r>
        <r>
          <rPr>
            <sz val="9"/>
            <color indexed="81"/>
            <rFont val="ＭＳ Ｐゴシック"/>
            <family val="3"/>
            <charset val="128"/>
          </rPr>
          <t xml:space="preserve">
</t>
        </r>
      </text>
    </comment>
    <comment ref="BB42" authorId="0" shapeId="0" xr:uid="{00000000-0006-0000-0E00-00002B000000}">
      <text>
        <r>
          <rPr>
            <b/>
            <sz val="9"/>
            <color indexed="81"/>
            <rFont val="ＭＳ Ｐゴシック"/>
            <family val="3"/>
            <charset val="128"/>
          </rPr>
          <t>岩田京次:</t>
        </r>
        <r>
          <rPr>
            <sz val="9"/>
            <color indexed="81"/>
            <rFont val="ＭＳ Ｐゴシック"/>
            <family val="3"/>
            <charset val="128"/>
          </rPr>
          <t xml:space="preserve">
</t>
        </r>
      </text>
    </comment>
    <comment ref="BJ42" authorId="0" shapeId="0" xr:uid="{00000000-0006-0000-0E00-00002C000000}">
      <text>
        <r>
          <rPr>
            <b/>
            <sz val="9"/>
            <color indexed="81"/>
            <rFont val="ＭＳ Ｐゴシック"/>
            <family val="3"/>
            <charset val="128"/>
          </rPr>
          <t>岩田京次:</t>
        </r>
        <r>
          <rPr>
            <sz val="9"/>
            <color indexed="81"/>
            <rFont val="ＭＳ Ｐゴシック"/>
            <family val="3"/>
            <charset val="128"/>
          </rPr>
          <t xml:space="preserve">
</t>
        </r>
      </text>
    </comment>
    <comment ref="BR42" authorId="0" shapeId="0" xr:uid="{00000000-0006-0000-0E00-00002D000000}">
      <text>
        <r>
          <rPr>
            <b/>
            <sz val="9"/>
            <color indexed="81"/>
            <rFont val="ＭＳ Ｐゴシック"/>
            <family val="3"/>
            <charset val="128"/>
          </rPr>
          <t>岩田京次:</t>
        </r>
        <r>
          <rPr>
            <sz val="9"/>
            <color indexed="81"/>
            <rFont val="ＭＳ Ｐゴシック"/>
            <family val="3"/>
            <charset val="128"/>
          </rPr>
          <t xml:space="preserve">
</t>
        </r>
      </text>
    </comment>
    <comment ref="BZ42" authorId="0" shapeId="0" xr:uid="{00000000-0006-0000-0E00-00002E000000}">
      <text>
        <r>
          <rPr>
            <b/>
            <sz val="9"/>
            <color indexed="81"/>
            <rFont val="ＭＳ Ｐゴシック"/>
            <family val="3"/>
            <charset val="128"/>
          </rPr>
          <t>岩田京次:</t>
        </r>
        <r>
          <rPr>
            <sz val="9"/>
            <color indexed="81"/>
            <rFont val="ＭＳ Ｐゴシック"/>
            <family val="3"/>
            <charset val="128"/>
          </rPr>
          <t xml:space="preserve">
</t>
        </r>
      </text>
    </comment>
    <comment ref="CH42" authorId="0" shapeId="0" xr:uid="{00000000-0006-0000-0E00-00002F000000}">
      <text>
        <r>
          <rPr>
            <b/>
            <sz val="9"/>
            <color indexed="81"/>
            <rFont val="ＭＳ Ｐゴシック"/>
            <family val="3"/>
            <charset val="128"/>
          </rPr>
          <t>岩田京次:</t>
        </r>
        <r>
          <rPr>
            <sz val="9"/>
            <color indexed="81"/>
            <rFont val="ＭＳ Ｐゴシック"/>
            <family val="3"/>
            <charset val="128"/>
          </rPr>
          <t xml:space="preserve">
</t>
        </r>
      </text>
    </comment>
    <comment ref="CP42" authorId="0" shapeId="0" xr:uid="{00000000-0006-0000-0E00-000030000000}">
      <text>
        <r>
          <rPr>
            <b/>
            <sz val="9"/>
            <color indexed="81"/>
            <rFont val="ＭＳ Ｐゴシック"/>
            <family val="3"/>
            <charset val="128"/>
          </rPr>
          <t>岩田京次:</t>
        </r>
        <r>
          <rPr>
            <sz val="9"/>
            <color indexed="81"/>
            <rFont val="ＭＳ Ｐゴシック"/>
            <family val="3"/>
            <charset val="128"/>
          </rPr>
          <t xml:space="preserve">
</t>
        </r>
      </text>
    </comment>
    <comment ref="CX42" authorId="0" shapeId="0" xr:uid="{00000000-0006-0000-0E00-000031000000}">
      <text>
        <r>
          <rPr>
            <b/>
            <sz val="9"/>
            <color indexed="81"/>
            <rFont val="ＭＳ Ｐゴシック"/>
            <family val="3"/>
            <charset val="128"/>
          </rPr>
          <t>岩田京次:</t>
        </r>
        <r>
          <rPr>
            <sz val="9"/>
            <color indexed="81"/>
            <rFont val="ＭＳ Ｐゴシック"/>
            <family val="3"/>
            <charset val="128"/>
          </rPr>
          <t xml:space="preserve">
</t>
        </r>
      </text>
    </comment>
    <comment ref="EF42" authorId="0" shapeId="0" xr:uid="{00000000-0006-0000-0E00-000032000000}">
      <text>
        <r>
          <rPr>
            <b/>
            <sz val="9"/>
            <color indexed="81"/>
            <rFont val="ＭＳ Ｐゴシック"/>
            <family val="3"/>
            <charset val="128"/>
          </rPr>
          <t>岩田京次:</t>
        </r>
        <r>
          <rPr>
            <sz val="9"/>
            <color indexed="81"/>
            <rFont val="ＭＳ Ｐゴシック"/>
            <family val="3"/>
            <charset val="128"/>
          </rPr>
          <t xml:space="preserve">
</t>
        </r>
      </text>
    </comment>
    <comment ref="EL42" authorId="0" shapeId="0" xr:uid="{00000000-0006-0000-0E00-000033000000}">
      <text>
        <r>
          <rPr>
            <b/>
            <sz val="9"/>
            <color indexed="81"/>
            <rFont val="ＭＳ Ｐゴシック"/>
            <family val="3"/>
            <charset val="128"/>
          </rPr>
          <t>岩田京次:</t>
        </r>
        <r>
          <rPr>
            <sz val="9"/>
            <color indexed="81"/>
            <rFont val="ＭＳ Ｐゴシック"/>
            <family val="3"/>
            <charset val="128"/>
          </rPr>
          <t xml:space="preserve">
</t>
        </r>
      </text>
    </comment>
    <comment ref="EQ42" authorId="0" shapeId="0" xr:uid="{00000000-0006-0000-0E00-000034000000}">
      <text>
        <r>
          <rPr>
            <b/>
            <sz val="9"/>
            <color indexed="81"/>
            <rFont val="ＭＳ Ｐゴシック"/>
            <family val="3"/>
            <charset val="128"/>
          </rPr>
          <t>岩田京次:</t>
        </r>
        <r>
          <rPr>
            <sz val="9"/>
            <color indexed="81"/>
            <rFont val="ＭＳ Ｐゴシック"/>
            <family val="3"/>
            <charset val="128"/>
          </rPr>
          <t xml:space="preserve">
</t>
        </r>
      </text>
    </comment>
    <comment ref="FA42" authorId="0" shapeId="0" xr:uid="{00000000-0006-0000-0E00-000035000000}">
      <text>
        <r>
          <rPr>
            <b/>
            <sz val="9"/>
            <color indexed="81"/>
            <rFont val="ＭＳ Ｐゴシック"/>
            <family val="3"/>
            <charset val="128"/>
          </rPr>
          <t>岩田京次:</t>
        </r>
        <r>
          <rPr>
            <sz val="9"/>
            <color indexed="81"/>
            <rFont val="ＭＳ Ｐゴシック"/>
            <family val="3"/>
            <charset val="128"/>
          </rPr>
          <t xml:space="preserve">
</t>
        </r>
      </text>
    </comment>
    <comment ref="FF42" authorId="0" shapeId="0" xr:uid="{00000000-0006-0000-0E00-000036000000}">
      <text>
        <r>
          <rPr>
            <b/>
            <sz val="9"/>
            <color indexed="81"/>
            <rFont val="ＭＳ Ｐゴシック"/>
            <family val="3"/>
            <charset val="128"/>
          </rPr>
          <t>岩田京次:</t>
        </r>
        <r>
          <rPr>
            <sz val="9"/>
            <color indexed="81"/>
            <rFont val="ＭＳ Ｐゴシック"/>
            <family val="3"/>
            <charset val="128"/>
          </rPr>
          <t xml:space="preserve">
</t>
        </r>
      </text>
    </comment>
    <comment ref="FP42" authorId="0" shapeId="0" xr:uid="{00000000-0006-0000-0E00-000037000000}">
      <text>
        <r>
          <rPr>
            <b/>
            <sz val="9"/>
            <color indexed="81"/>
            <rFont val="ＭＳ Ｐゴシック"/>
            <family val="3"/>
            <charset val="128"/>
          </rPr>
          <t>岩田京次:</t>
        </r>
        <r>
          <rPr>
            <sz val="9"/>
            <color indexed="81"/>
            <rFont val="ＭＳ Ｐゴシック"/>
            <family val="3"/>
            <charset val="128"/>
          </rPr>
          <t xml:space="preserve">
</t>
        </r>
      </text>
    </comment>
    <comment ref="FU42" authorId="0" shapeId="0" xr:uid="{00000000-0006-0000-0E00-000038000000}">
      <text>
        <r>
          <rPr>
            <b/>
            <sz val="9"/>
            <color indexed="81"/>
            <rFont val="ＭＳ Ｐゴシック"/>
            <family val="3"/>
            <charset val="128"/>
          </rPr>
          <t>岩田京次:</t>
        </r>
        <r>
          <rPr>
            <sz val="9"/>
            <color indexed="81"/>
            <rFont val="ＭＳ Ｐゴシック"/>
            <family val="3"/>
            <charset val="128"/>
          </rPr>
          <t xml:space="preserve">
</t>
        </r>
      </text>
    </comment>
    <comment ref="L44" authorId="0" shapeId="0" xr:uid="{00000000-0006-0000-0E00-000039000000}">
      <text>
        <r>
          <rPr>
            <b/>
            <sz val="9"/>
            <color indexed="81"/>
            <rFont val="ＭＳ Ｐゴシック"/>
            <family val="3"/>
            <charset val="128"/>
          </rPr>
          <t>岩田京次:</t>
        </r>
        <r>
          <rPr>
            <sz val="9"/>
            <color indexed="81"/>
            <rFont val="ＭＳ Ｐゴシック"/>
            <family val="3"/>
            <charset val="128"/>
          </rPr>
          <t xml:space="preserve">
</t>
        </r>
      </text>
    </comment>
    <comment ref="AD49" authorId="0" shapeId="0" xr:uid="{00000000-0006-0000-0E00-00003A000000}">
      <text>
        <r>
          <rPr>
            <b/>
            <sz val="9"/>
            <color indexed="81"/>
            <rFont val="ＭＳ Ｐゴシック"/>
            <family val="3"/>
            <charset val="128"/>
          </rPr>
          <t>岩田京次:</t>
        </r>
        <r>
          <rPr>
            <sz val="9"/>
            <color indexed="81"/>
            <rFont val="ＭＳ Ｐゴシック"/>
            <family val="3"/>
            <charset val="128"/>
          </rPr>
          <t xml:space="preserve">
</t>
        </r>
      </text>
    </comment>
    <comment ref="AL49" authorId="0" shapeId="0" xr:uid="{00000000-0006-0000-0E00-00003B000000}">
      <text>
        <r>
          <rPr>
            <b/>
            <sz val="9"/>
            <color indexed="81"/>
            <rFont val="ＭＳ Ｐゴシック"/>
            <family val="3"/>
            <charset val="128"/>
          </rPr>
          <t>岩田京次:</t>
        </r>
        <r>
          <rPr>
            <sz val="9"/>
            <color indexed="81"/>
            <rFont val="ＭＳ Ｐゴシック"/>
            <family val="3"/>
            <charset val="128"/>
          </rPr>
          <t xml:space="preserve">
</t>
        </r>
      </text>
    </comment>
    <comment ref="AT49" authorId="0" shapeId="0" xr:uid="{00000000-0006-0000-0E00-00003C000000}">
      <text>
        <r>
          <rPr>
            <b/>
            <sz val="9"/>
            <color indexed="81"/>
            <rFont val="ＭＳ Ｐゴシック"/>
            <family val="3"/>
            <charset val="128"/>
          </rPr>
          <t>岩田京次:</t>
        </r>
        <r>
          <rPr>
            <sz val="9"/>
            <color indexed="81"/>
            <rFont val="ＭＳ Ｐゴシック"/>
            <family val="3"/>
            <charset val="128"/>
          </rPr>
          <t xml:space="preserve">
</t>
        </r>
      </text>
    </comment>
    <comment ref="BB49" authorId="0" shapeId="0" xr:uid="{00000000-0006-0000-0E00-00003D000000}">
      <text>
        <r>
          <rPr>
            <b/>
            <sz val="9"/>
            <color indexed="81"/>
            <rFont val="ＭＳ Ｐゴシック"/>
            <family val="3"/>
            <charset val="128"/>
          </rPr>
          <t>岩田京次:</t>
        </r>
        <r>
          <rPr>
            <sz val="9"/>
            <color indexed="81"/>
            <rFont val="ＭＳ Ｐゴシック"/>
            <family val="3"/>
            <charset val="128"/>
          </rPr>
          <t xml:space="preserve">
</t>
        </r>
      </text>
    </comment>
    <comment ref="BJ49" authorId="0" shapeId="0" xr:uid="{00000000-0006-0000-0E00-00003E000000}">
      <text>
        <r>
          <rPr>
            <b/>
            <sz val="9"/>
            <color indexed="81"/>
            <rFont val="ＭＳ Ｐゴシック"/>
            <family val="3"/>
            <charset val="128"/>
          </rPr>
          <t>岩田京次:</t>
        </r>
        <r>
          <rPr>
            <sz val="9"/>
            <color indexed="81"/>
            <rFont val="ＭＳ Ｐゴシック"/>
            <family val="3"/>
            <charset val="128"/>
          </rPr>
          <t xml:space="preserve">
</t>
        </r>
      </text>
    </comment>
    <comment ref="BR49" authorId="0" shapeId="0" xr:uid="{00000000-0006-0000-0E00-00003F000000}">
      <text>
        <r>
          <rPr>
            <b/>
            <sz val="9"/>
            <color indexed="81"/>
            <rFont val="ＭＳ Ｐゴシック"/>
            <family val="3"/>
            <charset val="128"/>
          </rPr>
          <t>岩田京次:</t>
        </r>
        <r>
          <rPr>
            <sz val="9"/>
            <color indexed="81"/>
            <rFont val="ＭＳ Ｐゴシック"/>
            <family val="3"/>
            <charset val="128"/>
          </rPr>
          <t xml:space="preserve">
</t>
        </r>
      </text>
    </comment>
    <comment ref="BZ49" authorId="0" shapeId="0" xr:uid="{00000000-0006-0000-0E00-000040000000}">
      <text>
        <r>
          <rPr>
            <b/>
            <sz val="9"/>
            <color indexed="81"/>
            <rFont val="ＭＳ Ｐゴシック"/>
            <family val="3"/>
            <charset val="128"/>
          </rPr>
          <t>岩田京次:</t>
        </r>
        <r>
          <rPr>
            <sz val="9"/>
            <color indexed="81"/>
            <rFont val="ＭＳ Ｐゴシック"/>
            <family val="3"/>
            <charset val="128"/>
          </rPr>
          <t xml:space="preserve">
</t>
        </r>
      </text>
    </comment>
    <comment ref="CH49" authorId="0" shapeId="0" xr:uid="{00000000-0006-0000-0E00-000041000000}">
      <text>
        <r>
          <rPr>
            <b/>
            <sz val="9"/>
            <color indexed="81"/>
            <rFont val="ＭＳ Ｐゴシック"/>
            <family val="3"/>
            <charset val="128"/>
          </rPr>
          <t>岩田京次:</t>
        </r>
        <r>
          <rPr>
            <sz val="9"/>
            <color indexed="81"/>
            <rFont val="ＭＳ Ｐゴシック"/>
            <family val="3"/>
            <charset val="128"/>
          </rPr>
          <t xml:space="preserve">
</t>
        </r>
      </text>
    </comment>
    <comment ref="CP49" authorId="0" shapeId="0" xr:uid="{00000000-0006-0000-0E00-000042000000}">
      <text>
        <r>
          <rPr>
            <b/>
            <sz val="9"/>
            <color indexed="81"/>
            <rFont val="ＭＳ Ｐゴシック"/>
            <family val="3"/>
            <charset val="128"/>
          </rPr>
          <t>岩田京次:</t>
        </r>
        <r>
          <rPr>
            <sz val="9"/>
            <color indexed="81"/>
            <rFont val="ＭＳ Ｐゴシック"/>
            <family val="3"/>
            <charset val="128"/>
          </rPr>
          <t xml:space="preserve">
</t>
        </r>
      </text>
    </comment>
    <comment ref="CX49" authorId="0" shapeId="0" xr:uid="{00000000-0006-0000-0E00-000043000000}">
      <text>
        <r>
          <rPr>
            <b/>
            <sz val="9"/>
            <color indexed="81"/>
            <rFont val="ＭＳ Ｐゴシック"/>
            <family val="3"/>
            <charset val="128"/>
          </rPr>
          <t>岩田京次:</t>
        </r>
        <r>
          <rPr>
            <sz val="9"/>
            <color indexed="81"/>
            <rFont val="ＭＳ Ｐゴシック"/>
            <family val="3"/>
            <charset val="128"/>
          </rPr>
          <t xml:space="preserve">
</t>
        </r>
      </text>
    </comment>
    <comment ref="EF49" authorId="0" shapeId="0" xr:uid="{00000000-0006-0000-0E00-000044000000}">
      <text>
        <r>
          <rPr>
            <b/>
            <sz val="9"/>
            <color indexed="81"/>
            <rFont val="ＭＳ Ｐゴシック"/>
            <family val="3"/>
            <charset val="128"/>
          </rPr>
          <t>岩田京次:</t>
        </r>
        <r>
          <rPr>
            <sz val="9"/>
            <color indexed="81"/>
            <rFont val="ＭＳ Ｐゴシック"/>
            <family val="3"/>
            <charset val="128"/>
          </rPr>
          <t xml:space="preserve">
</t>
        </r>
      </text>
    </comment>
    <comment ref="EL49" authorId="0" shapeId="0" xr:uid="{00000000-0006-0000-0E00-000045000000}">
      <text>
        <r>
          <rPr>
            <b/>
            <sz val="9"/>
            <color indexed="81"/>
            <rFont val="ＭＳ Ｐゴシック"/>
            <family val="3"/>
            <charset val="128"/>
          </rPr>
          <t>岩田京次:</t>
        </r>
        <r>
          <rPr>
            <sz val="9"/>
            <color indexed="81"/>
            <rFont val="ＭＳ Ｐゴシック"/>
            <family val="3"/>
            <charset val="128"/>
          </rPr>
          <t xml:space="preserve">
</t>
        </r>
      </text>
    </comment>
    <comment ref="EQ49" authorId="0" shapeId="0" xr:uid="{00000000-0006-0000-0E00-000046000000}">
      <text>
        <r>
          <rPr>
            <b/>
            <sz val="9"/>
            <color indexed="81"/>
            <rFont val="ＭＳ Ｐゴシック"/>
            <family val="3"/>
            <charset val="128"/>
          </rPr>
          <t>岩田京次:</t>
        </r>
        <r>
          <rPr>
            <sz val="9"/>
            <color indexed="81"/>
            <rFont val="ＭＳ Ｐゴシック"/>
            <family val="3"/>
            <charset val="128"/>
          </rPr>
          <t xml:space="preserve">
</t>
        </r>
      </text>
    </comment>
    <comment ref="FA49" authorId="0" shapeId="0" xr:uid="{00000000-0006-0000-0E00-000047000000}">
      <text>
        <r>
          <rPr>
            <b/>
            <sz val="9"/>
            <color indexed="81"/>
            <rFont val="ＭＳ Ｐゴシック"/>
            <family val="3"/>
            <charset val="128"/>
          </rPr>
          <t>岩田京次:</t>
        </r>
        <r>
          <rPr>
            <sz val="9"/>
            <color indexed="81"/>
            <rFont val="ＭＳ Ｐゴシック"/>
            <family val="3"/>
            <charset val="128"/>
          </rPr>
          <t xml:space="preserve">
</t>
        </r>
      </text>
    </comment>
    <comment ref="FF49" authorId="0" shapeId="0" xr:uid="{00000000-0006-0000-0E00-000048000000}">
      <text>
        <r>
          <rPr>
            <b/>
            <sz val="9"/>
            <color indexed="81"/>
            <rFont val="ＭＳ Ｐゴシック"/>
            <family val="3"/>
            <charset val="128"/>
          </rPr>
          <t>岩田京次:</t>
        </r>
        <r>
          <rPr>
            <sz val="9"/>
            <color indexed="81"/>
            <rFont val="ＭＳ Ｐゴシック"/>
            <family val="3"/>
            <charset val="128"/>
          </rPr>
          <t xml:space="preserve">
</t>
        </r>
      </text>
    </comment>
    <comment ref="FP49" authorId="0" shapeId="0" xr:uid="{00000000-0006-0000-0E00-000049000000}">
      <text>
        <r>
          <rPr>
            <b/>
            <sz val="9"/>
            <color indexed="81"/>
            <rFont val="ＭＳ Ｐゴシック"/>
            <family val="3"/>
            <charset val="128"/>
          </rPr>
          <t>岩田京次:</t>
        </r>
        <r>
          <rPr>
            <sz val="9"/>
            <color indexed="81"/>
            <rFont val="ＭＳ Ｐゴシック"/>
            <family val="3"/>
            <charset val="128"/>
          </rPr>
          <t xml:space="preserve">
</t>
        </r>
      </text>
    </comment>
    <comment ref="FU49" authorId="0" shapeId="0" xr:uid="{00000000-0006-0000-0E00-00004A000000}">
      <text>
        <r>
          <rPr>
            <b/>
            <sz val="9"/>
            <color indexed="81"/>
            <rFont val="ＭＳ Ｐゴシック"/>
            <family val="3"/>
            <charset val="128"/>
          </rPr>
          <t>岩田京次:</t>
        </r>
        <r>
          <rPr>
            <sz val="9"/>
            <color indexed="81"/>
            <rFont val="ＭＳ Ｐゴシック"/>
            <family val="3"/>
            <charset val="12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岩田京次</author>
    <author>WS013</author>
  </authors>
  <commentList>
    <comment ref="ER13" authorId="0" shapeId="0" xr:uid="{00000000-0006-0000-0F00-000001000000}">
      <text>
        <r>
          <rPr>
            <b/>
            <sz val="9"/>
            <color indexed="81"/>
            <rFont val="ＭＳ Ｐゴシック"/>
            <family val="3"/>
            <charset val="128"/>
          </rPr>
          <t>岩田京次:</t>
        </r>
        <r>
          <rPr>
            <sz val="9"/>
            <color indexed="81"/>
            <rFont val="ＭＳ Ｐゴシック"/>
            <family val="3"/>
            <charset val="128"/>
          </rPr>
          <t xml:space="preserve">
</t>
        </r>
      </text>
    </comment>
    <comment ref="FE13" authorId="0" shapeId="0" xr:uid="{00000000-0006-0000-0F00-000002000000}">
      <text>
        <r>
          <rPr>
            <b/>
            <sz val="9"/>
            <color indexed="81"/>
            <rFont val="ＭＳ Ｐゴシック"/>
            <family val="3"/>
            <charset val="128"/>
          </rPr>
          <t>岩田京次:</t>
        </r>
        <r>
          <rPr>
            <sz val="9"/>
            <color indexed="81"/>
            <rFont val="ＭＳ Ｐゴシック"/>
            <family val="3"/>
            <charset val="128"/>
          </rPr>
          <t xml:space="preserve">
</t>
        </r>
      </text>
    </comment>
    <comment ref="FR13" authorId="0" shapeId="0" xr:uid="{00000000-0006-0000-0F00-000003000000}">
      <text>
        <r>
          <rPr>
            <b/>
            <sz val="9"/>
            <color indexed="81"/>
            <rFont val="ＭＳ Ｐゴシック"/>
            <family val="3"/>
            <charset val="128"/>
          </rPr>
          <t>岩田京次:</t>
        </r>
        <r>
          <rPr>
            <sz val="9"/>
            <color indexed="81"/>
            <rFont val="ＭＳ Ｐゴシック"/>
            <family val="3"/>
            <charset val="128"/>
          </rPr>
          <t xml:space="preserve">
</t>
        </r>
      </text>
    </comment>
    <comment ref="CB14" authorId="1" shapeId="0" xr:uid="{00000000-0006-0000-0F00-000004000000}">
      <text>
        <r>
          <rPr>
            <b/>
            <sz val="9"/>
            <color indexed="81"/>
            <rFont val="ＭＳ Ｐゴシック"/>
            <family val="3"/>
            <charset val="128"/>
          </rPr>
          <t>iwata</t>
        </r>
      </text>
    </comment>
    <comment ref="CB15" authorId="1" shapeId="0" xr:uid="{00000000-0006-0000-0F00-000005000000}">
      <text>
        <r>
          <rPr>
            <b/>
            <sz val="9"/>
            <color indexed="81"/>
            <rFont val="ＭＳ Ｐゴシック"/>
            <family val="3"/>
            <charset val="128"/>
          </rPr>
          <t>iwata</t>
        </r>
      </text>
    </comment>
    <comment ref="P19" authorId="0" shapeId="0" xr:uid="{00000000-0006-0000-0F00-000006000000}">
      <text>
        <r>
          <rPr>
            <b/>
            <sz val="9"/>
            <color indexed="81"/>
            <rFont val="ＭＳ Ｐゴシック"/>
            <family val="3"/>
            <charset val="128"/>
          </rPr>
          <t>岩田京次:</t>
        </r>
        <r>
          <rPr>
            <sz val="9"/>
            <color indexed="81"/>
            <rFont val="ＭＳ Ｐゴシック"/>
            <family val="3"/>
            <charset val="128"/>
          </rPr>
          <t xml:space="preserve">
</t>
        </r>
      </text>
    </comment>
    <comment ref="P20" authorId="1" shapeId="0" xr:uid="{00000000-0006-0000-0F00-000007000000}">
      <text/>
    </comment>
    <comment ref="AA20" authorId="0" shapeId="0" xr:uid="{00000000-0006-0000-0F00-000008000000}">
      <text>
        <r>
          <rPr>
            <b/>
            <sz val="9"/>
            <color indexed="81"/>
            <rFont val="ＭＳ Ｐゴシック"/>
            <family val="3"/>
            <charset val="128"/>
          </rPr>
          <t>岩田京次:</t>
        </r>
        <r>
          <rPr>
            <sz val="9"/>
            <color indexed="81"/>
            <rFont val="ＭＳ Ｐゴシック"/>
            <family val="3"/>
            <charset val="128"/>
          </rPr>
          <t xml:space="preserve">
</t>
        </r>
      </text>
    </comment>
    <comment ref="AO20" authorId="0" shapeId="0" xr:uid="{00000000-0006-0000-0F00-000009000000}">
      <text>
        <r>
          <rPr>
            <b/>
            <sz val="9"/>
            <color indexed="81"/>
            <rFont val="ＭＳ Ｐゴシック"/>
            <family val="3"/>
            <charset val="128"/>
          </rPr>
          <t>岩田京次:</t>
        </r>
        <r>
          <rPr>
            <sz val="9"/>
            <color indexed="81"/>
            <rFont val="ＭＳ Ｐゴシック"/>
            <family val="3"/>
            <charset val="128"/>
          </rPr>
          <t xml:space="preserve">
</t>
        </r>
      </text>
    </comment>
    <comment ref="BQ20" authorId="0" shapeId="0" xr:uid="{00000000-0006-0000-0F00-00000A000000}">
      <text>
        <r>
          <rPr>
            <b/>
            <sz val="9"/>
            <color indexed="81"/>
            <rFont val="ＭＳ Ｐゴシック"/>
            <family val="3"/>
            <charset val="128"/>
          </rPr>
          <t>岩田京次:</t>
        </r>
        <r>
          <rPr>
            <sz val="9"/>
            <color indexed="81"/>
            <rFont val="ＭＳ Ｐゴシック"/>
            <family val="3"/>
            <charset val="128"/>
          </rPr>
          <t xml:space="preserve">
</t>
        </r>
      </text>
    </comment>
    <comment ref="CE20" authorId="0" shapeId="0" xr:uid="{00000000-0006-0000-0F00-00000B000000}">
      <text>
        <r>
          <rPr>
            <b/>
            <sz val="9"/>
            <color indexed="81"/>
            <rFont val="ＭＳ Ｐゴシック"/>
            <family val="3"/>
            <charset val="128"/>
          </rPr>
          <t>岩田京次:</t>
        </r>
        <r>
          <rPr>
            <sz val="9"/>
            <color indexed="81"/>
            <rFont val="ＭＳ Ｐゴシック"/>
            <family val="3"/>
            <charset val="128"/>
          </rPr>
          <t xml:space="preserve">
</t>
        </r>
      </text>
    </comment>
    <comment ref="DA20" authorId="0" shapeId="0" xr:uid="{00000000-0006-0000-0F00-00000C000000}">
      <text>
        <r>
          <rPr>
            <b/>
            <sz val="9"/>
            <color indexed="81"/>
            <rFont val="ＭＳ Ｐゴシック"/>
            <family val="3"/>
            <charset val="128"/>
          </rPr>
          <t>岩田京次:</t>
        </r>
        <r>
          <rPr>
            <sz val="9"/>
            <color indexed="81"/>
            <rFont val="ＭＳ Ｐゴシック"/>
            <family val="3"/>
            <charset val="128"/>
          </rPr>
          <t xml:space="preserve">
</t>
        </r>
      </text>
    </comment>
    <comment ref="DO20" authorId="0" shapeId="0" xr:uid="{00000000-0006-0000-0F00-00000D000000}">
      <text>
        <r>
          <rPr>
            <b/>
            <sz val="9"/>
            <color indexed="81"/>
            <rFont val="ＭＳ Ｐゴシック"/>
            <family val="3"/>
            <charset val="128"/>
          </rPr>
          <t>岩田京次:</t>
        </r>
        <r>
          <rPr>
            <sz val="9"/>
            <color indexed="81"/>
            <rFont val="ＭＳ Ｐゴシック"/>
            <family val="3"/>
            <charset val="128"/>
          </rPr>
          <t xml:space="preserve">
</t>
        </r>
      </text>
    </comment>
    <comment ref="P21" authorId="0" shapeId="0" xr:uid="{00000000-0006-0000-0F00-00000E000000}">
      <text>
        <r>
          <rPr>
            <b/>
            <sz val="9"/>
            <color indexed="81"/>
            <rFont val="ＭＳ Ｐゴシック"/>
            <family val="3"/>
            <charset val="128"/>
          </rPr>
          <t>岩田京次:</t>
        </r>
        <r>
          <rPr>
            <sz val="9"/>
            <color indexed="81"/>
            <rFont val="ＭＳ Ｐゴシック"/>
            <family val="3"/>
            <charset val="128"/>
          </rPr>
          <t xml:space="preserve">
</t>
        </r>
      </text>
    </comment>
    <comment ref="P22" authorId="0" shapeId="0" xr:uid="{00000000-0006-0000-0F00-00000F000000}">
      <text>
        <r>
          <rPr>
            <b/>
            <sz val="9"/>
            <color indexed="81"/>
            <rFont val="ＭＳ Ｐゴシック"/>
            <family val="3"/>
            <charset val="128"/>
          </rPr>
          <t>岩田京次:</t>
        </r>
        <r>
          <rPr>
            <sz val="9"/>
            <color indexed="81"/>
            <rFont val="ＭＳ Ｐゴシック"/>
            <family val="3"/>
            <charset val="128"/>
          </rPr>
          <t xml:space="preserve">
</t>
        </r>
      </text>
    </comment>
    <comment ref="P23" authorId="0" shapeId="0" xr:uid="{00000000-0006-0000-0F00-000010000000}">
      <text>
        <r>
          <rPr>
            <b/>
            <sz val="9"/>
            <color indexed="81"/>
            <rFont val="ＭＳ Ｐゴシック"/>
            <family val="3"/>
            <charset val="128"/>
          </rPr>
          <t>岩田京次:</t>
        </r>
        <r>
          <rPr>
            <sz val="9"/>
            <color indexed="81"/>
            <rFont val="ＭＳ Ｐゴシック"/>
            <family val="3"/>
            <charset val="128"/>
          </rPr>
          <t xml:space="preserve">
</t>
        </r>
      </text>
    </comment>
    <comment ref="P24" authorId="0" shapeId="0" xr:uid="{00000000-0006-0000-0F00-000011000000}">
      <text>
        <r>
          <rPr>
            <b/>
            <sz val="9"/>
            <color indexed="81"/>
            <rFont val="ＭＳ Ｐゴシック"/>
            <family val="3"/>
            <charset val="128"/>
          </rPr>
          <t>岩田京次:</t>
        </r>
        <r>
          <rPr>
            <sz val="9"/>
            <color indexed="81"/>
            <rFont val="ＭＳ Ｐゴシック"/>
            <family val="3"/>
            <charset val="128"/>
          </rPr>
          <t xml:space="preserve">
</t>
        </r>
      </text>
    </comment>
    <comment ref="AD27" authorId="0" shapeId="0" xr:uid="{00000000-0006-0000-0F00-000012000000}">
      <text>
        <r>
          <rPr>
            <b/>
            <sz val="9"/>
            <color indexed="81"/>
            <rFont val="ＭＳ Ｐゴシック"/>
            <family val="3"/>
            <charset val="128"/>
          </rPr>
          <t>岩田京次:</t>
        </r>
        <r>
          <rPr>
            <sz val="9"/>
            <color indexed="81"/>
            <rFont val="ＭＳ Ｐゴシック"/>
            <family val="3"/>
            <charset val="128"/>
          </rPr>
          <t xml:space="preserve">
</t>
        </r>
      </text>
    </comment>
    <comment ref="X29" authorId="0" shapeId="0" xr:uid="{00000000-0006-0000-0F00-000013000000}">
      <text>
        <r>
          <rPr>
            <b/>
            <sz val="9"/>
            <color indexed="81"/>
            <rFont val="ＭＳ Ｐゴシック"/>
            <family val="3"/>
            <charset val="128"/>
          </rPr>
          <t>岩田京次:</t>
        </r>
        <r>
          <rPr>
            <sz val="9"/>
            <color indexed="81"/>
            <rFont val="ＭＳ Ｐゴシック"/>
            <family val="3"/>
            <charset val="128"/>
          </rPr>
          <t xml:space="preserve">
</t>
        </r>
      </text>
    </comment>
    <comment ref="AK29" authorId="0" shapeId="0" xr:uid="{00000000-0006-0000-0F00-000014000000}">
      <text>
        <r>
          <rPr>
            <b/>
            <sz val="9"/>
            <color indexed="81"/>
            <rFont val="ＭＳ Ｐゴシック"/>
            <family val="3"/>
            <charset val="128"/>
          </rPr>
          <t>岩田京次:</t>
        </r>
        <r>
          <rPr>
            <sz val="9"/>
            <color indexed="81"/>
            <rFont val="ＭＳ Ｐゴシック"/>
            <family val="3"/>
            <charset val="128"/>
          </rPr>
          <t xml:space="preserve">
</t>
        </r>
      </text>
    </comment>
    <comment ref="AX29" authorId="0" shapeId="0" xr:uid="{00000000-0006-0000-0F00-000015000000}">
      <text>
        <r>
          <rPr>
            <b/>
            <sz val="9"/>
            <color indexed="81"/>
            <rFont val="ＭＳ Ｐゴシック"/>
            <family val="3"/>
            <charset val="128"/>
          </rPr>
          <t>岩田京次:</t>
        </r>
        <r>
          <rPr>
            <sz val="9"/>
            <color indexed="81"/>
            <rFont val="ＭＳ Ｐゴシック"/>
            <family val="3"/>
            <charset val="128"/>
          </rPr>
          <t xml:space="preserve">
</t>
        </r>
      </text>
    </comment>
    <comment ref="AD33" authorId="0" shapeId="0" xr:uid="{00000000-0006-0000-0F00-000016000000}">
      <text>
        <r>
          <rPr>
            <b/>
            <sz val="9"/>
            <color indexed="81"/>
            <rFont val="ＭＳ Ｐゴシック"/>
            <family val="3"/>
            <charset val="128"/>
          </rPr>
          <t>岩田京次:</t>
        </r>
        <r>
          <rPr>
            <sz val="9"/>
            <color indexed="81"/>
            <rFont val="ＭＳ Ｐゴシック"/>
            <family val="3"/>
            <charset val="128"/>
          </rPr>
          <t xml:space="preserve">
</t>
        </r>
      </text>
    </comment>
    <comment ref="AI33" authorId="0" shapeId="0" xr:uid="{00000000-0006-0000-0F00-000017000000}">
      <text>
        <r>
          <rPr>
            <b/>
            <sz val="9"/>
            <color indexed="81"/>
            <rFont val="ＭＳ Ｐゴシック"/>
            <family val="3"/>
            <charset val="128"/>
          </rPr>
          <t>岩田京次:</t>
        </r>
        <r>
          <rPr>
            <sz val="9"/>
            <color indexed="81"/>
            <rFont val="ＭＳ Ｐゴシック"/>
            <family val="3"/>
            <charset val="128"/>
          </rPr>
          <t xml:space="preserve">
</t>
        </r>
      </text>
    </comment>
    <comment ref="CQ33" authorId="0" shapeId="0" xr:uid="{00000000-0006-0000-0F00-000018000000}">
      <text>
        <r>
          <rPr>
            <b/>
            <sz val="9"/>
            <color indexed="81"/>
            <rFont val="ＭＳ Ｐゴシック"/>
            <family val="3"/>
            <charset val="128"/>
          </rPr>
          <t>岩田京次:</t>
        </r>
        <r>
          <rPr>
            <sz val="9"/>
            <color indexed="81"/>
            <rFont val="ＭＳ Ｐゴシック"/>
            <family val="3"/>
            <charset val="128"/>
          </rPr>
          <t xml:space="preserve">
</t>
        </r>
      </text>
    </comment>
    <comment ref="CV33" authorId="0" shapeId="0" xr:uid="{00000000-0006-0000-0F00-000019000000}">
      <text>
        <r>
          <rPr>
            <b/>
            <sz val="9"/>
            <color indexed="81"/>
            <rFont val="ＭＳ Ｐゴシック"/>
            <family val="3"/>
            <charset val="128"/>
          </rPr>
          <t>岩田京次:</t>
        </r>
        <r>
          <rPr>
            <sz val="9"/>
            <color indexed="81"/>
            <rFont val="ＭＳ Ｐゴシック"/>
            <family val="3"/>
            <charset val="128"/>
          </rPr>
          <t xml:space="preserve">
</t>
        </r>
      </text>
    </comment>
    <comment ref="DA33" authorId="0" shapeId="0" xr:uid="{00000000-0006-0000-0F00-00001A000000}">
      <text>
        <r>
          <rPr>
            <b/>
            <sz val="9"/>
            <color indexed="81"/>
            <rFont val="ＭＳ Ｐゴシック"/>
            <family val="3"/>
            <charset val="128"/>
          </rPr>
          <t>岩田京次:</t>
        </r>
        <r>
          <rPr>
            <sz val="9"/>
            <color indexed="81"/>
            <rFont val="ＭＳ Ｐゴシック"/>
            <family val="3"/>
            <charset val="128"/>
          </rPr>
          <t xml:space="preserve">
</t>
        </r>
      </text>
    </comment>
    <comment ref="DF33" authorId="0" shapeId="0" xr:uid="{00000000-0006-0000-0F00-00001B000000}">
      <text>
        <r>
          <rPr>
            <b/>
            <sz val="9"/>
            <color indexed="81"/>
            <rFont val="ＭＳ Ｐゴシック"/>
            <family val="3"/>
            <charset val="128"/>
          </rPr>
          <t>岩田京次:</t>
        </r>
        <r>
          <rPr>
            <sz val="9"/>
            <color indexed="81"/>
            <rFont val="ＭＳ Ｐゴシック"/>
            <family val="3"/>
            <charset val="128"/>
          </rPr>
          <t xml:space="preserve">
</t>
        </r>
      </text>
    </comment>
    <comment ref="DK33" authorId="0" shapeId="0" xr:uid="{00000000-0006-0000-0F00-00001C000000}">
      <text>
        <r>
          <rPr>
            <b/>
            <sz val="9"/>
            <color indexed="81"/>
            <rFont val="ＭＳ Ｐゴシック"/>
            <family val="3"/>
            <charset val="128"/>
          </rPr>
          <t>岩田京次:</t>
        </r>
        <r>
          <rPr>
            <sz val="9"/>
            <color indexed="81"/>
            <rFont val="ＭＳ Ｐゴシック"/>
            <family val="3"/>
            <charset val="128"/>
          </rPr>
          <t xml:space="preserve">
</t>
        </r>
      </text>
    </comment>
    <comment ref="DP33" authorId="0" shapeId="0" xr:uid="{00000000-0006-0000-0F00-00001D000000}">
      <text>
        <r>
          <rPr>
            <b/>
            <sz val="9"/>
            <color indexed="81"/>
            <rFont val="ＭＳ Ｐゴシック"/>
            <family val="3"/>
            <charset val="128"/>
          </rPr>
          <t>岩田京次:</t>
        </r>
        <r>
          <rPr>
            <sz val="9"/>
            <color indexed="81"/>
            <rFont val="ＭＳ Ｐゴシック"/>
            <family val="3"/>
            <charset val="128"/>
          </rPr>
          <t xml:space="preserve">
</t>
        </r>
      </text>
    </comment>
    <comment ref="EL33" authorId="0" shapeId="0" xr:uid="{00000000-0006-0000-0F00-00001E000000}">
      <text>
        <r>
          <rPr>
            <b/>
            <sz val="9"/>
            <color indexed="81"/>
            <rFont val="ＭＳ Ｐゴシック"/>
            <family val="3"/>
            <charset val="128"/>
          </rPr>
          <t>岩田京次:</t>
        </r>
        <r>
          <rPr>
            <sz val="9"/>
            <color indexed="81"/>
            <rFont val="ＭＳ Ｐゴシック"/>
            <family val="3"/>
            <charset val="128"/>
          </rPr>
          <t xml:space="preserve">
</t>
        </r>
      </text>
    </comment>
    <comment ref="EQ33" authorId="0" shapeId="0" xr:uid="{00000000-0006-0000-0F00-00001F000000}">
      <text>
        <r>
          <rPr>
            <b/>
            <sz val="9"/>
            <color indexed="81"/>
            <rFont val="ＭＳ Ｐゴシック"/>
            <family val="3"/>
            <charset val="128"/>
          </rPr>
          <t>岩田京次:</t>
        </r>
        <r>
          <rPr>
            <sz val="9"/>
            <color indexed="81"/>
            <rFont val="ＭＳ Ｐゴシック"/>
            <family val="3"/>
            <charset val="128"/>
          </rPr>
          <t xml:space="preserve">
</t>
        </r>
      </text>
    </comment>
    <comment ref="FA33" authorId="0" shapeId="0" xr:uid="{00000000-0006-0000-0F00-000020000000}">
      <text>
        <r>
          <rPr>
            <b/>
            <sz val="9"/>
            <color indexed="81"/>
            <rFont val="ＭＳ Ｐゴシック"/>
            <family val="3"/>
            <charset val="128"/>
          </rPr>
          <t>岩田京次:</t>
        </r>
        <r>
          <rPr>
            <sz val="9"/>
            <color indexed="81"/>
            <rFont val="ＭＳ Ｐゴシック"/>
            <family val="3"/>
            <charset val="128"/>
          </rPr>
          <t xml:space="preserve">
</t>
        </r>
      </text>
    </comment>
    <comment ref="FF33" authorId="0" shapeId="0" xr:uid="{00000000-0006-0000-0F00-000021000000}">
      <text>
        <r>
          <rPr>
            <b/>
            <sz val="9"/>
            <color indexed="81"/>
            <rFont val="ＭＳ Ｐゴシック"/>
            <family val="3"/>
            <charset val="128"/>
          </rPr>
          <t>岩田京次:</t>
        </r>
        <r>
          <rPr>
            <sz val="9"/>
            <color indexed="81"/>
            <rFont val="ＭＳ Ｐゴシック"/>
            <family val="3"/>
            <charset val="128"/>
          </rPr>
          <t xml:space="preserve">
</t>
        </r>
      </text>
    </comment>
    <comment ref="FP33" authorId="0" shapeId="0" xr:uid="{00000000-0006-0000-0F00-000022000000}">
      <text>
        <r>
          <rPr>
            <b/>
            <sz val="9"/>
            <color indexed="81"/>
            <rFont val="ＭＳ Ｐゴシック"/>
            <family val="3"/>
            <charset val="128"/>
          </rPr>
          <t>岩田京次:</t>
        </r>
        <r>
          <rPr>
            <sz val="9"/>
            <color indexed="81"/>
            <rFont val="ＭＳ Ｐゴシック"/>
            <family val="3"/>
            <charset val="128"/>
          </rPr>
          <t xml:space="preserve">
</t>
        </r>
      </text>
    </comment>
    <comment ref="FU33" authorId="0" shapeId="0" xr:uid="{00000000-0006-0000-0F00-000023000000}">
      <text>
        <r>
          <rPr>
            <b/>
            <sz val="9"/>
            <color indexed="81"/>
            <rFont val="ＭＳ Ｐゴシック"/>
            <family val="3"/>
            <charset val="128"/>
          </rPr>
          <t>岩田京次:</t>
        </r>
        <r>
          <rPr>
            <sz val="9"/>
            <color indexed="81"/>
            <rFont val="ＭＳ Ｐゴシック"/>
            <family val="3"/>
            <charset val="128"/>
          </rPr>
          <t xml:space="preserve">
</t>
        </r>
      </text>
    </comment>
    <comment ref="CA34" authorId="0" shapeId="0" xr:uid="{00000000-0006-0000-0F00-000024000000}">
      <text>
        <r>
          <rPr>
            <b/>
            <sz val="9"/>
            <color indexed="81"/>
            <rFont val="ＭＳ Ｐゴシック"/>
            <family val="3"/>
            <charset val="128"/>
          </rPr>
          <t>岩田京次:</t>
        </r>
        <r>
          <rPr>
            <sz val="9"/>
            <color indexed="81"/>
            <rFont val="ＭＳ Ｐゴシック"/>
            <family val="3"/>
            <charset val="128"/>
          </rPr>
          <t xml:space="preserve">
</t>
        </r>
      </text>
    </comment>
    <comment ref="CE34" authorId="0" shapeId="0" xr:uid="{00000000-0006-0000-0F00-000025000000}">
      <text>
        <r>
          <rPr>
            <b/>
            <sz val="9"/>
            <color indexed="81"/>
            <rFont val="ＭＳ Ｐゴシック"/>
            <family val="3"/>
            <charset val="128"/>
          </rPr>
          <t>岩田京次:</t>
        </r>
        <r>
          <rPr>
            <sz val="9"/>
            <color indexed="81"/>
            <rFont val="ＭＳ Ｐゴシック"/>
            <family val="3"/>
            <charset val="128"/>
          </rPr>
          <t xml:space="preserve">
</t>
        </r>
      </text>
    </comment>
    <comment ref="AD40" authorId="0" shapeId="0" xr:uid="{00000000-0006-0000-0F00-000026000000}">
      <text>
        <r>
          <rPr>
            <b/>
            <sz val="9"/>
            <color indexed="81"/>
            <rFont val="ＭＳ Ｐゴシック"/>
            <family val="3"/>
            <charset val="128"/>
          </rPr>
          <t>岩田京次:</t>
        </r>
        <r>
          <rPr>
            <sz val="9"/>
            <color indexed="81"/>
            <rFont val="ＭＳ Ｐゴシック"/>
            <family val="3"/>
            <charset val="128"/>
          </rPr>
          <t xml:space="preserve">
</t>
        </r>
      </text>
    </comment>
    <comment ref="AL40" authorId="0" shapeId="0" xr:uid="{00000000-0006-0000-0F00-000027000000}">
      <text>
        <r>
          <rPr>
            <b/>
            <sz val="9"/>
            <color indexed="81"/>
            <rFont val="ＭＳ Ｐゴシック"/>
            <family val="3"/>
            <charset val="128"/>
          </rPr>
          <t>岩田京次:</t>
        </r>
        <r>
          <rPr>
            <sz val="9"/>
            <color indexed="81"/>
            <rFont val="ＭＳ Ｐゴシック"/>
            <family val="3"/>
            <charset val="128"/>
          </rPr>
          <t xml:space="preserve">
</t>
        </r>
      </text>
    </comment>
    <comment ref="AD42" authorId="0" shapeId="0" xr:uid="{00000000-0006-0000-0F00-000028000000}">
      <text>
        <r>
          <rPr>
            <b/>
            <sz val="9"/>
            <color indexed="81"/>
            <rFont val="ＭＳ Ｐゴシック"/>
            <family val="3"/>
            <charset val="128"/>
          </rPr>
          <t>岩田京次:</t>
        </r>
        <r>
          <rPr>
            <sz val="9"/>
            <color indexed="81"/>
            <rFont val="ＭＳ Ｐゴシック"/>
            <family val="3"/>
            <charset val="128"/>
          </rPr>
          <t xml:space="preserve">
</t>
        </r>
      </text>
    </comment>
    <comment ref="AL42" authorId="0" shapeId="0" xr:uid="{00000000-0006-0000-0F00-000029000000}">
      <text>
        <r>
          <rPr>
            <b/>
            <sz val="9"/>
            <color indexed="81"/>
            <rFont val="ＭＳ Ｐゴシック"/>
            <family val="3"/>
            <charset val="128"/>
          </rPr>
          <t>岩田京次:</t>
        </r>
        <r>
          <rPr>
            <sz val="9"/>
            <color indexed="81"/>
            <rFont val="ＭＳ Ｐゴシック"/>
            <family val="3"/>
            <charset val="128"/>
          </rPr>
          <t xml:space="preserve">
</t>
        </r>
      </text>
    </comment>
    <comment ref="AT42" authorId="0" shapeId="0" xr:uid="{00000000-0006-0000-0F00-00002A000000}">
      <text>
        <r>
          <rPr>
            <b/>
            <sz val="9"/>
            <color indexed="81"/>
            <rFont val="ＭＳ Ｐゴシック"/>
            <family val="3"/>
            <charset val="128"/>
          </rPr>
          <t>岩田京次:</t>
        </r>
        <r>
          <rPr>
            <sz val="9"/>
            <color indexed="81"/>
            <rFont val="ＭＳ Ｐゴシック"/>
            <family val="3"/>
            <charset val="128"/>
          </rPr>
          <t xml:space="preserve">
</t>
        </r>
      </text>
    </comment>
    <comment ref="BB42" authorId="0" shapeId="0" xr:uid="{00000000-0006-0000-0F00-00002B000000}">
      <text>
        <r>
          <rPr>
            <b/>
            <sz val="9"/>
            <color indexed="81"/>
            <rFont val="ＭＳ Ｐゴシック"/>
            <family val="3"/>
            <charset val="128"/>
          </rPr>
          <t>岩田京次:</t>
        </r>
        <r>
          <rPr>
            <sz val="9"/>
            <color indexed="81"/>
            <rFont val="ＭＳ Ｐゴシック"/>
            <family val="3"/>
            <charset val="128"/>
          </rPr>
          <t xml:space="preserve">
</t>
        </r>
      </text>
    </comment>
    <comment ref="BJ42" authorId="0" shapeId="0" xr:uid="{00000000-0006-0000-0F00-00002C000000}">
      <text>
        <r>
          <rPr>
            <b/>
            <sz val="9"/>
            <color indexed="81"/>
            <rFont val="ＭＳ Ｐゴシック"/>
            <family val="3"/>
            <charset val="128"/>
          </rPr>
          <t>岩田京次:</t>
        </r>
        <r>
          <rPr>
            <sz val="9"/>
            <color indexed="81"/>
            <rFont val="ＭＳ Ｐゴシック"/>
            <family val="3"/>
            <charset val="128"/>
          </rPr>
          <t xml:space="preserve">
</t>
        </r>
      </text>
    </comment>
    <comment ref="BR42" authorId="0" shapeId="0" xr:uid="{00000000-0006-0000-0F00-00002D000000}">
      <text>
        <r>
          <rPr>
            <b/>
            <sz val="9"/>
            <color indexed="81"/>
            <rFont val="ＭＳ Ｐゴシック"/>
            <family val="3"/>
            <charset val="128"/>
          </rPr>
          <t>岩田京次:</t>
        </r>
        <r>
          <rPr>
            <sz val="9"/>
            <color indexed="81"/>
            <rFont val="ＭＳ Ｐゴシック"/>
            <family val="3"/>
            <charset val="128"/>
          </rPr>
          <t xml:space="preserve">
</t>
        </r>
      </text>
    </comment>
    <comment ref="BZ42" authorId="0" shapeId="0" xr:uid="{00000000-0006-0000-0F00-00002E000000}">
      <text>
        <r>
          <rPr>
            <b/>
            <sz val="9"/>
            <color indexed="81"/>
            <rFont val="ＭＳ Ｐゴシック"/>
            <family val="3"/>
            <charset val="128"/>
          </rPr>
          <t>岩田京次:</t>
        </r>
        <r>
          <rPr>
            <sz val="9"/>
            <color indexed="81"/>
            <rFont val="ＭＳ Ｐゴシック"/>
            <family val="3"/>
            <charset val="128"/>
          </rPr>
          <t xml:space="preserve">
</t>
        </r>
      </text>
    </comment>
    <comment ref="CH42" authorId="0" shapeId="0" xr:uid="{00000000-0006-0000-0F00-00002F000000}">
      <text>
        <r>
          <rPr>
            <b/>
            <sz val="9"/>
            <color indexed="81"/>
            <rFont val="ＭＳ Ｐゴシック"/>
            <family val="3"/>
            <charset val="128"/>
          </rPr>
          <t>岩田京次:</t>
        </r>
        <r>
          <rPr>
            <sz val="9"/>
            <color indexed="81"/>
            <rFont val="ＭＳ Ｐゴシック"/>
            <family val="3"/>
            <charset val="128"/>
          </rPr>
          <t xml:space="preserve">
</t>
        </r>
      </text>
    </comment>
    <comment ref="CP42" authorId="0" shapeId="0" xr:uid="{00000000-0006-0000-0F00-000030000000}">
      <text>
        <r>
          <rPr>
            <b/>
            <sz val="9"/>
            <color indexed="81"/>
            <rFont val="ＭＳ Ｐゴシック"/>
            <family val="3"/>
            <charset val="128"/>
          </rPr>
          <t>岩田京次:</t>
        </r>
        <r>
          <rPr>
            <sz val="9"/>
            <color indexed="81"/>
            <rFont val="ＭＳ Ｐゴシック"/>
            <family val="3"/>
            <charset val="128"/>
          </rPr>
          <t xml:space="preserve">
</t>
        </r>
      </text>
    </comment>
    <comment ref="CX42" authorId="0" shapeId="0" xr:uid="{00000000-0006-0000-0F00-000031000000}">
      <text>
        <r>
          <rPr>
            <b/>
            <sz val="9"/>
            <color indexed="81"/>
            <rFont val="ＭＳ Ｐゴシック"/>
            <family val="3"/>
            <charset val="128"/>
          </rPr>
          <t>岩田京次:</t>
        </r>
        <r>
          <rPr>
            <sz val="9"/>
            <color indexed="81"/>
            <rFont val="ＭＳ Ｐゴシック"/>
            <family val="3"/>
            <charset val="128"/>
          </rPr>
          <t xml:space="preserve">
</t>
        </r>
      </text>
    </comment>
    <comment ref="EF42" authorId="0" shapeId="0" xr:uid="{00000000-0006-0000-0F00-000032000000}">
      <text>
        <r>
          <rPr>
            <b/>
            <sz val="9"/>
            <color indexed="81"/>
            <rFont val="ＭＳ Ｐゴシック"/>
            <family val="3"/>
            <charset val="128"/>
          </rPr>
          <t>岩田京次:</t>
        </r>
        <r>
          <rPr>
            <sz val="9"/>
            <color indexed="81"/>
            <rFont val="ＭＳ Ｐゴシック"/>
            <family val="3"/>
            <charset val="128"/>
          </rPr>
          <t xml:space="preserve">
</t>
        </r>
      </text>
    </comment>
    <comment ref="EL42" authorId="0" shapeId="0" xr:uid="{00000000-0006-0000-0F00-000033000000}">
      <text>
        <r>
          <rPr>
            <b/>
            <sz val="9"/>
            <color indexed="81"/>
            <rFont val="ＭＳ Ｐゴシック"/>
            <family val="3"/>
            <charset val="128"/>
          </rPr>
          <t>岩田京次:</t>
        </r>
        <r>
          <rPr>
            <sz val="9"/>
            <color indexed="81"/>
            <rFont val="ＭＳ Ｐゴシック"/>
            <family val="3"/>
            <charset val="128"/>
          </rPr>
          <t xml:space="preserve">
</t>
        </r>
      </text>
    </comment>
    <comment ref="EQ42" authorId="0" shapeId="0" xr:uid="{00000000-0006-0000-0F00-000034000000}">
      <text>
        <r>
          <rPr>
            <b/>
            <sz val="9"/>
            <color indexed="81"/>
            <rFont val="ＭＳ Ｐゴシック"/>
            <family val="3"/>
            <charset val="128"/>
          </rPr>
          <t>岩田京次:</t>
        </r>
        <r>
          <rPr>
            <sz val="9"/>
            <color indexed="81"/>
            <rFont val="ＭＳ Ｐゴシック"/>
            <family val="3"/>
            <charset val="128"/>
          </rPr>
          <t xml:space="preserve">
</t>
        </r>
      </text>
    </comment>
    <comment ref="FA42" authorId="0" shapeId="0" xr:uid="{00000000-0006-0000-0F00-000035000000}">
      <text>
        <r>
          <rPr>
            <b/>
            <sz val="9"/>
            <color indexed="81"/>
            <rFont val="ＭＳ Ｐゴシック"/>
            <family val="3"/>
            <charset val="128"/>
          </rPr>
          <t>岩田京次:</t>
        </r>
        <r>
          <rPr>
            <sz val="9"/>
            <color indexed="81"/>
            <rFont val="ＭＳ Ｐゴシック"/>
            <family val="3"/>
            <charset val="128"/>
          </rPr>
          <t xml:space="preserve">
</t>
        </r>
      </text>
    </comment>
    <comment ref="FF42" authorId="0" shapeId="0" xr:uid="{00000000-0006-0000-0F00-000036000000}">
      <text>
        <r>
          <rPr>
            <b/>
            <sz val="9"/>
            <color indexed="81"/>
            <rFont val="ＭＳ Ｐゴシック"/>
            <family val="3"/>
            <charset val="128"/>
          </rPr>
          <t>岩田京次:</t>
        </r>
        <r>
          <rPr>
            <sz val="9"/>
            <color indexed="81"/>
            <rFont val="ＭＳ Ｐゴシック"/>
            <family val="3"/>
            <charset val="128"/>
          </rPr>
          <t xml:space="preserve">
</t>
        </r>
      </text>
    </comment>
    <comment ref="FP42" authorId="0" shapeId="0" xr:uid="{00000000-0006-0000-0F00-000037000000}">
      <text>
        <r>
          <rPr>
            <b/>
            <sz val="9"/>
            <color indexed="81"/>
            <rFont val="ＭＳ Ｐゴシック"/>
            <family val="3"/>
            <charset val="128"/>
          </rPr>
          <t>岩田京次:</t>
        </r>
        <r>
          <rPr>
            <sz val="9"/>
            <color indexed="81"/>
            <rFont val="ＭＳ Ｐゴシック"/>
            <family val="3"/>
            <charset val="128"/>
          </rPr>
          <t xml:space="preserve">
</t>
        </r>
      </text>
    </comment>
    <comment ref="FU42" authorId="0" shapeId="0" xr:uid="{00000000-0006-0000-0F00-000038000000}">
      <text>
        <r>
          <rPr>
            <b/>
            <sz val="9"/>
            <color indexed="81"/>
            <rFont val="ＭＳ Ｐゴシック"/>
            <family val="3"/>
            <charset val="128"/>
          </rPr>
          <t>岩田京次:</t>
        </r>
        <r>
          <rPr>
            <sz val="9"/>
            <color indexed="81"/>
            <rFont val="ＭＳ Ｐゴシック"/>
            <family val="3"/>
            <charset val="128"/>
          </rPr>
          <t xml:space="preserve">
</t>
        </r>
      </text>
    </comment>
    <comment ref="L44" authorId="0" shapeId="0" xr:uid="{00000000-0006-0000-0F00-000039000000}">
      <text>
        <r>
          <rPr>
            <b/>
            <sz val="9"/>
            <color indexed="81"/>
            <rFont val="ＭＳ Ｐゴシック"/>
            <family val="3"/>
            <charset val="128"/>
          </rPr>
          <t>岩田京次:</t>
        </r>
        <r>
          <rPr>
            <sz val="9"/>
            <color indexed="81"/>
            <rFont val="ＭＳ Ｐゴシック"/>
            <family val="3"/>
            <charset val="128"/>
          </rPr>
          <t xml:space="preserve">
</t>
        </r>
      </text>
    </comment>
    <comment ref="AD49" authorId="0" shapeId="0" xr:uid="{00000000-0006-0000-0F00-00003A000000}">
      <text>
        <r>
          <rPr>
            <b/>
            <sz val="9"/>
            <color indexed="81"/>
            <rFont val="ＭＳ Ｐゴシック"/>
            <family val="3"/>
            <charset val="128"/>
          </rPr>
          <t>岩田京次:</t>
        </r>
        <r>
          <rPr>
            <sz val="9"/>
            <color indexed="81"/>
            <rFont val="ＭＳ Ｐゴシック"/>
            <family val="3"/>
            <charset val="128"/>
          </rPr>
          <t xml:space="preserve">
</t>
        </r>
      </text>
    </comment>
    <comment ref="AL49" authorId="0" shapeId="0" xr:uid="{00000000-0006-0000-0F00-00003B000000}">
      <text>
        <r>
          <rPr>
            <b/>
            <sz val="9"/>
            <color indexed="81"/>
            <rFont val="ＭＳ Ｐゴシック"/>
            <family val="3"/>
            <charset val="128"/>
          </rPr>
          <t>岩田京次:</t>
        </r>
        <r>
          <rPr>
            <sz val="9"/>
            <color indexed="81"/>
            <rFont val="ＭＳ Ｐゴシック"/>
            <family val="3"/>
            <charset val="128"/>
          </rPr>
          <t xml:space="preserve">
</t>
        </r>
      </text>
    </comment>
    <comment ref="AT49" authorId="0" shapeId="0" xr:uid="{00000000-0006-0000-0F00-00003C000000}">
      <text>
        <r>
          <rPr>
            <b/>
            <sz val="9"/>
            <color indexed="81"/>
            <rFont val="ＭＳ Ｐゴシック"/>
            <family val="3"/>
            <charset val="128"/>
          </rPr>
          <t>岩田京次:</t>
        </r>
        <r>
          <rPr>
            <sz val="9"/>
            <color indexed="81"/>
            <rFont val="ＭＳ Ｐゴシック"/>
            <family val="3"/>
            <charset val="128"/>
          </rPr>
          <t xml:space="preserve">
</t>
        </r>
      </text>
    </comment>
    <comment ref="BB49" authorId="0" shapeId="0" xr:uid="{00000000-0006-0000-0F00-00003D000000}">
      <text>
        <r>
          <rPr>
            <b/>
            <sz val="9"/>
            <color indexed="81"/>
            <rFont val="ＭＳ Ｐゴシック"/>
            <family val="3"/>
            <charset val="128"/>
          </rPr>
          <t>岩田京次:</t>
        </r>
        <r>
          <rPr>
            <sz val="9"/>
            <color indexed="81"/>
            <rFont val="ＭＳ Ｐゴシック"/>
            <family val="3"/>
            <charset val="128"/>
          </rPr>
          <t xml:space="preserve">
</t>
        </r>
      </text>
    </comment>
    <comment ref="BJ49" authorId="0" shapeId="0" xr:uid="{00000000-0006-0000-0F00-00003E000000}">
      <text>
        <r>
          <rPr>
            <b/>
            <sz val="9"/>
            <color indexed="81"/>
            <rFont val="ＭＳ Ｐゴシック"/>
            <family val="3"/>
            <charset val="128"/>
          </rPr>
          <t>岩田京次:</t>
        </r>
        <r>
          <rPr>
            <sz val="9"/>
            <color indexed="81"/>
            <rFont val="ＭＳ Ｐゴシック"/>
            <family val="3"/>
            <charset val="128"/>
          </rPr>
          <t xml:space="preserve">
</t>
        </r>
      </text>
    </comment>
    <comment ref="BR49" authorId="0" shapeId="0" xr:uid="{00000000-0006-0000-0F00-00003F000000}">
      <text>
        <r>
          <rPr>
            <b/>
            <sz val="9"/>
            <color indexed="81"/>
            <rFont val="ＭＳ Ｐゴシック"/>
            <family val="3"/>
            <charset val="128"/>
          </rPr>
          <t>岩田京次:</t>
        </r>
        <r>
          <rPr>
            <sz val="9"/>
            <color indexed="81"/>
            <rFont val="ＭＳ Ｐゴシック"/>
            <family val="3"/>
            <charset val="128"/>
          </rPr>
          <t xml:space="preserve">
</t>
        </r>
      </text>
    </comment>
    <comment ref="BZ49" authorId="0" shapeId="0" xr:uid="{00000000-0006-0000-0F00-000040000000}">
      <text>
        <r>
          <rPr>
            <b/>
            <sz val="9"/>
            <color indexed="81"/>
            <rFont val="ＭＳ Ｐゴシック"/>
            <family val="3"/>
            <charset val="128"/>
          </rPr>
          <t>岩田京次:</t>
        </r>
        <r>
          <rPr>
            <sz val="9"/>
            <color indexed="81"/>
            <rFont val="ＭＳ Ｐゴシック"/>
            <family val="3"/>
            <charset val="128"/>
          </rPr>
          <t xml:space="preserve">
</t>
        </r>
      </text>
    </comment>
    <comment ref="CH49" authorId="0" shapeId="0" xr:uid="{00000000-0006-0000-0F00-000041000000}">
      <text>
        <r>
          <rPr>
            <b/>
            <sz val="9"/>
            <color indexed="81"/>
            <rFont val="ＭＳ Ｐゴシック"/>
            <family val="3"/>
            <charset val="128"/>
          </rPr>
          <t>岩田京次:</t>
        </r>
        <r>
          <rPr>
            <sz val="9"/>
            <color indexed="81"/>
            <rFont val="ＭＳ Ｐゴシック"/>
            <family val="3"/>
            <charset val="128"/>
          </rPr>
          <t xml:space="preserve">
</t>
        </r>
      </text>
    </comment>
    <comment ref="CP49" authorId="0" shapeId="0" xr:uid="{00000000-0006-0000-0F00-000042000000}">
      <text>
        <r>
          <rPr>
            <b/>
            <sz val="9"/>
            <color indexed="81"/>
            <rFont val="ＭＳ Ｐゴシック"/>
            <family val="3"/>
            <charset val="128"/>
          </rPr>
          <t>岩田京次:</t>
        </r>
        <r>
          <rPr>
            <sz val="9"/>
            <color indexed="81"/>
            <rFont val="ＭＳ Ｐゴシック"/>
            <family val="3"/>
            <charset val="128"/>
          </rPr>
          <t xml:space="preserve">
</t>
        </r>
      </text>
    </comment>
    <comment ref="CX49" authorId="0" shapeId="0" xr:uid="{00000000-0006-0000-0F00-000043000000}">
      <text>
        <r>
          <rPr>
            <b/>
            <sz val="9"/>
            <color indexed="81"/>
            <rFont val="ＭＳ Ｐゴシック"/>
            <family val="3"/>
            <charset val="128"/>
          </rPr>
          <t>岩田京次:</t>
        </r>
        <r>
          <rPr>
            <sz val="9"/>
            <color indexed="81"/>
            <rFont val="ＭＳ Ｐゴシック"/>
            <family val="3"/>
            <charset val="128"/>
          </rPr>
          <t xml:space="preserve">
</t>
        </r>
      </text>
    </comment>
    <comment ref="EF49" authorId="0" shapeId="0" xr:uid="{00000000-0006-0000-0F00-000044000000}">
      <text>
        <r>
          <rPr>
            <b/>
            <sz val="9"/>
            <color indexed="81"/>
            <rFont val="ＭＳ Ｐゴシック"/>
            <family val="3"/>
            <charset val="128"/>
          </rPr>
          <t>岩田京次:</t>
        </r>
        <r>
          <rPr>
            <sz val="9"/>
            <color indexed="81"/>
            <rFont val="ＭＳ Ｐゴシック"/>
            <family val="3"/>
            <charset val="128"/>
          </rPr>
          <t xml:space="preserve">
</t>
        </r>
      </text>
    </comment>
    <comment ref="EL49" authorId="0" shapeId="0" xr:uid="{00000000-0006-0000-0F00-000045000000}">
      <text>
        <r>
          <rPr>
            <b/>
            <sz val="9"/>
            <color indexed="81"/>
            <rFont val="ＭＳ Ｐゴシック"/>
            <family val="3"/>
            <charset val="128"/>
          </rPr>
          <t>岩田京次:</t>
        </r>
        <r>
          <rPr>
            <sz val="9"/>
            <color indexed="81"/>
            <rFont val="ＭＳ Ｐゴシック"/>
            <family val="3"/>
            <charset val="128"/>
          </rPr>
          <t xml:space="preserve">
</t>
        </r>
      </text>
    </comment>
    <comment ref="EQ49" authorId="0" shapeId="0" xr:uid="{00000000-0006-0000-0F00-000046000000}">
      <text>
        <r>
          <rPr>
            <b/>
            <sz val="9"/>
            <color indexed="81"/>
            <rFont val="ＭＳ Ｐゴシック"/>
            <family val="3"/>
            <charset val="128"/>
          </rPr>
          <t>岩田京次:</t>
        </r>
        <r>
          <rPr>
            <sz val="9"/>
            <color indexed="81"/>
            <rFont val="ＭＳ Ｐゴシック"/>
            <family val="3"/>
            <charset val="128"/>
          </rPr>
          <t xml:space="preserve">
</t>
        </r>
      </text>
    </comment>
    <comment ref="FA49" authorId="0" shapeId="0" xr:uid="{00000000-0006-0000-0F00-000047000000}">
      <text>
        <r>
          <rPr>
            <b/>
            <sz val="9"/>
            <color indexed="81"/>
            <rFont val="ＭＳ Ｐゴシック"/>
            <family val="3"/>
            <charset val="128"/>
          </rPr>
          <t>岩田京次:</t>
        </r>
        <r>
          <rPr>
            <sz val="9"/>
            <color indexed="81"/>
            <rFont val="ＭＳ Ｐゴシック"/>
            <family val="3"/>
            <charset val="128"/>
          </rPr>
          <t xml:space="preserve">
</t>
        </r>
      </text>
    </comment>
    <comment ref="FF49" authorId="0" shapeId="0" xr:uid="{00000000-0006-0000-0F00-000048000000}">
      <text>
        <r>
          <rPr>
            <b/>
            <sz val="9"/>
            <color indexed="81"/>
            <rFont val="ＭＳ Ｐゴシック"/>
            <family val="3"/>
            <charset val="128"/>
          </rPr>
          <t>岩田京次:</t>
        </r>
        <r>
          <rPr>
            <sz val="9"/>
            <color indexed="81"/>
            <rFont val="ＭＳ Ｐゴシック"/>
            <family val="3"/>
            <charset val="128"/>
          </rPr>
          <t xml:space="preserve">
</t>
        </r>
      </text>
    </comment>
    <comment ref="FP49" authorId="0" shapeId="0" xr:uid="{00000000-0006-0000-0F00-000049000000}">
      <text>
        <r>
          <rPr>
            <b/>
            <sz val="9"/>
            <color indexed="81"/>
            <rFont val="ＭＳ Ｐゴシック"/>
            <family val="3"/>
            <charset val="128"/>
          </rPr>
          <t>岩田京次:</t>
        </r>
        <r>
          <rPr>
            <sz val="9"/>
            <color indexed="81"/>
            <rFont val="ＭＳ Ｐゴシック"/>
            <family val="3"/>
            <charset val="128"/>
          </rPr>
          <t xml:space="preserve">
</t>
        </r>
      </text>
    </comment>
    <comment ref="FU49" authorId="0" shapeId="0" xr:uid="{00000000-0006-0000-0F00-00004A000000}">
      <text>
        <r>
          <rPr>
            <b/>
            <sz val="9"/>
            <color indexed="81"/>
            <rFont val="ＭＳ Ｐゴシック"/>
            <family val="3"/>
            <charset val="128"/>
          </rPr>
          <t>岩田京次:</t>
        </r>
        <r>
          <rPr>
            <sz val="9"/>
            <color indexed="81"/>
            <rFont val="ＭＳ Ｐゴシック"/>
            <family val="3"/>
            <charset val="128"/>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岩田京次</author>
    <author>Owner</author>
    <author>iwata</author>
  </authors>
  <commentList>
    <comment ref="I10" authorId="0" shapeId="0" xr:uid="{00000000-0006-0000-1000-000001000000}">
      <text>
        <r>
          <rPr>
            <b/>
            <sz val="9"/>
            <color indexed="81"/>
            <rFont val="ＭＳ Ｐゴシック"/>
            <family val="3"/>
            <charset val="128"/>
          </rPr>
          <t>岩田京次:</t>
        </r>
        <r>
          <rPr>
            <sz val="9"/>
            <color indexed="81"/>
            <rFont val="ＭＳ Ｐゴシック"/>
            <family val="3"/>
            <charset val="128"/>
          </rPr>
          <t xml:space="preserve">
</t>
        </r>
      </text>
    </comment>
    <comment ref="V11" authorId="1" shapeId="0" xr:uid="{00000000-0006-0000-1000-000002000000}">
      <text>
        <r>
          <rPr>
            <b/>
            <sz val="9"/>
            <color indexed="81"/>
            <rFont val="ＭＳ Ｐゴシック"/>
            <family val="3"/>
            <charset val="128"/>
          </rPr>
          <t>Owner:</t>
        </r>
        <r>
          <rPr>
            <sz val="9"/>
            <color indexed="81"/>
            <rFont val="ＭＳ Ｐゴシック"/>
            <family val="3"/>
            <charset val="128"/>
          </rPr>
          <t xml:space="preserve">
</t>
        </r>
      </text>
    </comment>
    <comment ref="W11" authorId="1" shapeId="0" xr:uid="{00000000-0006-0000-1000-000003000000}">
      <text>
        <r>
          <rPr>
            <b/>
            <sz val="9"/>
            <color indexed="81"/>
            <rFont val="ＭＳ Ｐゴシック"/>
            <family val="3"/>
            <charset val="128"/>
          </rPr>
          <t>Owner:</t>
        </r>
        <r>
          <rPr>
            <sz val="9"/>
            <color indexed="81"/>
            <rFont val="ＭＳ Ｐゴシック"/>
            <family val="3"/>
            <charset val="128"/>
          </rPr>
          <t xml:space="preserve">
</t>
        </r>
      </text>
    </comment>
    <comment ref="Z11" authorId="1" shapeId="0" xr:uid="{00000000-0006-0000-1000-000004000000}">
      <text>
        <r>
          <rPr>
            <b/>
            <sz val="9"/>
            <color indexed="81"/>
            <rFont val="ＭＳ Ｐゴシック"/>
            <family val="3"/>
            <charset val="128"/>
          </rPr>
          <t>Owner:</t>
        </r>
        <r>
          <rPr>
            <sz val="9"/>
            <color indexed="81"/>
            <rFont val="ＭＳ Ｐゴシック"/>
            <family val="3"/>
            <charset val="128"/>
          </rPr>
          <t xml:space="preserve">
</t>
        </r>
      </text>
    </comment>
    <comment ref="AC11" authorId="1" shapeId="0" xr:uid="{00000000-0006-0000-1000-000005000000}">
      <text>
        <r>
          <rPr>
            <b/>
            <sz val="9"/>
            <color indexed="81"/>
            <rFont val="ＭＳ Ｐゴシック"/>
            <family val="3"/>
            <charset val="128"/>
          </rPr>
          <t>Owner:</t>
        </r>
        <r>
          <rPr>
            <sz val="9"/>
            <color indexed="81"/>
            <rFont val="ＭＳ Ｐゴシック"/>
            <family val="3"/>
            <charset val="128"/>
          </rPr>
          <t xml:space="preserve">
</t>
        </r>
      </text>
    </comment>
    <comment ref="I12" authorId="0" shapeId="0" xr:uid="{00000000-0006-0000-1000-000006000000}">
      <text>
        <r>
          <rPr>
            <b/>
            <sz val="9"/>
            <color indexed="81"/>
            <rFont val="ＭＳ Ｐゴシック"/>
            <family val="3"/>
            <charset val="128"/>
          </rPr>
          <t>岩田京次:</t>
        </r>
        <r>
          <rPr>
            <sz val="9"/>
            <color indexed="81"/>
            <rFont val="ＭＳ Ｐゴシック"/>
            <family val="3"/>
            <charset val="128"/>
          </rPr>
          <t xml:space="preserve">
</t>
        </r>
      </text>
    </comment>
    <comment ref="I13" authorId="0" shapeId="0" xr:uid="{00000000-0006-0000-1000-000007000000}">
      <text>
        <r>
          <rPr>
            <b/>
            <sz val="9"/>
            <color indexed="81"/>
            <rFont val="ＭＳ Ｐゴシック"/>
            <family val="3"/>
            <charset val="128"/>
          </rPr>
          <t>岩田京次:</t>
        </r>
        <r>
          <rPr>
            <sz val="9"/>
            <color indexed="81"/>
            <rFont val="ＭＳ Ｐゴシック"/>
            <family val="3"/>
            <charset val="128"/>
          </rPr>
          <t xml:space="preserve">
</t>
        </r>
      </text>
    </comment>
    <comment ref="D15" authorId="0" shapeId="0" xr:uid="{00000000-0006-0000-1000-000008000000}">
      <text/>
    </comment>
    <comment ref="E15" authorId="0" shapeId="0" xr:uid="{00000000-0006-0000-1000-000009000000}">
      <text>
        <r>
          <rPr>
            <b/>
            <sz val="9"/>
            <color indexed="81"/>
            <rFont val="ＭＳ Ｐゴシック"/>
            <family val="3"/>
            <charset val="128"/>
          </rPr>
          <t>岩田京次:</t>
        </r>
        <r>
          <rPr>
            <sz val="9"/>
            <color indexed="81"/>
            <rFont val="ＭＳ Ｐゴシック"/>
            <family val="3"/>
            <charset val="128"/>
          </rPr>
          <t xml:space="preserve">
</t>
        </r>
      </text>
    </comment>
    <comment ref="G15" authorId="0" shapeId="0" xr:uid="{00000000-0006-0000-1000-00000A000000}">
      <text>
        <r>
          <rPr>
            <b/>
            <sz val="9"/>
            <color indexed="81"/>
            <rFont val="ＭＳ Ｐゴシック"/>
            <family val="3"/>
            <charset val="128"/>
          </rPr>
          <t>岩田京次:</t>
        </r>
        <r>
          <rPr>
            <sz val="9"/>
            <color indexed="81"/>
            <rFont val="ＭＳ Ｐゴシック"/>
            <family val="3"/>
            <charset val="128"/>
          </rPr>
          <t xml:space="preserve">
</t>
        </r>
      </text>
    </comment>
    <comment ref="I15" authorId="0" shapeId="0" xr:uid="{00000000-0006-0000-1000-00000B000000}">
      <text>
        <r>
          <rPr>
            <b/>
            <sz val="9"/>
            <color indexed="81"/>
            <rFont val="ＭＳ Ｐゴシック"/>
            <family val="3"/>
            <charset val="128"/>
          </rPr>
          <t>岩田京次:</t>
        </r>
        <r>
          <rPr>
            <sz val="9"/>
            <color indexed="81"/>
            <rFont val="ＭＳ Ｐゴシック"/>
            <family val="3"/>
            <charset val="128"/>
          </rPr>
          <t xml:space="preserve">
</t>
        </r>
      </text>
    </comment>
    <comment ref="L15" authorId="0" shapeId="0" xr:uid="{00000000-0006-0000-1000-00000C000000}">
      <text>
        <r>
          <rPr>
            <b/>
            <sz val="9"/>
            <color indexed="81"/>
            <rFont val="ＭＳ Ｐゴシック"/>
            <family val="3"/>
            <charset val="128"/>
          </rPr>
          <t>岩田京次:</t>
        </r>
        <r>
          <rPr>
            <sz val="9"/>
            <color indexed="81"/>
            <rFont val="ＭＳ Ｐゴシック"/>
            <family val="3"/>
            <charset val="128"/>
          </rPr>
          <t xml:space="preserve">
</t>
        </r>
      </text>
    </comment>
    <comment ref="D16" authorId="0" shapeId="0" xr:uid="{00000000-0006-0000-1000-00000D000000}">
      <text/>
    </comment>
    <comment ref="E16" authorId="0" shapeId="0" xr:uid="{00000000-0006-0000-1000-00000E000000}">
      <text>
        <r>
          <rPr>
            <b/>
            <sz val="9"/>
            <color indexed="81"/>
            <rFont val="ＭＳ Ｐゴシック"/>
            <family val="3"/>
            <charset val="128"/>
          </rPr>
          <t>岩田京次:</t>
        </r>
        <r>
          <rPr>
            <sz val="9"/>
            <color indexed="81"/>
            <rFont val="ＭＳ Ｐゴシック"/>
            <family val="3"/>
            <charset val="128"/>
          </rPr>
          <t xml:space="preserve">
</t>
        </r>
      </text>
    </comment>
    <comment ref="G16" authorId="0" shapeId="0" xr:uid="{00000000-0006-0000-1000-00000F000000}">
      <text>
        <r>
          <rPr>
            <b/>
            <sz val="9"/>
            <color indexed="81"/>
            <rFont val="ＭＳ Ｐゴシック"/>
            <family val="3"/>
            <charset val="128"/>
          </rPr>
          <t>岩田京次:</t>
        </r>
        <r>
          <rPr>
            <sz val="9"/>
            <color indexed="81"/>
            <rFont val="ＭＳ Ｐゴシック"/>
            <family val="3"/>
            <charset val="128"/>
          </rPr>
          <t xml:space="preserve">
</t>
        </r>
      </text>
    </comment>
    <comment ref="I16" authorId="0" shapeId="0" xr:uid="{00000000-0006-0000-1000-000010000000}">
      <text>
        <r>
          <rPr>
            <b/>
            <sz val="9"/>
            <color indexed="81"/>
            <rFont val="ＭＳ Ｐゴシック"/>
            <family val="3"/>
            <charset val="128"/>
          </rPr>
          <t>岩田京次:</t>
        </r>
        <r>
          <rPr>
            <sz val="9"/>
            <color indexed="81"/>
            <rFont val="ＭＳ Ｐゴシック"/>
            <family val="3"/>
            <charset val="128"/>
          </rPr>
          <t xml:space="preserve">
</t>
        </r>
      </text>
    </comment>
    <comment ref="D17" authorId="0" shapeId="0" xr:uid="{00000000-0006-0000-1000-000011000000}">
      <text/>
    </comment>
    <comment ref="E17" authorId="0" shapeId="0" xr:uid="{00000000-0006-0000-1000-000012000000}">
      <text>
        <r>
          <rPr>
            <b/>
            <sz val="9"/>
            <color indexed="81"/>
            <rFont val="ＭＳ Ｐゴシック"/>
            <family val="3"/>
            <charset val="128"/>
          </rPr>
          <t>岩田京次:</t>
        </r>
        <r>
          <rPr>
            <sz val="9"/>
            <color indexed="81"/>
            <rFont val="ＭＳ Ｐゴシック"/>
            <family val="3"/>
            <charset val="128"/>
          </rPr>
          <t xml:space="preserve">
</t>
        </r>
      </text>
    </comment>
    <comment ref="G17" authorId="0" shapeId="0" xr:uid="{00000000-0006-0000-1000-000013000000}">
      <text>
        <r>
          <rPr>
            <b/>
            <sz val="9"/>
            <color indexed="81"/>
            <rFont val="ＭＳ Ｐゴシック"/>
            <family val="3"/>
            <charset val="128"/>
          </rPr>
          <t>岩田京次:</t>
        </r>
        <r>
          <rPr>
            <sz val="9"/>
            <color indexed="81"/>
            <rFont val="ＭＳ Ｐゴシック"/>
            <family val="3"/>
            <charset val="128"/>
          </rPr>
          <t xml:space="preserve">
</t>
        </r>
      </text>
    </comment>
    <comment ref="I17" authorId="0" shapeId="0" xr:uid="{00000000-0006-0000-1000-000014000000}">
      <text>
        <r>
          <rPr>
            <b/>
            <sz val="9"/>
            <color indexed="81"/>
            <rFont val="ＭＳ Ｐゴシック"/>
            <family val="3"/>
            <charset val="128"/>
          </rPr>
          <t>岩田京次:</t>
        </r>
        <r>
          <rPr>
            <sz val="9"/>
            <color indexed="81"/>
            <rFont val="ＭＳ Ｐゴシック"/>
            <family val="3"/>
            <charset val="128"/>
          </rPr>
          <t xml:space="preserve">
</t>
        </r>
      </text>
    </comment>
    <comment ref="L17" authorId="0" shapeId="0" xr:uid="{00000000-0006-0000-1000-000015000000}">
      <text>
        <r>
          <rPr>
            <b/>
            <sz val="9"/>
            <color indexed="81"/>
            <rFont val="ＭＳ Ｐゴシック"/>
            <family val="3"/>
            <charset val="128"/>
          </rPr>
          <t>岩田京次:</t>
        </r>
        <r>
          <rPr>
            <sz val="9"/>
            <color indexed="81"/>
            <rFont val="ＭＳ Ｐゴシック"/>
            <family val="3"/>
            <charset val="128"/>
          </rPr>
          <t xml:space="preserve">
</t>
        </r>
      </text>
    </comment>
    <comment ref="D18" authorId="0" shapeId="0" xr:uid="{00000000-0006-0000-1000-000016000000}">
      <text/>
    </comment>
    <comment ref="E18" authorId="0" shapeId="0" xr:uid="{00000000-0006-0000-1000-000017000000}">
      <text>
        <r>
          <rPr>
            <b/>
            <sz val="9"/>
            <color indexed="81"/>
            <rFont val="ＭＳ Ｐゴシック"/>
            <family val="3"/>
            <charset val="128"/>
          </rPr>
          <t>岩田京次:</t>
        </r>
        <r>
          <rPr>
            <sz val="9"/>
            <color indexed="81"/>
            <rFont val="ＭＳ Ｐゴシック"/>
            <family val="3"/>
            <charset val="128"/>
          </rPr>
          <t xml:space="preserve">
</t>
        </r>
      </text>
    </comment>
    <comment ref="G18" authorId="0" shapeId="0" xr:uid="{00000000-0006-0000-1000-000018000000}">
      <text>
        <r>
          <rPr>
            <b/>
            <sz val="9"/>
            <color indexed="81"/>
            <rFont val="ＭＳ Ｐゴシック"/>
            <family val="3"/>
            <charset val="128"/>
          </rPr>
          <t>岩田京次:</t>
        </r>
        <r>
          <rPr>
            <sz val="9"/>
            <color indexed="81"/>
            <rFont val="ＭＳ Ｐゴシック"/>
            <family val="3"/>
            <charset val="128"/>
          </rPr>
          <t xml:space="preserve">
</t>
        </r>
      </text>
    </comment>
    <comment ref="I18" authorId="0" shapeId="0" xr:uid="{00000000-0006-0000-1000-000019000000}">
      <text>
        <r>
          <rPr>
            <b/>
            <sz val="9"/>
            <color indexed="81"/>
            <rFont val="ＭＳ Ｐゴシック"/>
            <family val="3"/>
            <charset val="128"/>
          </rPr>
          <t>岩田京次:</t>
        </r>
        <r>
          <rPr>
            <sz val="9"/>
            <color indexed="81"/>
            <rFont val="ＭＳ Ｐゴシック"/>
            <family val="3"/>
            <charset val="128"/>
          </rPr>
          <t xml:space="preserve">
</t>
        </r>
      </text>
    </comment>
    <comment ref="D19" authorId="0" shapeId="0" xr:uid="{00000000-0006-0000-1000-00001A000000}">
      <text/>
    </comment>
    <comment ref="E19" authorId="0" shapeId="0" xr:uid="{00000000-0006-0000-1000-00001B000000}">
      <text>
        <r>
          <rPr>
            <b/>
            <sz val="9"/>
            <color indexed="81"/>
            <rFont val="ＭＳ Ｐゴシック"/>
            <family val="3"/>
            <charset val="128"/>
          </rPr>
          <t>岩田京次:</t>
        </r>
        <r>
          <rPr>
            <sz val="9"/>
            <color indexed="81"/>
            <rFont val="ＭＳ Ｐゴシック"/>
            <family val="3"/>
            <charset val="128"/>
          </rPr>
          <t xml:space="preserve">
</t>
        </r>
      </text>
    </comment>
    <comment ref="G19" authorId="0" shapeId="0" xr:uid="{00000000-0006-0000-1000-00001C000000}">
      <text>
        <r>
          <rPr>
            <b/>
            <sz val="9"/>
            <color indexed="81"/>
            <rFont val="ＭＳ Ｐゴシック"/>
            <family val="3"/>
            <charset val="128"/>
          </rPr>
          <t>岩田京次:</t>
        </r>
        <r>
          <rPr>
            <sz val="9"/>
            <color indexed="81"/>
            <rFont val="ＭＳ Ｐゴシック"/>
            <family val="3"/>
            <charset val="128"/>
          </rPr>
          <t xml:space="preserve">
</t>
        </r>
      </text>
    </comment>
    <comment ref="I19" authorId="0" shapeId="0" xr:uid="{00000000-0006-0000-1000-00001D000000}">
      <text>
        <r>
          <rPr>
            <b/>
            <sz val="9"/>
            <color indexed="81"/>
            <rFont val="ＭＳ Ｐゴシック"/>
            <family val="3"/>
            <charset val="128"/>
          </rPr>
          <t>岩田京次:</t>
        </r>
        <r>
          <rPr>
            <sz val="9"/>
            <color indexed="81"/>
            <rFont val="ＭＳ Ｐゴシック"/>
            <family val="3"/>
            <charset val="128"/>
          </rPr>
          <t xml:space="preserve">
</t>
        </r>
      </text>
    </comment>
    <comment ref="L19" authorId="0" shapeId="0" xr:uid="{00000000-0006-0000-1000-00001E000000}">
      <text>
        <r>
          <rPr>
            <b/>
            <sz val="9"/>
            <color indexed="81"/>
            <rFont val="ＭＳ Ｐゴシック"/>
            <family val="3"/>
            <charset val="128"/>
          </rPr>
          <t>岩田京次:</t>
        </r>
        <r>
          <rPr>
            <sz val="9"/>
            <color indexed="81"/>
            <rFont val="ＭＳ Ｐゴシック"/>
            <family val="3"/>
            <charset val="128"/>
          </rPr>
          <t xml:space="preserve">
</t>
        </r>
      </text>
    </comment>
    <comment ref="D20" authorId="0" shapeId="0" xr:uid="{00000000-0006-0000-1000-00001F000000}">
      <text/>
    </comment>
    <comment ref="E20" authorId="0" shapeId="0" xr:uid="{00000000-0006-0000-1000-000020000000}">
      <text>
        <r>
          <rPr>
            <b/>
            <sz val="9"/>
            <color indexed="81"/>
            <rFont val="ＭＳ Ｐゴシック"/>
            <family val="3"/>
            <charset val="128"/>
          </rPr>
          <t>岩田京次:</t>
        </r>
        <r>
          <rPr>
            <sz val="9"/>
            <color indexed="81"/>
            <rFont val="ＭＳ Ｐゴシック"/>
            <family val="3"/>
            <charset val="128"/>
          </rPr>
          <t xml:space="preserve">
</t>
        </r>
      </text>
    </comment>
    <comment ref="G20" authorId="0" shapeId="0" xr:uid="{00000000-0006-0000-1000-000021000000}">
      <text>
        <r>
          <rPr>
            <b/>
            <sz val="9"/>
            <color indexed="81"/>
            <rFont val="ＭＳ Ｐゴシック"/>
            <family val="3"/>
            <charset val="128"/>
          </rPr>
          <t>岩田京次:</t>
        </r>
        <r>
          <rPr>
            <sz val="9"/>
            <color indexed="81"/>
            <rFont val="ＭＳ Ｐゴシック"/>
            <family val="3"/>
            <charset val="128"/>
          </rPr>
          <t xml:space="preserve">
</t>
        </r>
      </text>
    </comment>
    <comment ref="I20" authorId="0" shapeId="0" xr:uid="{00000000-0006-0000-1000-000022000000}">
      <text>
        <r>
          <rPr>
            <b/>
            <sz val="9"/>
            <color indexed="81"/>
            <rFont val="ＭＳ Ｐゴシック"/>
            <family val="3"/>
            <charset val="128"/>
          </rPr>
          <t>岩田京次:</t>
        </r>
        <r>
          <rPr>
            <sz val="9"/>
            <color indexed="81"/>
            <rFont val="ＭＳ Ｐゴシック"/>
            <family val="3"/>
            <charset val="128"/>
          </rPr>
          <t xml:space="preserve">
</t>
        </r>
      </text>
    </comment>
    <comment ref="D21" authorId="0" shapeId="0" xr:uid="{00000000-0006-0000-1000-000023000000}">
      <text/>
    </comment>
    <comment ref="E21" authorId="0" shapeId="0" xr:uid="{00000000-0006-0000-1000-000024000000}">
      <text>
        <r>
          <rPr>
            <b/>
            <sz val="9"/>
            <color indexed="81"/>
            <rFont val="ＭＳ Ｐゴシック"/>
            <family val="3"/>
            <charset val="128"/>
          </rPr>
          <t>岩田京次:</t>
        </r>
        <r>
          <rPr>
            <sz val="9"/>
            <color indexed="81"/>
            <rFont val="ＭＳ Ｐゴシック"/>
            <family val="3"/>
            <charset val="128"/>
          </rPr>
          <t xml:space="preserve">
</t>
        </r>
      </text>
    </comment>
    <comment ref="G21" authorId="0" shapeId="0" xr:uid="{00000000-0006-0000-1000-000025000000}">
      <text>
        <r>
          <rPr>
            <b/>
            <sz val="9"/>
            <color indexed="81"/>
            <rFont val="ＭＳ Ｐゴシック"/>
            <family val="3"/>
            <charset val="128"/>
          </rPr>
          <t>岩田京次:</t>
        </r>
        <r>
          <rPr>
            <sz val="9"/>
            <color indexed="81"/>
            <rFont val="ＭＳ Ｐゴシック"/>
            <family val="3"/>
            <charset val="128"/>
          </rPr>
          <t xml:space="preserve">
</t>
        </r>
      </text>
    </comment>
    <comment ref="I21" authorId="0" shapeId="0" xr:uid="{00000000-0006-0000-1000-000026000000}">
      <text>
        <r>
          <rPr>
            <b/>
            <sz val="9"/>
            <color indexed="81"/>
            <rFont val="ＭＳ Ｐゴシック"/>
            <family val="3"/>
            <charset val="128"/>
          </rPr>
          <t>岩田京次:</t>
        </r>
        <r>
          <rPr>
            <sz val="9"/>
            <color indexed="81"/>
            <rFont val="ＭＳ Ｐゴシック"/>
            <family val="3"/>
            <charset val="128"/>
          </rPr>
          <t xml:space="preserve">
</t>
        </r>
      </text>
    </comment>
    <comment ref="L21" authorId="0" shapeId="0" xr:uid="{00000000-0006-0000-1000-000027000000}">
      <text>
        <r>
          <rPr>
            <b/>
            <sz val="9"/>
            <color indexed="81"/>
            <rFont val="ＭＳ Ｐゴシック"/>
            <family val="3"/>
            <charset val="128"/>
          </rPr>
          <t>岩田京次:</t>
        </r>
        <r>
          <rPr>
            <sz val="9"/>
            <color indexed="81"/>
            <rFont val="ＭＳ Ｐゴシック"/>
            <family val="3"/>
            <charset val="128"/>
          </rPr>
          <t xml:space="preserve">
</t>
        </r>
      </text>
    </comment>
    <comment ref="D22" authorId="0" shapeId="0" xr:uid="{00000000-0006-0000-1000-000028000000}">
      <text/>
    </comment>
    <comment ref="E22" authorId="0" shapeId="0" xr:uid="{00000000-0006-0000-1000-000029000000}">
      <text>
        <r>
          <rPr>
            <b/>
            <sz val="9"/>
            <color indexed="81"/>
            <rFont val="ＭＳ Ｐゴシック"/>
            <family val="3"/>
            <charset val="128"/>
          </rPr>
          <t>岩田京次:</t>
        </r>
        <r>
          <rPr>
            <sz val="9"/>
            <color indexed="81"/>
            <rFont val="ＭＳ Ｐゴシック"/>
            <family val="3"/>
            <charset val="128"/>
          </rPr>
          <t xml:space="preserve">
</t>
        </r>
      </text>
    </comment>
    <comment ref="G22" authorId="0" shapeId="0" xr:uid="{00000000-0006-0000-1000-00002A000000}">
      <text>
        <r>
          <rPr>
            <b/>
            <sz val="9"/>
            <color indexed="81"/>
            <rFont val="ＭＳ Ｐゴシック"/>
            <family val="3"/>
            <charset val="128"/>
          </rPr>
          <t>岩田京次:</t>
        </r>
        <r>
          <rPr>
            <sz val="9"/>
            <color indexed="81"/>
            <rFont val="ＭＳ Ｐゴシック"/>
            <family val="3"/>
            <charset val="128"/>
          </rPr>
          <t xml:space="preserve">
</t>
        </r>
      </text>
    </comment>
    <comment ref="I22" authorId="0" shapeId="0" xr:uid="{00000000-0006-0000-1000-00002B000000}">
      <text>
        <r>
          <rPr>
            <b/>
            <sz val="9"/>
            <color indexed="81"/>
            <rFont val="ＭＳ Ｐゴシック"/>
            <family val="3"/>
            <charset val="128"/>
          </rPr>
          <t>岩田京次:</t>
        </r>
        <r>
          <rPr>
            <sz val="9"/>
            <color indexed="81"/>
            <rFont val="ＭＳ Ｐゴシック"/>
            <family val="3"/>
            <charset val="128"/>
          </rPr>
          <t xml:space="preserve">
</t>
        </r>
      </text>
    </comment>
    <comment ref="D23" authorId="0" shapeId="0" xr:uid="{00000000-0006-0000-1000-00002C000000}">
      <text/>
    </comment>
    <comment ref="E23" authorId="0" shapeId="0" xr:uid="{00000000-0006-0000-1000-00002D000000}">
      <text>
        <r>
          <rPr>
            <b/>
            <sz val="9"/>
            <color indexed="81"/>
            <rFont val="ＭＳ Ｐゴシック"/>
            <family val="3"/>
            <charset val="128"/>
          </rPr>
          <t>岩田京次:</t>
        </r>
        <r>
          <rPr>
            <sz val="9"/>
            <color indexed="81"/>
            <rFont val="ＭＳ Ｐゴシック"/>
            <family val="3"/>
            <charset val="128"/>
          </rPr>
          <t xml:space="preserve">
</t>
        </r>
      </text>
    </comment>
    <comment ref="G23" authorId="0" shapeId="0" xr:uid="{00000000-0006-0000-1000-00002E000000}">
      <text>
        <r>
          <rPr>
            <b/>
            <sz val="9"/>
            <color indexed="81"/>
            <rFont val="ＭＳ Ｐゴシック"/>
            <family val="3"/>
            <charset val="128"/>
          </rPr>
          <t>岩田京次:</t>
        </r>
        <r>
          <rPr>
            <sz val="9"/>
            <color indexed="81"/>
            <rFont val="ＭＳ Ｐゴシック"/>
            <family val="3"/>
            <charset val="128"/>
          </rPr>
          <t xml:space="preserve">
</t>
        </r>
      </text>
    </comment>
    <comment ref="I23" authorId="0" shapeId="0" xr:uid="{00000000-0006-0000-1000-00002F000000}">
      <text>
        <r>
          <rPr>
            <b/>
            <sz val="9"/>
            <color indexed="81"/>
            <rFont val="ＭＳ Ｐゴシック"/>
            <family val="3"/>
            <charset val="128"/>
          </rPr>
          <t>岩田京次:</t>
        </r>
        <r>
          <rPr>
            <sz val="9"/>
            <color indexed="81"/>
            <rFont val="ＭＳ Ｐゴシック"/>
            <family val="3"/>
            <charset val="128"/>
          </rPr>
          <t xml:space="preserve">
</t>
        </r>
      </text>
    </comment>
    <comment ref="L23" authorId="0" shapeId="0" xr:uid="{00000000-0006-0000-1000-000030000000}">
      <text>
        <r>
          <rPr>
            <b/>
            <sz val="9"/>
            <color indexed="81"/>
            <rFont val="ＭＳ Ｐゴシック"/>
            <family val="3"/>
            <charset val="128"/>
          </rPr>
          <t>岩田京次:</t>
        </r>
        <r>
          <rPr>
            <sz val="9"/>
            <color indexed="81"/>
            <rFont val="ＭＳ Ｐゴシック"/>
            <family val="3"/>
            <charset val="128"/>
          </rPr>
          <t xml:space="preserve">
</t>
        </r>
      </text>
    </comment>
    <comment ref="D24" authorId="0" shapeId="0" xr:uid="{00000000-0006-0000-1000-000031000000}">
      <text/>
    </comment>
    <comment ref="E24" authorId="0" shapeId="0" xr:uid="{00000000-0006-0000-1000-000032000000}">
      <text>
        <r>
          <rPr>
            <b/>
            <sz val="9"/>
            <color indexed="81"/>
            <rFont val="ＭＳ Ｐゴシック"/>
            <family val="3"/>
            <charset val="128"/>
          </rPr>
          <t>岩田京次:</t>
        </r>
        <r>
          <rPr>
            <sz val="9"/>
            <color indexed="81"/>
            <rFont val="ＭＳ Ｐゴシック"/>
            <family val="3"/>
            <charset val="128"/>
          </rPr>
          <t xml:space="preserve">
</t>
        </r>
      </text>
    </comment>
    <comment ref="G24" authorId="0" shapeId="0" xr:uid="{00000000-0006-0000-1000-000033000000}">
      <text>
        <r>
          <rPr>
            <b/>
            <sz val="9"/>
            <color indexed="81"/>
            <rFont val="ＭＳ Ｐゴシック"/>
            <family val="3"/>
            <charset val="128"/>
          </rPr>
          <t>岩田京次:</t>
        </r>
        <r>
          <rPr>
            <sz val="9"/>
            <color indexed="81"/>
            <rFont val="ＭＳ Ｐゴシック"/>
            <family val="3"/>
            <charset val="128"/>
          </rPr>
          <t xml:space="preserve">
</t>
        </r>
      </text>
    </comment>
    <comment ref="I24" authorId="0" shapeId="0" xr:uid="{00000000-0006-0000-1000-000034000000}">
      <text>
        <r>
          <rPr>
            <b/>
            <sz val="9"/>
            <color indexed="81"/>
            <rFont val="ＭＳ Ｐゴシック"/>
            <family val="3"/>
            <charset val="128"/>
          </rPr>
          <t>岩田京次:</t>
        </r>
        <r>
          <rPr>
            <sz val="9"/>
            <color indexed="81"/>
            <rFont val="ＭＳ Ｐゴシック"/>
            <family val="3"/>
            <charset val="128"/>
          </rPr>
          <t xml:space="preserve">
</t>
        </r>
      </text>
    </comment>
    <comment ref="D25" authorId="0" shapeId="0" xr:uid="{00000000-0006-0000-1000-000035000000}">
      <text/>
    </comment>
    <comment ref="E25" authorId="0" shapeId="0" xr:uid="{00000000-0006-0000-1000-000036000000}">
      <text>
        <r>
          <rPr>
            <b/>
            <sz val="9"/>
            <color indexed="81"/>
            <rFont val="ＭＳ Ｐゴシック"/>
            <family val="3"/>
            <charset val="128"/>
          </rPr>
          <t>岩田京次:</t>
        </r>
        <r>
          <rPr>
            <sz val="9"/>
            <color indexed="81"/>
            <rFont val="ＭＳ Ｐゴシック"/>
            <family val="3"/>
            <charset val="128"/>
          </rPr>
          <t xml:space="preserve">
</t>
        </r>
      </text>
    </comment>
    <comment ref="G25" authorId="0" shapeId="0" xr:uid="{00000000-0006-0000-1000-000037000000}">
      <text>
        <r>
          <rPr>
            <b/>
            <sz val="9"/>
            <color indexed="81"/>
            <rFont val="ＭＳ Ｐゴシック"/>
            <family val="3"/>
            <charset val="128"/>
          </rPr>
          <t>岩田京次:</t>
        </r>
        <r>
          <rPr>
            <sz val="9"/>
            <color indexed="81"/>
            <rFont val="ＭＳ Ｐゴシック"/>
            <family val="3"/>
            <charset val="128"/>
          </rPr>
          <t xml:space="preserve">
</t>
        </r>
      </text>
    </comment>
    <comment ref="I25" authorId="0" shapeId="0" xr:uid="{00000000-0006-0000-1000-000038000000}">
      <text>
        <r>
          <rPr>
            <b/>
            <sz val="9"/>
            <color indexed="81"/>
            <rFont val="ＭＳ Ｐゴシック"/>
            <family val="3"/>
            <charset val="128"/>
          </rPr>
          <t>岩田京次:</t>
        </r>
        <r>
          <rPr>
            <sz val="9"/>
            <color indexed="81"/>
            <rFont val="ＭＳ Ｐゴシック"/>
            <family val="3"/>
            <charset val="128"/>
          </rPr>
          <t xml:space="preserve">
</t>
        </r>
      </text>
    </comment>
    <comment ref="L25" authorId="0" shapeId="0" xr:uid="{00000000-0006-0000-1000-000039000000}">
      <text>
        <r>
          <rPr>
            <b/>
            <sz val="9"/>
            <color indexed="81"/>
            <rFont val="ＭＳ Ｐゴシック"/>
            <family val="3"/>
            <charset val="128"/>
          </rPr>
          <t>岩田京次:</t>
        </r>
        <r>
          <rPr>
            <sz val="9"/>
            <color indexed="81"/>
            <rFont val="ＭＳ Ｐゴシック"/>
            <family val="3"/>
            <charset val="128"/>
          </rPr>
          <t xml:space="preserve">
</t>
        </r>
      </text>
    </comment>
    <comment ref="D26" authorId="0" shapeId="0" xr:uid="{00000000-0006-0000-1000-00003A000000}">
      <text/>
    </comment>
    <comment ref="E26" authorId="0" shapeId="0" xr:uid="{00000000-0006-0000-1000-00003B000000}">
      <text>
        <r>
          <rPr>
            <b/>
            <sz val="9"/>
            <color indexed="81"/>
            <rFont val="ＭＳ Ｐゴシック"/>
            <family val="3"/>
            <charset val="128"/>
          </rPr>
          <t>岩田京次:</t>
        </r>
        <r>
          <rPr>
            <sz val="9"/>
            <color indexed="81"/>
            <rFont val="ＭＳ Ｐゴシック"/>
            <family val="3"/>
            <charset val="128"/>
          </rPr>
          <t xml:space="preserve">
</t>
        </r>
      </text>
    </comment>
    <comment ref="G26" authorId="0" shapeId="0" xr:uid="{00000000-0006-0000-1000-00003C000000}">
      <text>
        <r>
          <rPr>
            <b/>
            <sz val="9"/>
            <color indexed="81"/>
            <rFont val="ＭＳ Ｐゴシック"/>
            <family val="3"/>
            <charset val="128"/>
          </rPr>
          <t>岩田京次:</t>
        </r>
        <r>
          <rPr>
            <sz val="9"/>
            <color indexed="81"/>
            <rFont val="ＭＳ Ｐゴシック"/>
            <family val="3"/>
            <charset val="128"/>
          </rPr>
          <t xml:space="preserve">
</t>
        </r>
      </text>
    </comment>
    <comment ref="I26" authorId="0" shapeId="0" xr:uid="{00000000-0006-0000-1000-00003D000000}">
      <text>
        <r>
          <rPr>
            <b/>
            <sz val="9"/>
            <color indexed="81"/>
            <rFont val="ＭＳ Ｐゴシック"/>
            <family val="3"/>
            <charset val="128"/>
          </rPr>
          <t>岩田京次:</t>
        </r>
        <r>
          <rPr>
            <sz val="9"/>
            <color indexed="81"/>
            <rFont val="ＭＳ Ｐゴシック"/>
            <family val="3"/>
            <charset val="128"/>
          </rPr>
          <t xml:space="preserve">
</t>
        </r>
      </text>
    </comment>
    <comment ref="D27" authorId="0" shapeId="0" xr:uid="{00000000-0006-0000-1000-00003E000000}">
      <text/>
    </comment>
    <comment ref="E27" authorId="0" shapeId="0" xr:uid="{00000000-0006-0000-1000-00003F000000}">
      <text>
        <r>
          <rPr>
            <b/>
            <sz val="9"/>
            <color indexed="81"/>
            <rFont val="ＭＳ Ｐゴシック"/>
            <family val="3"/>
            <charset val="128"/>
          </rPr>
          <t>岩田京次:</t>
        </r>
        <r>
          <rPr>
            <sz val="9"/>
            <color indexed="81"/>
            <rFont val="ＭＳ Ｐゴシック"/>
            <family val="3"/>
            <charset val="128"/>
          </rPr>
          <t xml:space="preserve">
</t>
        </r>
      </text>
    </comment>
    <comment ref="G27" authorId="0" shapeId="0" xr:uid="{00000000-0006-0000-1000-000040000000}">
      <text>
        <r>
          <rPr>
            <b/>
            <sz val="9"/>
            <color indexed="81"/>
            <rFont val="ＭＳ Ｐゴシック"/>
            <family val="3"/>
            <charset val="128"/>
          </rPr>
          <t>岩田京次:</t>
        </r>
        <r>
          <rPr>
            <sz val="9"/>
            <color indexed="81"/>
            <rFont val="ＭＳ Ｐゴシック"/>
            <family val="3"/>
            <charset val="128"/>
          </rPr>
          <t xml:space="preserve">
</t>
        </r>
      </text>
    </comment>
    <comment ref="I27" authorId="0" shapeId="0" xr:uid="{00000000-0006-0000-1000-000041000000}">
      <text>
        <r>
          <rPr>
            <b/>
            <sz val="9"/>
            <color indexed="81"/>
            <rFont val="ＭＳ Ｐゴシック"/>
            <family val="3"/>
            <charset val="128"/>
          </rPr>
          <t>岩田京次:</t>
        </r>
        <r>
          <rPr>
            <sz val="9"/>
            <color indexed="81"/>
            <rFont val="ＭＳ Ｐゴシック"/>
            <family val="3"/>
            <charset val="128"/>
          </rPr>
          <t xml:space="preserve">
</t>
        </r>
      </text>
    </comment>
    <comment ref="L27" authorId="0" shapeId="0" xr:uid="{00000000-0006-0000-1000-000042000000}">
      <text>
        <r>
          <rPr>
            <b/>
            <sz val="9"/>
            <color indexed="81"/>
            <rFont val="ＭＳ Ｐゴシック"/>
            <family val="3"/>
            <charset val="128"/>
          </rPr>
          <t>岩田京次:</t>
        </r>
        <r>
          <rPr>
            <sz val="9"/>
            <color indexed="81"/>
            <rFont val="ＭＳ Ｐゴシック"/>
            <family val="3"/>
            <charset val="128"/>
          </rPr>
          <t xml:space="preserve">
</t>
        </r>
      </text>
    </comment>
    <comment ref="D28" authorId="0" shapeId="0" xr:uid="{00000000-0006-0000-1000-000043000000}">
      <text/>
    </comment>
    <comment ref="E28" authorId="0" shapeId="0" xr:uid="{00000000-0006-0000-1000-000044000000}">
      <text>
        <r>
          <rPr>
            <b/>
            <sz val="9"/>
            <color indexed="81"/>
            <rFont val="ＭＳ Ｐゴシック"/>
            <family val="3"/>
            <charset val="128"/>
          </rPr>
          <t>岩田京次:</t>
        </r>
        <r>
          <rPr>
            <sz val="9"/>
            <color indexed="81"/>
            <rFont val="ＭＳ Ｐゴシック"/>
            <family val="3"/>
            <charset val="128"/>
          </rPr>
          <t xml:space="preserve">
</t>
        </r>
      </text>
    </comment>
    <comment ref="G28" authorId="0" shapeId="0" xr:uid="{00000000-0006-0000-1000-000045000000}">
      <text>
        <r>
          <rPr>
            <b/>
            <sz val="9"/>
            <color indexed="81"/>
            <rFont val="ＭＳ Ｐゴシック"/>
            <family val="3"/>
            <charset val="128"/>
          </rPr>
          <t>岩田京次:</t>
        </r>
        <r>
          <rPr>
            <sz val="9"/>
            <color indexed="81"/>
            <rFont val="ＭＳ Ｐゴシック"/>
            <family val="3"/>
            <charset val="128"/>
          </rPr>
          <t xml:space="preserve">
</t>
        </r>
      </text>
    </comment>
    <comment ref="I28" authorId="0" shapeId="0" xr:uid="{00000000-0006-0000-1000-000046000000}">
      <text>
        <r>
          <rPr>
            <b/>
            <sz val="9"/>
            <color indexed="81"/>
            <rFont val="ＭＳ Ｐゴシック"/>
            <family val="3"/>
            <charset val="128"/>
          </rPr>
          <t>岩田京次:</t>
        </r>
        <r>
          <rPr>
            <sz val="9"/>
            <color indexed="81"/>
            <rFont val="ＭＳ Ｐゴシック"/>
            <family val="3"/>
            <charset val="128"/>
          </rPr>
          <t xml:space="preserve">
</t>
        </r>
      </text>
    </comment>
    <comment ref="D29" authorId="0" shapeId="0" xr:uid="{00000000-0006-0000-1000-000047000000}">
      <text/>
    </comment>
    <comment ref="E29" authorId="0" shapeId="0" xr:uid="{00000000-0006-0000-1000-000048000000}">
      <text>
        <r>
          <rPr>
            <b/>
            <sz val="9"/>
            <color indexed="81"/>
            <rFont val="ＭＳ Ｐゴシック"/>
            <family val="3"/>
            <charset val="128"/>
          </rPr>
          <t>岩田京次:</t>
        </r>
        <r>
          <rPr>
            <sz val="9"/>
            <color indexed="81"/>
            <rFont val="ＭＳ Ｐゴシック"/>
            <family val="3"/>
            <charset val="128"/>
          </rPr>
          <t xml:space="preserve">
</t>
        </r>
      </text>
    </comment>
    <comment ref="G29" authorId="0" shapeId="0" xr:uid="{00000000-0006-0000-1000-000049000000}">
      <text>
        <r>
          <rPr>
            <b/>
            <sz val="9"/>
            <color indexed="81"/>
            <rFont val="ＭＳ Ｐゴシック"/>
            <family val="3"/>
            <charset val="128"/>
          </rPr>
          <t>岩田京次:</t>
        </r>
        <r>
          <rPr>
            <sz val="9"/>
            <color indexed="81"/>
            <rFont val="ＭＳ Ｐゴシック"/>
            <family val="3"/>
            <charset val="128"/>
          </rPr>
          <t xml:space="preserve">
</t>
        </r>
      </text>
    </comment>
    <comment ref="I29" authorId="0" shapeId="0" xr:uid="{00000000-0006-0000-1000-00004A000000}">
      <text>
        <r>
          <rPr>
            <b/>
            <sz val="9"/>
            <color indexed="81"/>
            <rFont val="ＭＳ Ｐゴシック"/>
            <family val="3"/>
            <charset val="128"/>
          </rPr>
          <t>岩田京次:</t>
        </r>
        <r>
          <rPr>
            <sz val="9"/>
            <color indexed="81"/>
            <rFont val="ＭＳ Ｐゴシック"/>
            <family val="3"/>
            <charset val="128"/>
          </rPr>
          <t xml:space="preserve">
</t>
        </r>
      </text>
    </comment>
    <comment ref="L29" authorId="0" shapeId="0" xr:uid="{00000000-0006-0000-1000-00004B000000}">
      <text>
        <r>
          <rPr>
            <b/>
            <sz val="9"/>
            <color indexed="81"/>
            <rFont val="ＭＳ Ｐゴシック"/>
            <family val="3"/>
            <charset val="128"/>
          </rPr>
          <t>岩田京次:</t>
        </r>
        <r>
          <rPr>
            <sz val="9"/>
            <color indexed="81"/>
            <rFont val="ＭＳ Ｐゴシック"/>
            <family val="3"/>
            <charset val="128"/>
          </rPr>
          <t xml:space="preserve">
</t>
        </r>
      </text>
    </comment>
    <comment ref="D30" authorId="0" shapeId="0" xr:uid="{00000000-0006-0000-1000-00004C000000}">
      <text/>
    </comment>
    <comment ref="E30" authorId="0" shapeId="0" xr:uid="{00000000-0006-0000-1000-00004D000000}">
      <text>
        <r>
          <rPr>
            <b/>
            <sz val="9"/>
            <color indexed="81"/>
            <rFont val="ＭＳ Ｐゴシック"/>
            <family val="3"/>
            <charset val="128"/>
          </rPr>
          <t>岩田京次:</t>
        </r>
        <r>
          <rPr>
            <sz val="9"/>
            <color indexed="81"/>
            <rFont val="ＭＳ Ｐゴシック"/>
            <family val="3"/>
            <charset val="128"/>
          </rPr>
          <t xml:space="preserve">
</t>
        </r>
      </text>
    </comment>
    <comment ref="G30" authorId="0" shapeId="0" xr:uid="{00000000-0006-0000-1000-00004E000000}">
      <text>
        <r>
          <rPr>
            <b/>
            <sz val="9"/>
            <color indexed="81"/>
            <rFont val="ＭＳ Ｐゴシック"/>
            <family val="3"/>
            <charset val="128"/>
          </rPr>
          <t>岩田京次:</t>
        </r>
        <r>
          <rPr>
            <sz val="9"/>
            <color indexed="81"/>
            <rFont val="ＭＳ Ｐゴシック"/>
            <family val="3"/>
            <charset val="128"/>
          </rPr>
          <t xml:space="preserve">
</t>
        </r>
      </text>
    </comment>
    <comment ref="I30" authorId="0" shapeId="0" xr:uid="{00000000-0006-0000-1000-00004F000000}">
      <text>
        <r>
          <rPr>
            <b/>
            <sz val="9"/>
            <color indexed="81"/>
            <rFont val="ＭＳ Ｐゴシック"/>
            <family val="3"/>
            <charset val="128"/>
          </rPr>
          <t>岩田京次:</t>
        </r>
        <r>
          <rPr>
            <sz val="9"/>
            <color indexed="81"/>
            <rFont val="ＭＳ Ｐゴシック"/>
            <family val="3"/>
            <charset val="128"/>
          </rPr>
          <t xml:space="preserve">
</t>
        </r>
      </text>
    </comment>
    <comment ref="D31" authorId="0" shapeId="0" xr:uid="{00000000-0006-0000-1000-000050000000}">
      <text/>
    </comment>
    <comment ref="E31" authorId="0" shapeId="0" xr:uid="{00000000-0006-0000-1000-000051000000}">
      <text>
        <r>
          <rPr>
            <b/>
            <sz val="9"/>
            <color indexed="81"/>
            <rFont val="ＭＳ Ｐゴシック"/>
            <family val="3"/>
            <charset val="128"/>
          </rPr>
          <t>岩田京次:</t>
        </r>
        <r>
          <rPr>
            <sz val="9"/>
            <color indexed="81"/>
            <rFont val="ＭＳ Ｐゴシック"/>
            <family val="3"/>
            <charset val="128"/>
          </rPr>
          <t xml:space="preserve">
</t>
        </r>
      </text>
    </comment>
    <comment ref="G31" authorId="0" shapeId="0" xr:uid="{00000000-0006-0000-1000-000052000000}">
      <text>
        <r>
          <rPr>
            <b/>
            <sz val="9"/>
            <color indexed="81"/>
            <rFont val="ＭＳ Ｐゴシック"/>
            <family val="3"/>
            <charset val="128"/>
          </rPr>
          <t>岩田京次:</t>
        </r>
        <r>
          <rPr>
            <sz val="9"/>
            <color indexed="81"/>
            <rFont val="ＭＳ Ｐゴシック"/>
            <family val="3"/>
            <charset val="128"/>
          </rPr>
          <t xml:space="preserve">
</t>
        </r>
      </text>
    </comment>
    <comment ref="I31" authorId="0" shapeId="0" xr:uid="{00000000-0006-0000-1000-000053000000}">
      <text>
        <r>
          <rPr>
            <b/>
            <sz val="9"/>
            <color indexed="81"/>
            <rFont val="ＭＳ Ｐゴシック"/>
            <family val="3"/>
            <charset val="128"/>
          </rPr>
          <t>岩田京次:</t>
        </r>
        <r>
          <rPr>
            <sz val="9"/>
            <color indexed="81"/>
            <rFont val="ＭＳ Ｐゴシック"/>
            <family val="3"/>
            <charset val="128"/>
          </rPr>
          <t xml:space="preserve">
</t>
        </r>
      </text>
    </comment>
    <comment ref="L31" authorId="0" shapeId="0" xr:uid="{00000000-0006-0000-1000-000054000000}">
      <text>
        <r>
          <rPr>
            <b/>
            <sz val="9"/>
            <color indexed="81"/>
            <rFont val="ＭＳ Ｐゴシック"/>
            <family val="3"/>
            <charset val="128"/>
          </rPr>
          <t>岩田京次:</t>
        </r>
        <r>
          <rPr>
            <sz val="9"/>
            <color indexed="81"/>
            <rFont val="ＭＳ Ｐゴシック"/>
            <family val="3"/>
            <charset val="128"/>
          </rPr>
          <t xml:space="preserve">
</t>
        </r>
      </text>
    </comment>
    <comment ref="D32" authorId="0" shapeId="0" xr:uid="{00000000-0006-0000-1000-000055000000}">
      <text/>
    </comment>
    <comment ref="E32" authorId="0" shapeId="0" xr:uid="{00000000-0006-0000-1000-000056000000}">
      <text>
        <r>
          <rPr>
            <b/>
            <sz val="9"/>
            <color indexed="81"/>
            <rFont val="ＭＳ Ｐゴシック"/>
            <family val="3"/>
            <charset val="128"/>
          </rPr>
          <t>岩田京次:</t>
        </r>
        <r>
          <rPr>
            <sz val="9"/>
            <color indexed="81"/>
            <rFont val="ＭＳ Ｐゴシック"/>
            <family val="3"/>
            <charset val="128"/>
          </rPr>
          <t xml:space="preserve">
</t>
        </r>
      </text>
    </comment>
    <comment ref="G32" authorId="0" shapeId="0" xr:uid="{00000000-0006-0000-1000-000057000000}">
      <text>
        <r>
          <rPr>
            <b/>
            <sz val="9"/>
            <color indexed="81"/>
            <rFont val="ＭＳ Ｐゴシック"/>
            <family val="3"/>
            <charset val="128"/>
          </rPr>
          <t>岩田京次:</t>
        </r>
        <r>
          <rPr>
            <sz val="9"/>
            <color indexed="81"/>
            <rFont val="ＭＳ Ｐゴシック"/>
            <family val="3"/>
            <charset val="128"/>
          </rPr>
          <t xml:space="preserve">
</t>
        </r>
      </text>
    </comment>
    <comment ref="I32" authorId="0" shapeId="0" xr:uid="{00000000-0006-0000-1000-000058000000}">
      <text>
        <r>
          <rPr>
            <b/>
            <sz val="9"/>
            <color indexed="81"/>
            <rFont val="ＭＳ Ｐゴシック"/>
            <family val="3"/>
            <charset val="128"/>
          </rPr>
          <t>岩田京次:</t>
        </r>
        <r>
          <rPr>
            <sz val="9"/>
            <color indexed="81"/>
            <rFont val="ＭＳ Ｐゴシック"/>
            <family val="3"/>
            <charset val="128"/>
          </rPr>
          <t xml:space="preserve">
</t>
        </r>
      </text>
    </comment>
    <comment ref="D33" authorId="0" shapeId="0" xr:uid="{00000000-0006-0000-1000-000059000000}">
      <text/>
    </comment>
    <comment ref="E33" authorId="0" shapeId="0" xr:uid="{00000000-0006-0000-1000-00005A000000}">
      <text>
        <r>
          <rPr>
            <b/>
            <sz val="9"/>
            <color indexed="81"/>
            <rFont val="ＭＳ Ｐゴシック"/>
            <family val="3"/>
            <charset val="128"/>
          </rPr>
          <t>岩田京次:</t>
        </r>
        <r>
          <rPr>
            <sz val="9"/>
            <color indexed="81"/>
            <rFont val="ＭＳ Ｐゴシック"/>
            <family val="3"/>
            <charset val="128"/>
          </rPr>
          <t xml:space="preserve">
</t>
        </r>
      </text>
    </comment>
    <comment ref="G33" authorId="0" shapeId="0" xr:uid="{00000000-0006-0000-1000-00005B000000}">
      <text>
        <r>
          <rPr>
            <b/>
            <sz val="9"/>
            <color indexed="81"/>
            <rFont val="ＭＳ Ｐゴシック"/>
            <family val="3"/>
            <charset val="128"/>
          </rPr>
          <t>岩田京次:</t>
        </r>
        <r>
          <rPr>
            <sz val="9"/>
            <color indexed="81"/>
            <rFont val="ＭＳ Ｐゴシック"/>
            <family val="3"/>
            <charset val="128"/>
          </rPr>
          <t xml:space="preserve">
</t>
        </r>
      </text>
    </comment>
    <comment ref="I33" authorId="0" shapeId="0" xr:uid="{00000000-0006-0000-1000-00005C000000}">
      <text>
        <r>
          <rPr>
            <b/>
            <sz val="9"/>
            <color indexed="81"/>
            <rFont val="ＭＳ Ｐゴシック"/>
            <family val="3"/>
            <charset val="128"/>
          </rPr>
          <t>岩田京次:</t>
        </r>
        <r>
          <rPr>
            <sz val="9"/>
            <color indexed="81"/>
            <rFont val="ＭＳ Ｐゴシック"/>
            <family val="3"/>
            <charset val="128"/>
          </rPr>
          <t xml:space="preserve">
</t>
        </r>
      </text>
    </comment>
    <comment ref="L33" authorId="0" shapeId="0" xr:uid="{00000000-0006-0000-1000-00005D000000}">
      <text>
        <r>
          <rPr>
            <b/>
            <sz val="9"/>
            <color indexed="81"/>
            <rFont val="ＭＳ Ｐゴシック"/>
            <family val="3"/>
            <charset val="128"/>
          </rPr>
          <t>岩田京次:</t>
        </r>
        <r>
          <rPr>
            <sz val="9"/>
            <color indexed="81"/>
            <rFont val="ＭＳ Ｐゴシック"/>
            <family val="3"/>
            <charset val="128"/>
          </rPr>
          <t xml:space="preserve">
</t>
        </r>
      </text>
    </comment>
    <comment ref="D34" authorId="0" shapeId="0" xr:uid="{00000000-0006-0000-1000-00005E000000}">
      <text/>
    </comment>
    <comment ref="E34" authorId="0" shapeId="0" xr:uid="{00000000-0006-0000-1000-00005F000000}">
      <text>
        <r>
          <rPr>
            <b/>
            <sz val="9"/>
            <color indexed="81"/>
            <rFont val="ＭＳ Ｐゴシック"/>
            <family val="3"/>
            <charset val="128"/>
          </rPr>
          <t>岩田京次:</t>
        </r>
        <r>
          <rPr>
            <sz val="9"/>
            <color indexed="81"/>
            <rFont val="ＭＳ Ｐゴシック"/>
            <family val="3"/>
            <charset val="128"/>
          </rPr>
          <t xml:space="preserve">
</t>
        </r>
      </text>
    </comment>
    <comment ref="G34" authorId="0" shapeId="0" xr:uid="{00000000-0006-0000-1000-000060000000}">
      <text>
        <r>
          <rPr>
            <b/>
            <sz val="9"/>
            <color indexed="81"/>
            <rFont val="ＭＳ Ｐゴシック"/>
            <family val="3"/>
            <charset val="128"/>
          </rPr>
          <t>岩田京次:</t>
        </r>
        <r>
          <rPr>
            <sz val="9"/>
            <color indexed="81"/>
            <rFont val="ＭＳ Ｐゴシック"/>
            <family val="3"/>
            <charset val="128"/>
          </rPr>
          <t xml:space="preserve">
</t>
        </r>
      </text>
    </comment>
    <comment ref="I34" authorId="0" shapeId="0" xr:uid="{00000000-0006-0000-1000-000061000000}">
      <text>
        <r>
          <rPr>
            <b/>
            <sz val="9"/>
            <color indexed="81"/>
            <rFont val="ＭＳ Ｐゴシック"/>
            <family val="3"/>
            <charset val="128"/>
          </rPr>
          <t>岩田京次:</t>
        </r>
        <r>
          <rPr>
            <sz val="9"/>
            <color indexed="81"/>
            <rFont val="ＭＳ Ｐゴシック"/>
            <family val="3"/>
            <charset val="128"/>
          </rPr>
          <t xml:space="preserve">
</t>
        </r>
      </text>
    </comment>
    <comment ref="D35" authorId="0" shapeId="0" xr:uid="{00000000-0006-0000-1000-000062000000}">
      <text/>
    </comment>
    <comment ref="E35" authorId="0" shapeId="0" xr:uid="{00000000-0006-0000-1000-000063000000}">
      <text>
        <r>
          <rPr>
            <b/>
            <sz val="9"/>
            <color indexed="81"/>
            <rFont val="ＭＳ Ｐゴシック"/>
            <family val="3"/>
            <charset val="128"/>
          </rPr>
          <t>岩田京次:</t>
        </r>
        <r>
          <rPr>
            <sz val="9"/>
            <color indexed="81"/>
            <rFont val="ＭＳ Ｐゴシック"/>
            <family val="3"/>
            <charset val="128"/>
          </rPr>
          <t xml:space="preserve">
</t>
        </r>
      </text>
    </comment>
    <comment ref="G35" authorId="0" shapeId="0" xr:uid="{00000000-0006-0000-1000-000064000000}">
      <text>
        <r>
          <rPr>
            <b/>
            <sz val="9"/>
            <color indexed="81"/>
            <rFont val="ＭＳ Ｐゴシック"/>
            <family val="3"/>
            <charset val="128"/>
          </rPr>
          <t>岩田京次:</t>
        </r>
        <r>
          <rPr>
            <sz val="9"/>
            <color indexed="81"/>
            <rFont val="ＭＳ Ｐゴシック"/>
            <family val="3"/>
            <charset val="128"/>
          </rPr>
          <t xml:space="preserve">
</t>
        </r>
      </text>
    </comment>
    <comment ref="I35" authorId="0" shapeId="0" xr:uid="{00000000-0006-0000-1000-000065000000}">
      <text>
        <r>
          <rPr>
            <b/>
            <sz val="9"/>
            <color indexed="81"/>
            <rFont val="ＭＳ Ｐゴシック"/>
            <family val="3"/>
            <charset val="128"/>
          </rPr>
          <t>岩田京次:</t>
        </r>
        <r>
          <rPr>
            <sz val="9"/>
            <color indexed="81"/>
            <rFont val="ＭＳ Ｐゴシック"/>
            <family val="3"/>
            <charset val="128"/>
          </rPr>
          <t xml:space="preserve">
</t>
        </r>
      </text>
    </comment>
    <comment ref="L35" authorId="0" shapeId="0" xr:uid="{00000000-0006-0000-1000-000066000000}">
      <text>
        <r>
          <rPr>
            <b/>
            <sz val="9"/>
            <color indexed="81"/>
            <rFont val="ＭＳ Ｐゴシック"/>
            <family val="3"/>
            <charset val="128"/>
          </rPr>
          <t>岩田京次:</t>
        </r>
        <r>
          <rPr>
            <sz val="9"/>
            <color indexed="81"/>
            <rFont val="ＭＳ Ｐゴシック"/>
            <family val="3"/>
            <charset val="128"/>
          </rPr>
          <t xml:space="preserve">
</t>
        </r>
      </text>
    </comment>
    <comment ref="D36" authorId="0" shapeId="0" xr:uid="{00000000-0006-0000-1000-000067000000}">
      <text/>
    </comment>
    <comment ref="E36" authorId="0" shapeId="0" xr:uid="{00000000-0006-0000-1000-000068000000}">
      <text>
        <r>
          <rPr>
            <b/>
            <sz val="9"/>
            <color indexed="81"/>
            <rFont val="ＭＳ Ｐゴシック"/>
            <family val="3"/>
            <charset val="128"/>
          </rPr>
          <t>岩田京次:</t>
        </r>
        <r>
          <rPr>
            <sz val="9"/>
            <color indexed="81"/>
            <rFont val="ＭＳ Ｐゴシック"/>
            <family val="3"/>
            <charset val="128"/>
          </rPr>
          <t xml:space="preserve">
</t>
        </r>
      </text>
    </comment>
    <comment ref="G36" authorId="0" shapeId="0" xr:uid="{00000000-0006-0000-1000-000069000000}">
      <text>
        <r>
          <rPr>
            <b/>
            <sz val="9"/>
            <color indexed="81"/>
            <rFont val="ＭＳ Ｐゴシック"/>
            <family val="3"/>
            <charset val="128"/>
          </rPr>
          <t>岩田京次:</t>
        </r>
        <r>
          <rPr>
            <sz val="9"/>
            <color indexed="81"/>
            <rFont val="ＭＳ Ｐゴシック"/>
            <family val="3"/>
            <charset val="128"/>
          </rPr>
          <t xml:space="preserve">
</t>
        </r>
      </text>
    </comment>
    <comment ref="I36" authorId="0" shapeId="0" xr:uid="{00000000-0006-0000-1000-00006A000000}">
      <text>
        <r>
          <rPr>
            <b/>
            <sz val="9"/>
            <color indexed="81"/>
            <rFont val="ＭＳ Ｐゴシック"/>
            <family val="3"/>
            <charset val="128"/>
          </rPr>
          <t>岩田京次:</t>
        </r>
        <r>
          <rPr>
            <sz val="9"/>
            <color indexed="81"/>
            <rFont val="ＭＳ Ｐゴシック"/>
            <family val="3"/>
            <charset val="128"/>
          </rPr>
          <t xml:space="preserve">
</t>
        </r>
      </text>
    </comment>
    <comment ref="D37" authorId="0" shapeId="0" xr:uid="{00000000-0006-0000-1000-00006B000000}">
      <text/>
    </comment>
    <comment ref="E37" authorId="0" shapeId="0" xr:uid="{00000000-0006-0000-1000-00006C000000}">
      <text>
        <r>
          <rPr>
            <b/>
            <sz val="9"/>
            <color indexed="81"/>
            <rFont val="ＭＳ Ｐゴシック"/>
            <family val="3"/>
            <charset val="128"/>
          </rPr>
          <t>岩田京次:</t>
        </r>
        <r>
          <rPr>
            <sz val="9"/>
            <color indexed="81"/>
            <rFont val="ＭＳ Ｐゴシック"/>
            <family val="3"/>
            <charset val="128"/>
          </rPr>
          <t xml:space="preserve">
</t>
        </r>
      </text>
    </comment>
    <comment ref="G37" authorId="0" shapeId="0" xr:uid="{00000000-0006-0000-1000-00006D000000}">
      <text>
        <r>
          <rPr>
            <b/>
            <sz val="9"/>
            <color indexed="81"/>
            <rFont val="ＭＳ Ｐゴシック"/>
            <family val="3"/>
            <charset val="128"/>
          </rPr>
          <t>岩田京次:</t>
        </r>
        <r>
          <rPr>
            <sz val="9"/>
            <color indexed="81"/>
            <rFont val="ＭＳ Ｐゴシック"/>
            <family val="3"/>
            <charset val="128"/>
          </rPr>
          <t xml:space="preserve">
</t>
        </r>
      </text>
    </comment>
    <comment ref="I37" authorId="0" shapeId="0" xr:uid="{00000000-0006-0000-1000-00006E000000}">
      <text>
        <r>
          <rPr>
            <b/>
            <sz val="9"/>
            <color indexed="81"/>
            <rFont val="ＭＳ Ｐゴシック"/>
            <family val="3"/>
            <charset val="128"/>
          </rPr>
          <t>岩田京次:</t>
        </r>
        <r>
          <rPr>
            <sz val="9"/>
            <color indexed="81"/>
            <rFont val="ＭＳ Ｐゴシック"/>
            <family val="3"/>
            <charset val="128"/>
          </rPr>
          <t xml:space="preserve">
</t>
        </r>
      </text>
    </comment>
    <comment ref="L37" authorId="0" shapeId="0" xr:uid="{00000000-0006-0000-1000-00006F000000}">
      <text>
        <r>
          <rPr>
            <b/>
            <sz val="9"/>
            <color indexed="81"/>
            <rFont val="ＭＳ Ｐゴシック"/>
            <family val="3"/>
            <charset val="128"/>
          </rPr>
          <t>岩田京次:</t>
        </r>
        <r>
          <rPr>
            <sz val="9"/>
            <color indexed="81"/>
            <rFont val="ＭＳ Ｐゴシック"/>
            <family val="3"/>
            <charset val="128"/>
          </rPr>
          <t xml:space="preserve">
</t>
        </r>
      </text>
    </comment>
    <comment ref="D38" authorId="0" shapeId="0" xr:uid="{00000000-0006-0000-1000-000070000000}">
      <text/>
    </comment>
    <comment ref="E38" authorId="0" shapeId="0" xr:uid="{00000000-0006-0000-1000-000071000000}">
      <text>
        <r>
          <rPr>
            <b/>
            <sz val="9"/>
            <color indexed="81"/>
            <rFont val="ＭＳ Ｐゴシック"/>
            <family val="3"/>
            <charset val="128"/>
          </rPr>
          <t>岩田京次:</t>
        </r>
        <r>
          <rPr>
            <sz val="9"/>
            <color indexed="81"/>
            <rFont val="ＭＳ Ｐゴシック"/>
            <family val="3"/>
            <charset val="128"/>
          </rPr>
          <t xml:space="preserve">
</t>
        </r>
      </text>
    </comment>
    <comment ref="G38" authorId="0" shapeId="0" xr:uid="{00000000-0006-0000-1000-000072000000}">
      <text>
        <r>
          <rPr>
            <b/>
            <sz val="9"/>
            <color indexed="81"/>
            <rFont val="ＭＳ Ｐゴシック"/>
            <family val="3"/>
            <charset val="128"/>
          </rPr>
          <t>岩田京次:</t>
        </r>
        <r>
          <rPr>
            <sz val="9"/>
            <color indexed="81"/>
            <rFont val="ＭＳ Ｐゴシック"/>
            <family val="3"/>
            <charset val="128"/>
          </rPr>
          <t xml:space="preserve">
</t>
        </r>
      </text>
    </comment>
    <comment ref="I38" authorId="0" shapeId="0" xr:uid="{00000000-0006-0000-1000-000073000000}">
      <text>
        <r>
          <rPr>
            <b/>
            <sz val="9"/>
            <color indexed="81"/>
            <rFont val="ＭＳ Ｐゴシック"/>
            <family val="3"/>
            <charset val="128"/>
          </rPr>
          <t>岩田京次:</t>
        </r>
        <r>
          <rPr>
            <sz val="9"/>
            <color indexed="81"/>
            <rFont val="ＭＳ Ｐゴシック"/>
            <family val="3"/>
            <charset val="128"/>
          </rPr>
          <t xml:space="preserve">
</t>
        </r>
      </text>
    </comment>
    <comment ref="D39" authorId="0" shapeId="0" xr:uid="{00000000-0006-0000-1000-000074000000}">
      <text/>
    </comment>
    <comment ref="E39" authorId="0" shapeId="0" xr:uid="{00000000-0006-0000-1000-000075000000}">
      <text>
        <r>
          <rPr>
            <b/>
            <sz val="9"/>
            <color indexed="81"/>
            <rFont val="ＭＳ Ｐゴシック"/>
            <family val="3"/>
            <charset val="128"/>
          </rPr>
          <t>岩田京次:</t>
        </r>
        <r>
          <rPr>
            <sz val="9"/>
            <color indexed="81"/>
            <rFont val="ＭＳ Ｐゴシック"/>
            <family val="3"/>
            <charset val="128"/>
          </rPr>
          <t xml:space="preserve">
</t>
        </r>
      </text>
    </comment>
    <comment ref="G39" authorId="0" shapeId="0" xr:uid="{00000000-0006-0000-1000-000076000000}">
      <text>
        <r>
          <rPr>
            <b/>
            <sz val="9"/>
            <color indexed="81"/>
            <rFont val="ＭＳ Ｐゴシック"/>
            <family val="3"/>
            <charset val="128"/>
          </rPr>
          <t>岩田京次:</t>
        </r>
        <r>
          <rPr>
            <sz val="9"/>
            <color indexed="81"/>
            <rFont val="ＭＳ Ｐゴシック"/>
            <family val="3"/>
            <charset val="128"/>
          </rPr>
          <t xml:space="preserve">
</t>
        </r>
      </text>
    </comment>
    <comment ref="I39" authorId="0" shapeId="0" xr:uid="{00000000-0006-0000-1000-000077000000}">
      <text>
        <r>
          <rPr>
            <b/>
            <sz val="9"/>
            <color indexed="81"/>
            <rFont val="ＭＳ Ｐゴシック"/>
            <family val="3"/>
            <charset val="128"/>
          </rPr>
          <t>岩田京次:</t>
        </r>
        <r>
          <rPr>
            <sz val="9"/>
            <color indexed="81"/>
            <rFont val="ＭＳ Ｐゴシック"/>
            <family val="3"/>
            <charset val="128"/>
          </rPr>
          <t xml:space="preserve">
</t>
        </r>
      </text>
    </comment>
    <comment ref="L39" authorId="0" shapeId="0" xr:uid="{00000000-0006-0000-1000-000078000000}">
      <text>
        <r>
          <rPr>
            <b/>
            <sz val="9"/>
            <color indexed="81"/>
            <rFont val="ＭＳ Ｐゴシック"/>
            <family val="3"/>
            <charset val="128"/>
          </rPr>
          <t>岩田京次:</t>
        </r>
        <r>
          <rPr>
            <sz val="9"/>
            <color indexed="81"/>
            <rFont val="ＭＳ Ｐゴシック"/>
            <family val="3"/>
            <charset val="128"/>
          </rPr>
          <t xml:space="preserve">
</t>
        </r>
      </text>
    </comment>
    <comment ref="D40" authorId="0" shapeId="0" xr:uid="{00000000-0006-0000-1000-000079000000}">
      <text/>
    </comment>
    <comment ref="E40" authorId="0" shapeId="0" xr:uid="{00000000-0006-0000-1000-00007A000000}">
      <text>
        <r>
          <rPr>
            <b/>
            <sz val="9"/>
            <color indexed="81"/>
            <rFont val="ＭＳ Ｐゴシック"/>
            <family val="3"/>
            <charset val="128"/>
          </rPr>
          <t>岩田京次:</t>
        </r>
        <r>
          <rPr>
            <sz val="9"/>
            <color indexed="81"/>
            <rFont val="ＭＳ Ｐゴシック"/>
            <family val="3"/>
            <charset val="128"/>
          </rPr>
          <t xml:space="preserve">
</t>
        </r>
      </text>
    </comment>
    <comment ref="G40" authorId="0" shapeId="0" xr:uid="{00000000-0006-0000-1000-00007B000000}">
      <text>
        <r>
          <rPr>
            <b/>
            <sz val="9"/>
            <color indexed="81"/>
            <rFont val="ＭＳ Ｐゴシック"/>
            <family val="3"/>
            <charset val="128"/>
          </rPr>
          <t>岩田京次:</t>
        </r>
        <r>
          <rPr>
            <sz val="9"/>
            <color indexed="81"/>
            <rFont val="ＭＳ Ｐゴシック"/>
            <family val="3"/>
            <charset val="128"/>
          </rPr>
          <t xml:space="preserve">
</t>
        </r>
      </text>
    </comment>
    <comment ref="I40" authorId="0" shapeId="0" xr:uid="{00000000-0006-0000-1000-00007C000000}">
      <text>
        <r>
          <rPr>
            <b/>
            <sz val="9"/>
            <color indexed="81"/>
            <rFont val="ＭＳ Ｐゴシック"/>
            <family val="3"/>
            <charset val="128"/>
          </rPr>
          <t>岩田京次:</t>
        </r>
        <r>
          <rPr>
            <sz val="9"/>
            <color indexed="81"/>
            <rFont val="ＭＳ Ｐゴシック"/>
            <family val="3"/>
            <charset val="128"/>
          </rPr>
          <t xml:space="preserve">
</t>
        </r>
      </text>
    </comment>
    <comment ref="D41" authorId="0" shapeId="0" xr:uid="{00000000-0006-0000-1000-00007D000000}">
      <text/>
    </comment>
    <comment ref="E41" authorId="0" shapeId="0" xr:uid="{00000000-0006-0000-1000-00007E000000}">
      <text>
        <r>
          <rPr>
            <b/>
            <sz val="9"/>
            <color indexed="81"/>
            <rFont val="ＭＳ Ｐゴシック"/>
            <family val="3"/>
            <charset val="128"/>
          </rPr>
          <t>岩田京次:</t>
        </r>
        <r>
          <rPr>
            <sz val="9"/>
            <color indexed="81"/>
            <rFont val="ＭＳ Ｐゴシック"/>
            <family val="3"/>
            <charset val="128"/>
          </rPr>
          <t xml:space="preserve">
</t>
        </r>
      </text>
    </comment>
    <comment ref="G41" authorId="0" shapeId="0" xr:uid="{00000000-0006-0000-1000-00007F000000}">
      <text>
        <r>
          <rPr>
            <b/>
            <sz val="9"/>
            <color indexed="81"/>
            <rFont val="ＭＳ Ｐゴシック"/>
            <family val="3"/>
            <charset val="128"/>
          </rPr>
          <t>岩田京次:</t>
        </r>
        <r>
          <rPr>
            <sz val="9"/>
            <color indexed="81"/>
            <rFont val="ＭＳ Ｐゴシック"/>
            <family val="3"/>
            <charset val="128"/>
          </rPr>
          <t xml:space="preserve">
</t>
        </r>
      </text>
    </comment>
    <comment ref="I41" authorId="0" shapeId="0" xr:uid="{00000000-0006-0000-1000-000080000000}">
      <text>
        <r>
          <rPr>
            <b/>
            <sz val="9"/>
            <color indexed="81"/>
            <rFont val="ＭＳ Ｐゴシック"/>
            <family val="3"/>
            <charset val="128"/>
          </rPr>
          <t>岩田京次:</t>
        </r>
        <r>
          <rPr>
            <sz val="9"/>
            <color indexed="81"/>
            <rFont val="ＭＳ Ｐゴシック"/>
            <family val="3"/>
            <charset val="128"/>
          </rPr>
          <t xml:space="preserve">
</t>
        </r>
      </text>
    </comment>
    <comment ref="L41" authorId="0" shapeId="0" xr:uid="{00000000-0006-0000-1000-000081000000}">
      <text>
        <r>
          <rPr>
            <b/>
            <sz val="9"/>
            <color indexed="81"/>
            <rFont val="ＭＳ Ｐゴシック"/>
            <family val="3"/>
            <charset val="128"/>
          </rPr>
          <t>岩田京次:</t>
        </r>
        <r>
          <rPr>
            <sz val="9"/>
            <color indexed="81"/>
            <rFont val="ＭＳ Ｐゴシック"/>
            <family val="3"/>
            <charset val="128"/>
          </rPr>
          <t xml:space="preserve">
</t>
        </r>
      </text>
    </comment>
    <comment ref="D42" authorId="0" shapeId="0" xr:uid="{00000000-0006-0000-1000-000082000000}">
      <text/>
    </comment>
    <comment ref="E42" authorId="0" shapeId="0" xr:uid="{00000000-0006-0000-1000-000083000000}">
      <text>
        <r>
          <rPr>
            <b/>
            <sz val="9"/>
            <color indexed="81"/>
            <rFont val="ＭＳ Ｐゴシック"/>
            <family val="3"/>
            <charset val="128"/>
          </rPr>
          <t>岩田京次:</t>
        </r>
        <r>
          <rPr>
            <sz val="9"/>
            <color indexed="81"/>
            <rFont val="ＭＳ Ｐゴシック"/>
            <family val="3"/>
            <charset val="128"/>
          </rPr>
          <t xml:space="preserve">
</t>
        </r>
      </text>
    </comment>
    <comment ref="G42" authorId="0" shapeId="0" xr:uid="{00000000-0006-0000-1000-000084000000}">
      <text>
        <r>
          <rPr>
            <b/>
            <sz val="9"/>
            <color indexed="81"/>
            <rFont val="ＭＳ Ｐゴシック"/>
            <family val="3"/>
            <charset val="128"/>
          </rPr>
          <t>岩田京次:</t>
        </r>
        <r>
          <rPr>
            <sz val="9"/>
            <color indexed="81"/>
            <rFont val="ＭＳ Ｐゴシック"/>
            <family val="3"/>
            <charset val="128"/>
          </rPr>
          <t xml:space="preserve">
</t>
        </r>
      </text>
    </comment>
    <comment ref="I42" authorId="0" shapeId="0" xr:uid="{00000000-0006-0000-1000-000085000000}">
      <text>
        <r>
          <rPr>
            <b/>
            <sz val="9"/>
            <color indexed="81"/>
            <rFont val="ＭＳ Ｐゴシック"/>
            <family val="3"/>
            <charset val="128"/>
          </rPr>
          <t>岩田京次:</t>
        </r>
        <r>
          <rPr>
            <sz val="9"/>
            <color indexed="81"/>
            <rFont val="ＭＳ Ｐゴシック"/>
            <family val="3"/>
            <charset val="128"/>
          </rPr>
          <t xml:space="preserve">
</t>
        </r>
      </text>
    </comment>
    <comment ref="D44" authorId="0" shapeId="0" xr:uid="{00000000-0006-0000-1000-000086000000}">
      <text/>
    </comment>
    <comment ref="E44" authorId="0" shapeId="0" xr:uid="{00000000-0006-0000-1000-000087000000}">
      <text>
        <r>
          <rPr>
            <b/>
            <sz val="9"/>
            <color indexed="81"/>
            <rFont val="ＭＳ Ｐゴシック"/>
            <family val="3"/>
            <charset val="128"/>
          </rPr>
          <t>岩田京次:</t>
        </r>
        <r>
          <rPr>
            <sz val="9"/>
            <color indexed="81"/>
            <rFont val="ＭＳ Ｐゴシック"/>
            <family val="3"/>
            <charset val="128"/>
          </rPr>
          <t xml:space="preserve">
</t>
        </r>
      </text>
    </comment>
    <comment ref="G44" authorId="0" shapeId="0" xr:uid="{00000000-0006-0000-1000-000088000000}">
      <text>
        <r>
          <rPr>
            <b/>
            <sz val="9"/>
            <color indexed="81"/>
            <rFont val="ＭＳ Ｐゴシック"/>
            <family val="3"/>
            <charset val="128"/>
          </rPr>
          <t>岩田京次:</t>
        </r>
        <r>
          <rPr>
            <sz val="9"/>
            <color indexed="81"/>
            <rFont val="ＭＳ Ｐゴシック"/>
            <family val="3"/>
            <charset val="128"/>
          </rPr>
          <t xml:space="preserve">
</t>
        </r>
      </text>
    </comment>
    <comment ref="I44" authorId="0" shapeId="0" xr:uid="{00000000-0006-0000-1000-000089000000}">
      <text>
        <r>
          <rPr>
            <b/>
            <sz val="9"/>
            <color indexed="81"/>
            <rFont val="ＭＳ Ｐゴシック"/>
            <family val="3"/>
            <charset val="128"/>
          </rPr>
          <t>岩田京次:</t>
        </r>
        <r>
          <rPr>
            <sz val="9"/>
            <color indexed="81"/>
            <rFont val="ＭＳ Ｐゴシック"/>
            <family val="3"/>
            <charset val="128"/>
          </rPr>
          <t xml:space="preserve">
</t>
        </r>
      </text>
    </comment>
    <comment ref="L44" authorId="0" shapeId="0" xr:uid="{00000000-0006-0000-1000-00008A000000}">
      <text>
        <r>
          <rPr>
            <b/>
            <sz val="9"/>
            <color indexed="81"/>
            <rFont val="ＭＳ Ｐゴシック"/>
            <family val="3"/>
            <charset val="128"/>
          </rPr>
          <t>岩田京次:</t>
        </r>
        <r>
          <rPr>
            <sz val="9"/>
            <color indexed="81"/>
            <rFont val="ＭＳ Ｐゴシック"/>
            <family val="3"/>
            <charset val="128"/>
          </rPr>
          <t xml:space="preserve">
</t>
        </r>
      </text>
    </comment>
    <comment ref="D46" authorId="0" shapeId="0" xr:uid="{00000000-0006-0000-1000-00008B000000}">
      <text/>
    </comment>
    <comment ref="E46" authorId="0" shapeId="0" xr:uid="{00000000-0006-0000-1000-00008C000000}">
      <text>
        <r>
          <rPr>
            <b/>
            <sz val="9"/>
            <color indexed="81"/>
            <rFont val="ＭＳ Ｐゴシック"/>
            <family val="3"/>
            <charset val="128"/>
          </rPr>
          <t>岩田京次:</t>
        </r>
        <r>
          <rPr>
            <sz val="9"/>
            <color indexed="81"/>
            <rFont val="ＭＳ Ｐゴシック"/>
            <family val="3"/>
            <charset val="128"/>
          </rPr>
          <t xml:space="preserve">
</t>
        </r>
      </text>
    </comment>
    <comment ref="G46" authorId="0" shapeId="0" xr:uid="{00000000-0006-0000-1000-00008D000000}">
      <text>
        <r>
          <rPr>
            <b/>
            <sz val="9"/>
            <color indexed="81"/>
            <rFont val="ＭＳ Ｐゴシック"/>
            <family val="3"/>
            <charset val="128"/>
          </rPr>
          <t>岩田京次:</t>
        </r>
        <r>
          <rPr>
            <sz val="9"/>
            <color indexed="81"/>
            <rFont val="ＭＳ Ｐゴシック"/>
            <family val="3"/>
            <charset val="128"/>
          </rPr>
          <t xml:space="preserve">
</t>
        </r>
      </text>
    </comment>
    <comment ref="I46" authorId="0" shapeId="0" xr:uid="{00000000-0006-0000-1000-00008E000000}">
      <text>
        <r>
          <rPr>
            <b/>
            <sz val="9"/>
            <color indexed="81"/>
            <rFont val="ＭＳ Ｐゴシック"/>
            <family val="3"/>
            <charset val="128"/>
          </rPr>
          <t>岩田京次:</t>
        </r>
        <r>
          <rPr>
            <sz val="9"/>
            <color indexed="81"/>
            <rFont val="ＭＳ Ｐゴシック"/>
            <family val="3"/>
            <charset val="128"/>
          </rPr>
          <t xml:space="preserve">
</t>
        </r>
      </text>
    </comment>
    <comment ref="L46" authorId="0" shapeId="0" xr:uid="{00000000-0006-0000-1000-00008F000000}">
      <text>
        <r>
          <rPr>
            <b/>
            <sz val="9"/>
            <color indexed="81"/>
            <rFont val="ＭＳ Ｐゴシック"/>
            <family val="3"/>
            <charset val="128"/>
          </rPr>
          <t>岩田京次:</t>
        </r>
        <r>
          <rPr>
            <sz val="9"/>
            <color indexed="81"/>
            <rFont val="ＭＳ Ｐゴシック"/>
            <family val="3"/>
            <charset val="128"/>
          </rPr>
          <t xml:space="preserve">
</t>
        </r>
      </text>
    </comment>
    <comment ref="D48" authorId="0" shapeId="0" xr:uid="{00000000-0006-0000-1000-000090000000}">
      <text/>
    </comment>
    <comment ref="E48" authorId="0" shapeId="0" xr:uid="{00000000-0006-0000-1000-000091000000}">
      <text>
        <r>
          <rPr>
            <b/>
            <sz val="9"/>
            <color indexed="81"/>
            <rFont val="ＭＳ Ｐゴシック"/>
            <family val="3"/>
            <charset val="128"/>
          </rPr>
          <t>岩田京次:</t>
        </r>
        <r>
          <rPr>
            <sz val="9"/>
            <color indexed="81"/>
            <rFont val="ＭＳ Ｐゴシック"/>
            <family val="3"/>
            <charset val="128"/>
          </rPr>
          <t xml:space="preserve">
</t>
        </r>
      </text>
    </comment>
    <comment ref="G48" authorId="0" shapeId="0" xr:uid="{00000000-0006-0000-1000-000092000000}">
      <text>
        <r>
          <rPr>
            <b/>
            <sz val="9"/>
            <color indexed="81"/>
            <rFont val="ＭＳ Ｐゴシック"/>
            <family val="3"/>
            <charset val="128"/>
          </rPr>
          <t>岩田京次:</t>
        </r>
        <r>
          <rPr>
            <sz val="9"/>
            <color indexed="81"/>
            <rFont val="ＭＳ Ｐゴシック"/>
            <family val="3"/>
            <charset val="128"/>
          </rPr>
          <t xml:space="preserve">
</t>
        </r>
      </text>
    </comment>
    <comment ref="I48" authorId="0" shapeId="0" xr:uid="{00000000-0006-0000-1000-000093000000}">
      <text>
        <r>
          <rPr>
            <b/>
            <sz val="9"/>
            <color indexed="81"/>
            <rFont val="ＭＳ Ｐゴシック"/>
            <family val="3"/>
            <charset val="128"/>
          </rPr>
          <t>岩田京次:</t>
        </r>
        <r>
          <rPr>
            <sz val="9"/>
            <color indexed="81"/>
            <rFont val="ＭＳ Ｐゴシック"/>
            <family val="3"/>
            <charset val="128"/>
          </rPr>
          <t xml:space="preserve">
</t>
        </r>
      </text>
    </comment>
    <comment ref="L48" authorId="0" shapeId="0" xr:uid="{00000000-0006-0000-1000-000094000000}">
      <text>
        <r>
          <rPr>
            <b/>
            <sz val="9"/>
            <color indexed="81"/>
            <rFont val="ＭＳ Ｐゴシック"/>
            <family val="3"/>
            <charset val="128"/>
          </rPr>
          <t>岩田京次:</t>
        </r>
        <r>
          <rPr>
            <sz val="9"/>
            <color indexed="81"/>
            <rFont val="ＭＳ Ｐゴシック"/>
            <family val="3"/>
            <charset val="128"/>
          </rPr>
          <t xml:space="preserve">
</t>
        </r>
      </text>
    </comment>
    <comment ref="D50" authorId="0" shapeId="0" xr:uid="{00000000-0006-0000-1000-000095000000}">
      <text/>
    </comment>
    <comment ref="E50" authorId="0" shapeId="0" xr:uid="{00000000-0006-0000-1000-000096000000}">
      <text>
        <r>
          <rPr>
            <b/>
            <sz val="9"/>
            <color indexed="81"/>
            <rFont val="ＭＳ Ｐゴシック"/>
            <family val="3"/>
            <charset val="128"/>
          </rPr>
          <t>岩田京次:</t>
        </r>
        <r>
          <rPr>
            <sz val="9"/>
            <color indexed="81"/>
            <rFont val="ＭＳ Ｐゴシック"/>
            <family val="3"/>
            <charset val="128"/>
          </rPr>
          <t xml:space="preserve">
</t>
        </r>
      </text>
    </comment>
    <comment ref="G50" authorId="0" shapeId="0" xr:uid="{00000000-0006-0000-1000-000097000000}">
      <text>
        <r>
          <rPr>
            <b/>
            <sz val="9"/>
            <color indexed="81"/>
            <rFont val="ＭＳ Ｐゴシック"/>
            <family val="3"/>
            <charset val="128"/>
          </rPr>
          <t>岩田京次:</t>
        </r>
        <r>
          <rPr>
            <sz val="9"/>
            <color indexed="81"/>
            <rFont val="ＭＳ Ｐゴシック"/>
            <family val="3"/>
            <charset val="128"/>
          </rPr>
          <t xml:space="preserve">
</t>
        </r>
      </text>
    </comment>
    <comment ref="I50" authorId="0" shapeId="0" xr:uid="{00000000-0006-0000-1000-000098000000}">
      <text>
        <r>
          <rPr>
            <b/>
            <sz val="9"/>
            <color indexed="81"/>
            <rFont val="ＭＳ Ｐゴシック"/>
            <family val="3"/>
            <charset val="128"/>
          </rPr>
          <t>岩田京次:</t>
        </r>
        <r>
          <rPr>
            <sz val="9"/>
            <color indexed="81"/>
            <rFont val="ＭＳ Ｐゴシック"/>
            <family val="3"/>
            <charset val="128"/>
          </rPr>
          <t xml:space="preserve">
</t>
        </r>
      </text>
    </comment>
    <comment ref="L50" authorId="0" shapeId="0" xr:uid="{00000000-0006-0000-1000-000099000000}">
      <text>
        <r>
          <rPr>
            <b/>
            <sz val="9"/>
            <color indexed="81"/>
            <rFont val="ＭＳ Ｐゴシック"/>
            <family val="3"/>
            <charset val="128"/>
          </rPr>
          <t>岩田京次:</t>
        </r>
        <r>
          <rPr>
            <sz val="9"/>
            <color indexed="81"/>
            <rFont val="ＭＳ Ｐゴシック"/>
            <family val="3"/>
            <charset val="128"/>
          </rPr>
          <t xml:space="preserve">
</t>
        </r>
      </text>
    </comment>
    <comment ref="D52" authorId="0" shapeId="0" xr:uid="{00000000-0006-0000-1000-00009A000000}">
      <text/>
    </comment>
    <comment ref="E52" authorId="0" shapeId="0" xr:uid="{00000000-0006-0000-1000-00009B000000}">
      <text>
        <r>
          <rPr>
            <b/>
            <sz val="9"/>
            <color indexed="81"/>
            <rFont val="ＭＳ Ｐゴシック"/>
            <family val="3"/>
            <charset val="128"/>
          </rPr>
          <t>岩田京次:</t>
        </r>
        <r>
          <rPr>
            <sz val="9"/>
            <color indexed="81"/>
            <rFont val="ＭＳ Ｐゴシック"/>
            <family val="3"/>
            <charset val="128"/>
          </rPr>
          <t xml:space="preserve">
</t>
        </r>
      </text>
    </comment>
    <comment ref="G52" authorId="0" shapeId="0" xr:uid="{00000000-0006-0000-1000-00009C000000}">
      <text>
        <r>
          <rPr>
            <b/>
            <sz val="9"/>
            <color indexed="81"/>
            <rFont val="ＭＳ Ｐゴシック"/>
            <family val="3"/>
            <charset val="128"/>
          </rPr>
          <t>岩田京次:</t>
        </r>
        <r>
          <rPr>
            <sz val="9"/>
            <color indexed="81"/>
            <rFont val="ＭＳ Ｐゴシック"/>
            <family val="3"/>
            <charset val="128"/>
          </rPr>
          <t xml:space="preserve">
</t>
        </r>
      </text>
    </comment>
    <comment ref="I52" authorId="0" shapeId="0" xr:uid="{00000000-0006-0000-1000-00009D000000}">
      <text>
        <r>
          <rPr>
            <b/>
            <sz val="9"/>
            <color indexed="81"/>
            <rFont val="ＭＳ Ｐゴシック"/>
            <family val="3"/>
            <charset val="128"/>
          </rPr>
          <t>岩田京次:</t>
        </r>
        <r>
          <rPr>
            <sz val="9"/>
            <color indexed="81"/>
            <rFont val="ＭＳ Ｐゴシック"/>
            <family val="3"/>
            <charset val="128"/>
          </rPr>
          <t xml:space="preserve">
</t>
        </r>
      </text>
    </comment>
    <comment ref="L52" authorId="0" shapeId="0" xr:uid="{00000000-0006-0000-1000-00009E000000}">
      <text>
        <r>
          <rPr>
            <b/>
            <sz val="9"/>
            <color indexed="81"/>
            <rFont val="ＭＳ Ｐゴシック"/>
            <family val="3"/>
            <charset val="128"/>
          </rPr>
          <t>岩田京次:</t>
        </r>
        <r>
          <rPr>
            <sz val="9"/>
            <color indexed="81"/>
            <rFont val="ＭＳ Ｐゴシック"/>
            <family val="3"/>
            <charset val="128"/>
          </rPr>
          <t xml:space="preserve">
</t>
        </r>
      </text>
    </comment>
    <comment ref="I55" authorId="0" shapeId="0" xr:uid="{00000000-0006-0000-1000-00009F000000}">
      <text>
        <r>
          <rPr>
            <b/>
            <sz val="9"/>
            <color indexed="81"/>
            <rFont val="ＭＳ Ｐゴシック"/>
            <family val="3"/>
            <charset val="128"/>
          </rPr>
          <t>岩田京次:</t>
        </r>
        <r>
          <rPr>
            <sz val="9"/>
            <color indexed="81"/>
            <rFont val="ＭＳ Ｐゴシック"/>
            <family val="3"/>
            <charset val="128"/>
          </rPr>
          <t xml:space="preserve">
</t>
        </r>
      </text>
    </comment>
    <comment ref="K55" authorId="0" shapeId="0" xr:uid="{00000000-0006-0000-1000-0000A0000000}">
      <text>
        <r>
          <rPr>
            <b/>
            <sz val="9"/>
            <color indexed="81"/>
            <rFont val="ＭＳ Ｐゴシック"/>
            <family val="3"/>
            <charset val="128"/>
          </rPr>
          <t>岩田京次:</t>
        </r>
        <r>
          <rPr>
            <sz val="9"/>
            <color indexed="81"/>
            <rFont val="ＭＳ Ｐゴシック"/>
            <family val="3"/>
            <charset val="128"/>
          </rPr>
          <t xml:space="preserve">
</t>
        </r>
      </text>
    </comment>
    <comment ref="M55" authorId="0" shapeId="0" xr:uid="{00000000-0006-0000-1000-0000A1000000}">
      <text>
        <r>
          <rPr>
            <b/>
            <sz val="9"/>
            <color indexed="81"/>
            <rFont val="ＭＳ Ｐゴシック"/>
            <family val="3"/>
            <charset val="128"/>
          </rPr>
          <t>岩田京次:</t>
        </r>
        <r>
          <rPr>
            <sz val="9"/>
            <color indexed="81"/>
            <rFont val="ＭＳ Ｐゴシック"/>
            <family val="3"/>
            <charset val="128"/>
          </rPr>
          <t xml:space="preserve">
</t>
        </r>
      </text>
    </comment>
    <comment ref="AH56" authorId="2" shapeId="0" xr:uid="{00000000-0006-0000-1000-0000A2000000}">
      <text>
        <r>
          <rPr>
            <b/>
            <sz val="9"/>
            <color indexed="81"/>
            <rFont val="ＭＳ Ｐゴシック"/>
            <family val="3"/>
            <charset val="128"/>
          </rPr>
          <t>iwata:</t>
        </r>
        <r>
          <rPr>
            <sz val="9"/>
            <color indexed="81"/>
            <rFont val="ＭＳ Ｐゴシック"/>
            <family val="3"/>
            <charset val="128"/>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岩田京次</author>
    <author>Owner</author>
    <author>iwata</author>
  </authors>
  <commentList>
    <comment ref="I10" authorId="0" shapeId="0" xr:uid="{00000000-0006-0000-1100-000001000000}">
      <text>
        <r>
          <rPr>
            <b/>
            <sz val="9"/>
            <color indexed="81"/>
            <rFont val="ＭＳ Ｐゴシック"/>
            <family val="3"/>
            <charset val="128"/>
          </rPr>
          <t>岩田京次:</t>
        </r>
        <r>
          <rPr>
            <sz val="9"/>
            <color indexed="81"/>
            <rFont val="ＭＳ Ｐゴシック"/>
            <family val="3"/>
            <charset val="128"/>
          </rPr>
          <t xml:space="preserve">
</t>
        </r>
      </text>
    </comment>
    <comment ref="V11" authorId="1" shapeId="0" xr:uid="{00000000-0006-0000-1100-000002000000}">
      <text>
        <r>
          <rPr>
            <b/>
            <sz val="9"/>
            <color indexed="81"/>
            <rFont val="ＭＳ Ｐゴシック"/>
            <family val="3"/>
            <charset val="128"/>
          </rPr>
          <t>Owner:</t>
        </r>
        <r>
          <rPr>
            <sz val="9"/>
            <color indexed="81"/>
            <rFont val="ＭＳ Ｐゴシック"/>
            <family val="3"/>
            <charset val="128"/>
          </rPr>
          <t xml:space="preserve">
</t>
        </r>
      </text>
    </comment>
    <comment ref="W11" authorId="1" shapeId="0" xr:uid="{00000000-0006-0000-1100-000003000000}">
      <text>
        <r>
          <rPr>
            <b/>
            <sz val="9"/>
            <color indexed="81"/>
            <rFont val="ＭＳ Ｐゴシック"/>
            <family val="3"/>
            <charset val="128"/>
          </rPr>
          <t>Owner:</t>
        </r>
        <r>
          <rPr>
            <sz val="9"/>
            <color indexed="81"/>
            <rFont val="ＭＳ Ｐゴシック"/>
            <family val="3"/>
            <charset val="128"/>
          </rPr>
          <t xml:space="preserve">
</t>
        </r>
      </text>
    </comment>
    <comment ref="Z11" authorId="1" shapeId="0" xr:uid="{00000000-0006-0000-1100-000004000000}">
      <text>
        <r>
          <rPr>
            <b/>
            <sz val="9"/>
            <color indexed="81"/>
            <rFont val="ＭＳ Ｐゴシック"/>
            <family val="3"/>
            <charset val="128"/>
          </rPr>
          <t>Owner:</t>
        </r>
        <r>
          <rPr>
            <sz val="9"/>
            <color indexed="81"/>
            <rFont val="ＭＳ Ｐゴシック"/>
            <family val="3"/>
            <charset val="128"/>
          </rPr>
          <t xml:space="preserve">
</t>
        </r>
      </text>
    </comment>
    <comment ref="AC11" authorId="1" shapeId="0" xr:uid="{00000000-0006-0000-1100-000005000000}">
      <text>
        <r>
          <rPr>
            <b/>
            <sz val="9"/>
            <color indexed="81"/>
            <rFont val="ＭＳ Ｐゴシック"/>
            <family val="3"/>
            <charset val="128"/>
          </rPr>
          <t>Owner:</t>
        </r>
        <r>
          <rPr>
            <sz val="9"/>
            <color indexed="81"/>
            <rFont val="ＭＳ Ｐゴシック"/>
            <family val="3"/>
            <charset val="128"/>
          </rPr>
          <t xml:space="preserve">
</t>
        </r>
      </text>
    </comment>
    <comment ref="I12" authorId="0" shapeId="0" xr:uid="{00000000-0006-0000-1100-000006000000}">
      <text>
        <r>
          <rPr>
            <b/>
            <sz val="9"/>
            <color indexed="81"/>
            <rFont val="ＭＳ Ｐゴシック"/>
            <family val="3"/>
            <charset val="128"/>
          </rPr>
          <t>岩田京次:</t>
        </r>
        <r>
          <rPr>
            <sz val="9"/>
            <color indexed="81"/>
            <rFont val="ＭＳ Ｐゴシック"/>
            <family val="3"/>
            <charset val="128"/>
          </rPr>
          <t xml:space="preserve">
</t>
        </r>
      </text>
    </comment>
    <comment ref="I13" authorId="0" shapeId="0" xr:uid="{00000000-0006-0000-1100-000007000000}">
      <text>
        <r>
          <rPr>
            <b/>
            <sz val="9"/>
            <color indexed="81"/>
            <rFont val="ＭＳ Ｐゴシック"/>
            <family val="3"/>
            <charset val="128"/>
          </rPr>
          <t>岩田京次:</t>
        </r>
        <r>
          <rPr>
            <sz val="9"/>
            <color indexed="81"/>
            <rFont val="ＭＳ Ｐゴシック"/>
            <family val="3"/>
            <charset val="128"/>
          </rPr>
          <t xml:space="preserve">
</t>
        </r>
      </text>
    </comment>
    <comment ref="D15" authorId="0" shapeId="0" xr:uid="{00000000-0006-0000-1100-000008000000}">
      <text/>
    </comment>
    <comment ref="E15" authorId="0" shapeId="0" xr:uid="{00000000-0006-0000-1100-000009000000}">
      <text>
        <r>
          <rPr>
            <b/>
            <sz val="9"/>
            <color indexed="81"/>
            <rFont val="ＭＳ Ｐゴシック"/>
            <family val="3"/>
            <charset val="128"/>
          </rPr>
          <t>岩田京次:</t>
        </r>
        <r>
          <rPr>
            <sz val="9"/>
            <color indexed="81"/>
            <rFont val="ＭＳ Ｐゴシック"/>
            <family val="3"/>
            <charset val="128"/>
          </rPr>
          <t xml:space="preserve">
</t>
        </r>
      </text>
    </comment>
    <comment ref="G15" authorId="0" shapeId="0" xr:uid="{00000000-0006-0000-1100-00000A000000}">
      <text>
        <r>
          <rPr>
            <b/>
            <sz val="9"/>
            <color indexed="81"/>
            <rFont val="ＭＳ Ｐゴシック"/>
            <family val="3"/>
            <charset val="128"/>
          </rPr>
          <t>岩田京次:</t>
        </r>
        <r>
          <rPr>
            <sz val="9"/>
            <color indexed="81"/>
            <rFont val="ＭＳ Ｐゴシック"/>
            <family val="3"/>
            <charset val="128"/>
          </rPr>
          <t xml:space="preserve">
</t>
        </r>
      </text>
    </comment>
    <comment ref="I15" authorId="0" shapeId="0" xr:uid="{00000000-0006-0000-1100-00000B000000}">
      <text>
        <r>
          <rPr>
            <b/>
            <sz val="9"/>
            <color indexed="81"/>
            <rFont val="ＭＳ Ｐゴシック"/>
            <family val="3"/>
            <charset val="128"/>
          </rPr>
          <t>岩田京次:</t>
        </r>
        <r>
          <rPr>
            <sz val="9"/>
            <color indexed="81"/>
            <rFont val="ＭＳ Ｐゴシック"/>
            <family val="3"/>
            <charset val="128"/>
          </rPr>
          <t xml:space="preserve">
</t>
        </r>
      </text>
    </comment>
    <comment ref="L15" authorId="0" shapeId="0" xr:uid="{00000000-0006-0000-1100-00000C000000}">
      <text>
        <r>
          <rPr>
            <b/>
            <sz val="9"/>
            <color indexed="81"/>
            <rFont val="ＭＳ Ｐゴシック"/>
            <family val="3"/>
            <charset val="128"/>
          </rPr>
          <t>岩田京次:</t>
        </r>
        <r>
          <rPr>
            <sz val="9"/>
            <color indexed="81"/>
            <rFont val="ＭＳ Ｐゴシック"/>
            <family val="3"/>
            <charset val="128"/>
          </rPr>
          <t xml:space="preserve">
</t>
        </r>
      </text>
    </comment>
    <comment ref="D16" authorId="0" shapeId="0" xr:uid="{00000000-0006-0000-1100-00000D000000}">
      <text/>
    </comment>
    <comment ref="E16" authorId="0" shapeId="0" xr:uid="{00000000-0006-0000-1100-00000E000000}">
      <text>
        <r>
          <rPr>
            <b/>
            <sz val="9"/>
            <color indexed="81"/>
            <rFont val="ＭＳ Ｐゴシック"/>
            <family val="3"/>
            <charset val="128"/>
          </rPr>
          <t>岩田京次:</t>
        </r>
        <r>
          <rPr>
            <sz val="9"/>
            <color indexed="81"/>
            <rFont val="ＭＳ Ｐゴシック"/>
            <family val="3"/>
            <charset val="128"/>
          </rPr>
          <t xml:space="preserve">
</t>
        </r>
      </text>
    </comment>
    <comment ref="G16" authorId="0" shapeId="0" xr:uid="{00000000-0006-0000-1100-00000F000000}">
      <text>
        <r>
          <rPr>
            <b/>
            <sz val="9"/>
            <color indexed="81"/>
            <rFont val="ＭＳ Ｐゴシック"/>
            <family val="3"/>
            <charset val="128"/>
          </rPr>
          <t>岩田京次:</t>
        </r>
        <r>
          <rPr>
            <sz val="9"/>
            <color indexed="81"/>
            <rFont val="ＭＳ Ｐゴシック"/>
            <family val="3"/>
            <charset val="128"/>
          </rPr>
          <t xml:space="preserve">
</t>
        </r>
      </text>
    </comment>
    <comment ref="I16" authorId="0" shapeId="0" xr:uid="{00000000-0006-0000-1100-000010000000}">
      <text>
        <r>
          <rPr>
            <b/>
            <sz val="9"/>
            <color indexed="81"/>
            <rFont val="ＭＳ Ｐゴシック"/>
            <family val="3"/>
            <charset val="128"/>
          </rPr>
          <t>岩田京次:</t>
        </r>
        <r>
          <rPr>
            <sz val="9"/>
            <color indexed="81"/>
            <rFont val="ＭＳ Ｐゴシック"/>
            <family val="3"/>
            <charset val="128"/>
          </rPr>
          <t xml:space="preserve">
</t>
        </r>
      </text>
    </comment>
    <comment ref="D17" authorId="0" shapeId="0" xr:uid="{00000000-0006-0000-1100-000011000000}">
      <text/>
    </comment>
    <comment ref="E17" authorId="0" shapeId="0" xr:uid="{00000000-0006-0000-1100-000012000000}">
      <text>
        <r>
          <rPr>
            <b/>
            <sz val="9"/>
            <color indexed="81"/>
            <rFont val="ＭＳ Ｐゴシック"/>
            <family val="3"/>
            <charset val="128"/>
          </rPr>
          <t>岩田京次:</t>
        </r>
        <r>
          <rPr>
            <sz val="9"/>
            <color indexed="81"/>
            <rFont val="ＭＳ Ｐゴシック"/>
            <family val="3"/>
            <charset val="128"/>
          </rPr>
          <t xml:space="preserve">
</t>
        </r>
      </text>
    </comment>
    <comment ref="G17" authorId="0" shapeId="0" xr:uid="{00000000-0006-0000-1100-000013000000}">
      <text>
        <r>
          <rPr>
            <b/>
            <sz val="9"/>
            <color indexed="81"/>
            <rFont val="ＭＳ Ｐゴシック"/>
            <family val="3"/>
            <charset val="128"/>
          </rPr>
          <t>岩田京次:</t>
        </r>
        <r>
          <rPr>
            <sz val="9"/>
            <color indexed="81"/>
            <rFont val="ＭＳ Ｐゴシック"/>
            <family val="3"/>
            <charset val="128"/>
          </rPr>
          <t xml:space="preserve">
</t>
        </r>
      </text>
    </comment>
    <comment ref="I17" authorId="0" shapeId="0" xr:uid="{00000000-0006-0000-1100-000014000000}">
      <text>
        <r>
          <rPr>
            <b/>
            <sz val="9"/>
            <color indexed="81"/>
            <rFont val="ＭＳ Ｐゴシック"/>
            <family val="3"/>
            <charset val="128"/>
          </rPr>
          <t>岩田京次:</t>
        </r>
        <r>
          <rPr>
            <sz val="9"/>
            <color indexed="81"/>
            <rFont val="ＭＳ Ｐゴシック"/>
            <family val="3"/>
            <charset val="128"/>
          </rPr>
          <t xml:space="preserve">
</t>
        </r>
      </text>
    </comment>
    <comment ref="L17" authorId="0" shapeId="0" xr:uid="{00000000-0006-0000-1100-000015000000}">
      <text>
        <r>
          <rPr>
            <b/>
            <sz val="9"/>
            <color indexed="81"/>
            <rFont val="ＭＳ Ｐゴシック"/>
            <family val="3"/>
            <charset val="128"/>
          </rPr>
          <t>岩田京次:</t>
        </r>
        <r>
          <rPr>
            <sz val="9"/>
            <color indexed="81"/>
            <rFont val="ＭＳ Ｐゴシック"/>
            <family val="3"/>
            <charset val="128"/>
          </rPr>
          <t xml:space="preserve">
</t>
        </r>
      </text>
    </comment>
    <comment ref="D18" authorId="0" shapeId="0" xr:uid="{00000000-0006-0000-1100-000016000000}">
      <text/>
    </comment>
    <comment ref="E18" authorId="0" shapeId="0" xr:uid="{00000000-0006-0000-1100-000017000000}">
      <text>
        <r>
          <rPr>
            <b/>
            <sz val="9"/>
            <color indexed="81"/>
            <rFont val="ＭＳ Ｐゴシック"/>
            <family val="3"/>
            <charset val="128"/>
          </rPr>
          <t>岩田京次:</t>
        </r>
        <r>
          <rPr>
            <sz val="9"/>
            <color indexed="81"/>
            <rFont val="ＭＳ Ｐゴシック"/>
            <family val="3"/>
            <charset val="128"/>
          </rPr>
          <t xml:space="preserve">
</t>
        </r>
      </text>
    </comment>
    <comment ref="G18" authorId="0" shapeId="0" xr:uid="{00000000-0006-0000-1100-000018000000}">
      <text>
        <r>
          <rPr>
            <b/>
            <sz val="9"/>
            <color indexed="81"/>
            <rFont val="ＭＳ Ｐゴシック"/>
            <family val="3"/>
            <charset val="128"/>
          </rPr>
          <t>岩田京次:</t>
        </r>
        <r>
          <rPr>
            <sz val="9"/>
            <color indexed="81"/>
            <rFont val="ＭＳ Ｐゴシック"/>
            <family val="3"/>
            <charset val="128"/>
          </rPr>
          <t xml:space="preserve">
</t>
        </r>
      </text>
    </comment>
    <comment ref="I18" authorId="0" shapeId="0" xr:uid="{00000000-0006-0000-1100-000019000000}">
      <text>
        <r>
          <rPr>
            <b/>
            <sz val="9"/>
            <color indexed="81"/>
            <rFont val="ＭＳ Ｐゴシック"/>
            <family val="3"/>
            <charset val="128"/>
          </rPr>
          <t>岩田京次:</t>
        </r>
        <r>
          <rPr>
            <sz val="9"/>
            <color indexed="81"/>
            <rFont val="ＭＳ Ｐゴシック"/>
            <family val="3"/>
            <charset val="128"/>
          </rPr>
          <t xml:space="preserve">
</t>
        </r>
      </text>
    </comment>
    <comment ref="D19" authorId="0" shapeId="0" xr:uid="{00000000-0006-0000-1100-00001A000000}">
      <text/>
    </comment>
    <comment ref="E19" authorId="0" shapeId="0" xr:uid="{00000000-0006-0000-1100-00001B000000}">
      <text>
        <r>
          <rPr>
            <b/>
            <sz val="9"/>
            <color indexed="81"/>
            <rFont val="ＭＳ Ｐゴシック"/>
            <family val="3"/>
            <charset val="128"/>
          </rPr>
          <t>岩田京次:</t>
        </r>
        <r>
          <rPr>
            <sz val="9"/>
            <color indexed="81"/>
            <rFont val="ＭＳ Ｐゴシック"/>
            <family val="3"/>
            <charset val="128"/>
          </rPr>
          <t xml:space="preserve">
</t>
        </r>
      </text>
    </comment>
    <comment ref="G19" authorId="0" shapeId="0" xr:uid="{00000000-0006-0000-1100-00001C000000}">
      <text>
        <r>
          <rPr>
            <b/>
            <sz val="9"/>
            <color indexed="81"/>
            <rFont val="ＭＳ Ｐゴシック"/>
            <family val="3"/>
            <charset val="128"/>
          </rPr>
          <t>岩田京次:</t>
        </r>
        <r>
          <rPr>
            <sz val="9"/>
            <color indexed="81"/>
            <rFont val="ＭＳ Ｐゴシック"/>
            <family val="3"/>
            <charset val="128"/>
          </rPr>
          <t xml:space="preserve">
</t>
        </r>
      </text>
    </comment>
    <comment ref="I19" authorId="0" shapeId="0" xr:uid="{00000000-0006-0000-1100-00001D000000}">
      <text>
        <r>
          <rPr>
            <b/>
            <sz val="9"/>
            <color indexed="81"/>
            <rFont val="ＭＳ Ｐゴシック"/>
            <family val="3"/>
            <charset val="128"/>
          </rPr>
          <t>岩田京次:</t>
        </r>
        <r>
          <rPr>
            <sz val="9"/>
            <color indexed="81"/>
            <rFont val="ＭＳ Ｐゴシック"/>
            <family val="3"/>
            <charset val="128"/>
          </rPr>
          <t xml:space="preserve">
</t>
        </r>
      </text>
    </comment>
    <comment ref="L19" authorId="0" shapeId="0" xr:uid="{00000000-0006-0000-1100-00001E000000}">
      <text>
        <r>
          <rPr>
            <b/>
            <sz val="9"/>
            <color indexed="81"/>
            <rFont val="ＭＳ Ｐゴシック"/>
            <family val="3"/>
            <charset val="128"/>
          </rPr>
          <t>岩田京次:</t>
        </r>
        <r>
          <rPr>
            <sz val="9"/>
            <color indexed="81"/>
            <rFont val="ＭＳ Ｐゴシック"/>
            <family val="3"/>
            <charset val="128"/>
          </rPr>
          <t xml:space="preserve">
</t>
        </r>
      </text>
    </comment>
    <comment ref="D20" authorId="0" shapeId="0" xr:uid="{00000000-0006-0000-1100-00001F000000}">
      <text/>
    </comment>
    <comment ref="E20" authorId="0" shapeId="0" xr:uid="{00000000-0006-0000-1100-000020000000}">
      <text>
        <r>
          <rPr>
            <b/>
            <sz val="9"/>
            <color indexed="81"/>
            <rFont val="ＭＳ Ｐゴシック"/>
            <family val="3"/>
            <charset val="128"/>
          </rPr>
          <t>岩田京次:</t>
        </r>
        <r>
          <rPr>
            <sz val="9"/>
            <color indexed="81"/>
            <rFont val="ＭＳ Ｐゴシック"/>
            <family val="3"/>
            <charset val="128"/>
          </rPr>
          <t xml:space="preserve">
</t>
        </r>
      </text>
    </comment>
    <comment ref="G20" authorId="0" shapeId="0" xr:uid="{00000000-0006-0000-1100-000021000000}">
      <text>
        <r>
          <rPr>
            <b/>
            <sz val="9"/>
            <color indexed="81"/>
            <rFont val="ＭＳ Ｐゴシック"/>
            <family val="3"/>
            <charset val="128"/>
          </rPr>
          <t>岩田京次:</t>
        </r>
        <r>
          <rPr>
            <sz val="9"/>
            <color indexed="81"/>
            <rFont val="ＭＳ Ｐゴシック"/>
            <family val="3"/>
            <charset val="128"/>
          </rPr>
          <t xml:space="preserve">
</t>
        </r>
      </text>
    </comment>
    <comment ref="I20" authorId="0" shapeId="0" xr:uid="{00000000-0006-0000-1100-000022000000}">
      <text>
        <r>
          <rPr>
            <b/>
            <sz val="9"/>
            <color indexed="81"/>
            <rFont val="ＭＳ Ｐゴシック"/>
            <family val="3"/>
            <charset val="128"/>
          </rPr>
          <t>岩田京次:</t>
        </r>
        <r>
          <rPr>
            <sz val="9"/>
            <color indexed="81"/>
            <rFont val="ＭＳ Ｐゴシック"/>
            <family val="3"/>
            <charset val="128"/>
          </rPr>
          <t xml:space="preserve">
</t>
        </r>
      </text>
    </comment>
    <comment ref="D21" authorId="0" shapeId="0" xr:uid="{00000000-0006-0000-1100-000023000000}">
      <text/>
    </comment>
    <comment ref="E21" authorId="0" shapeId="0" xr:uid="{00000000-0006-0000-1100-000024000000}">
      <text>
        <r>
          <rPr>
            <b/>
            <sz val="9"/>
            <color indexed="81"/>
            <rFont val="ＭＳ Ｐゴシック"/>
            <family val="3"/>
            <charset val="128"/>
          </rPr>
          <t>岩田京次:</t>
        </r>
        <r>
          <rPr>
            <sz val="9"/>
            <color indexed="81"/>
            <rFont val="ＭＳ Ｐゴシック"/>
            <family val="3"/>
            <charset val="128"/>
          </rPr>
          <t xml:space="preserve">
</t>
        </r>
      </text>
    </comment>
    <comment ref="G21" authorId="0" shapeId="0" xr:uid="{00000000-0006-0000-1100-000025000000}">
      <text>
        <r>
          <rPr>
            <b/>
            <sz val="9"/>
            <color indexed="81"/>
            <rFont val="ＭＳ Ｐゴシック"/>
            <family val="3"/>
            <charset val="128"/>
          </rPr>
          <t>岩田京次:</t>
        </r>
        <r>
          <rPr>
            <sz val="9"/>
            <color indexed="81"/>
            <rFont val="ＭＳ Ｐゴシック"/>
            <family val="3"/>
            <charset val="128"/>
          </rPr>
          <t xml:space="preserve">
</t>
        </r>
      </text>
    </comment>
    <comment ref="I21" authorId="0" shapeId="0" xr:uid="{00000000-0006-0000-1100-000026000000}">
      <text>
        <r>
          <rPr>
            <b/>
            <sz val="9"/>
            <color indexed="81"/>
            <rFont val="ＭＳ Ｐゴシック"/>
            <family val="3"/>
            <charset val="128"/>
          </rPr>
          <t>岩田京次:</t>
        </r>
        <r>
          <rPr>
            <sz val="9"/>
            <color indexed="81"/>
            <rFont val="ＭＳ Ｐゴシック"/>
            <family val="3"/>
            <charset val="128"/>
          </rPr>
          <t xml:space="preserve">
</t>
        </r>
      </text>
    </comment>
    <comment ref="L21" authorId="0" shapeId="0" xr:uid="{00000000-0006-0000-1100-000027000000}">
      <text>
        <r>
          <rPr>
            <b/>
            <sz val="9"/>
            <color indexed="81"/>
            <rFont val="ＭＳ Ｐゴシック"/>
            <family val="3"/>
            <charset val="128"/>
          </rPr>
          <t>岩田京次:</t>
        </r>
        <r>
          <rPr>
            <sz val="9"/>
            <color indexed="81"/>
            <rFont val="ＭＳ Ｐゴシック"/>
            <family val="3"/>
            <charset val="128"/>
          </rPr>
          <t xml:space="preserve">
</t>
        </r>
      </text>
    </comment>
    <comment ref="D22" authorId="0" shapeId="0" xr:uid="{00000000-0006-0000-1100-000028000000}">
      <text/>
    </comment>
    <comment ref="E22" authorId="0" shapeId="0" xr:uid="{00000000-0006-0000-1100-000029000000}">
      <text>
        <r>
          <rPr>
            <b/>
            <sz val="9"/>
            <color indexed="81"/>
            <rFont val="ＭＳ Ｐゴシック"/>
            <family val="3"/>
            <charset val="128"/>
          </rPr>
          <t>岩田京次:</t>
        </r>
        <r>
          <rPr>
            <sz val="9"/>
            <color indexed="81"/>
            <rFont val="ＭＳ Ｐゴシック"/>
            <family val="3"/>
            <charset val="128"/>
          </rPr>
          <t xml:space="preserve">
</t>
        </r>
      </text>
    </comment>
    <comment ref="G22" authorId="0" shapeId="0" xr:uid="{00000000-0006-0000-1100-00002A000000}">
      <text>
        <r>
          <rPr>
            <b/>
            <sz val="9"/>
            <color indexed="81"/>
            <rFont val="ＭＳ Ｐゴシック"/>
            <family val="3"/>
            <charset val="128"/>
          </rPr>
          <t>岩田京次:</t>
        </r>
        <r>
          <rPr>
            <sz val="9"/>
            <color indexed="81"/>
            <rFont val="ＭＳ Ｐゴシック"/>
            <family val="3"/>
            <charset val="128"/>
          </rPr>
          <t xml:space="preserve">
</t>
        </r>
      </text>
    </comment>
    <comment ref="I22" authorId="0" shapeId="0" xr:uid="{00000000-0006-0000-1100-00002B000000}">
      <text>
        <r>
          <rPr>
            <b/>
            <sz val="9"/>
            <color indexed="81"/>
            <rFont val="ＭＳ Ｐゴシック"/>
            <family val="3"/>
            <charset val="128"/>
          </rPr>
          <t>岩田京次:</t>
        </r>
        <r>
          <rPr>
            <sz val="9"/>
            <color indexed="81"/>
            <rFont val="ＭＳ Ｐゴシック"/>
            <family val="3"/>
            <charset val="128"/>
          </rPr>
          <t xml:space="preserve">
</t>
        </r>
      </text>
    </comment>
    <comment ref="D23" authorId="0" shapeId="0" xr:uid="{00000000-0006-0000-1100-00002C000000}">
      <text/>
    </comment>
    <comment ref="E23" authorId="0" shapeId="0" xr:uid="{00000000-0006-0000-1100-00002D000000}">
      <text>
        <r>
          <rPr>
            <b/>
            <sz val="9"/>
            <color indexed="81"/>
            <rFont val="ＭＳ Ｐゴシック"/>
            <family val="3"/>
            <charset val="128"/>
          </rPr>
          <t>岩田京次:</t>
        </r>
        <r>
          <rPr>
            <sz val="9"/>
            <color indexed="81"/>
            <rFont val="ＭＳ Ｐゴシック"/>
            <family val="3"/>
            <charset val="128"/>
          </rPr>
          <t xml:space="preserve">
</t>
        </r>
      </text>
    </comment>
    <comment ref="G23" authorId="0" shapeId="0" xr:uid="{00000000-0006-0000-1100-00002E000000}">
      <text>
        <r>
          <rPr>
            <b/>
            <sz val="9"/>
            <color indexed="81"/>
            <rFont val="ＭＳ Ｐゴシック"/>
            <family val="3"/>
            <charset val="128"/>
          </rPr>
          <t>岩田京次:</t>
        </r>
        <r>
          <rPr>
            <sz val="9"/>
            <color indexed="81"/>
            <rFont val="ＭＳ Ｐゴシック"/>
            <family val="3"/>
            <charset val="128"/>
          </rPr>
          <t xml:space="preserve">
</t>
        </r>
      </text>
    </comment>
    <comment ref="I23" authorId="0" shapeId="0" xr:uid="{00000000-0006-0000-1100-00002F000000}">
      <text>
        <r>
          <rPr>
            <b/>
            <sz val="9"/>
            <color indexed="81"/>
            <rFont val="ＭＳ Ｐゴシック"/>
            <family val="3"/>
            <charset val="128"/>
          </rPr>
          <t>岩田京次:</t>
        </r>
        <r>
          <rPr>
            <sz val="9"/>
            <color indexed="81"/>
            <rFont val="ＭＳ Ｐゴシック"/>
            <family val="3"/>
            <charset val="128"/>
          </rPr>
          <t xml:space="preserve">
</t>
        </r>
      </text>
    </comment>
    <comment ref="L23" authorId="0" shapeId="0" xr:uid="{00000000-0006-0000-1100-000030000000}">
      <text>
        <r>
          <rPr>
            <b/>
            <sz val="9"/>
            <color indexed="81"/>
            <rFont val="ＭＳ Ｐゴシック"/>
            <family val="3"/>
            <charset val="128"/>
          </rPr>
          <t>岩田京次:</t>
        </r>
        <r>
          <rPr>
            <sz val="9"/>
            <color indexed="81"/>
            <rFont val="ＭＳ Ｐゴシック"/>
            <family val="3"/>
            <charset val="128"/>
          </rPr>
          <t xml:space="preserve">
</t>
        </r>
      </text>
    </comment>
    <comment ref="D24" authorId="0" shapeId="0" xr:uid="{00000000-0006-0000-1100-000031000000}">
      <text/>
    </comment>
    <comment ref="E24" authorId="0" shapeId="0" xr:uid="{00000000-0006-0000-1100-000032000000}">
      <text>
        <r>
          <rPr>
            <b/>
            <sz val="9"/>
            <color indexed="81"/>
            <rFont val="ＭＳ Ｐゴシック"/>
            <family val="3"/>
            <charset val="128"/>
          </rPr>
          <t>岩田京次:</t>
        </r>
        <r>
          <rPr>
            <sz val="9"/>
            <color indexed="81"/>
            <rFont val="ＭＳ Ｐゴシック"/>
            <family val="3"/>
            <charset val="128"/>
          </rPr>
          <t xml:space="preserve">
</t>
        </r>
      </text>
    </comment>
    <comment ref="G24" authorId="0" shapeId="0" xr:uid="{00000000-0006-0000-1100-000033000000}">
      <text>
        <r>
          <rPr>
            <b/>
            <sz val="9"/>
            <color indexed="81"/>
            <rFont val="ＭＳ Ｐゴシック"/>
            <family val="3"/>
            <charset val="128"/>
          </rPr>
          <t>岩田京次:</t>
        </r>
        <r>
          <rPr>
            <sz val="9"/>
            <color indexed="81"/>
            <rFont val="ＭＳ Ｐゴシック"/>
            <family val="3"/>
            <charset val="128"/>
          </rPr>
          <t xml:space="preserve">
</t>
        </r>
      </text>
    </comment>
    <comment ref="I24" authorId="0" shapeId="0" xr:uid="{00000000-0006-0000-1100-000034000000}">
      <text>
        <r>
          <rPr>
            <b/>
            <sz val="9"/>
            <color indexed="81"/>
            <rFont val="ＭＳ Ｐゴシック"/>
            <family val="3"/>
            <charset val="128"/>
          </rPr>
          <t>岩田京次:</t>
        </r>
        <r>
          <rPr>
            <sz val="9"/>
            <color indexed="81"/>
            <rFont val="ＭＳ Ｐゴシック"/>
            <family val="3"/>
            <charset val="128"/>
          </rPr>
          <t xml:space="preserve">
</t>
        </r>
      </text>
    </comment>
    <comment ref="D25" authorId="0" shapeId="0" xr:uid="{00000000-0006-0000-1100-000035000000}">
      <text/>
    </comment>
    <comment ref="E25" authorId="0" shapeId="0" xr:uid="{00000000-0006-0000-1100-000036000000}">
      <text>
        <r>
          <rPr>
            <b/>
            <sz val="9"/>
            <color indexed="81"/>
            <rFont val="ＭＳ Ｐゴシック"/>
            <family val="3"/>
            <charset val="128"/>
          </rPr>
          <t>岩田京次:</t>
        </r>
        <r>
          <rPr>
            <sz val="9"/>
            <color indexed="81"/>
            <rFont val="ＭＳ Ｐゴシック"/>
            <family val="3"/>
            <charset val="128"/>
          </rPr>
          <t xml:space="preserve">
</t>
        </r>
      </text>
    </comment>
    <comment ref="G25" authorId="0" shapeId="0" xr:uid="{00000000-0006-0000-1100-000037000000}">
      <text>
        <r>
          <rPr>
            <b/>
            <sz val="9"/>
            <color indexed="81"/>
            <rFont val="ＭＳ Ｐゴシック"/>
            <family val="3"/>
            <charset val="128"/>
          </rPr>
          <t>岩田京次:</t>
        </r>
        <r>
          <rPr>
            <sz val="9"/>
            <color indexed="81"/>
            <rFont val="ＭＳ Ｐゴシック"/>
            <family val="3"/>
            <charset val="128"/>
          </rPr>
          <t xml:space="preserve">
</t>
        </r>
      </text>
    </comment>
    <comment ref="I25" authorId="0" shapeId="0" xr:uid="{00000000-0006-0000-1100-000038000000}">
      <text>
        <r>
          <rPr>
            <b/>
            <sz val="9"/>
            <color indexed="81"/>
            <rFont val="ＭＳ Ｐゴシック"/>
            <family val="3"/>
            <charset val="128"/>
          </rPr>
          <t>岩田京次:</t>
        </r>
        <r>
          <rPr>
            <sz val="9"/>
            <color indexed="81"/>
            <rFont val="ＭＳ Ｐゴシック"/>
            <family val="3"/>
            <charset val="128"/>
          </rPr>
          <t xml:space="preserve">
</t>
        </r>
      </text>
    </comment>
    <comment ref="L25" authorId="0" shapeId="0" xr:uid="{00000000-0006-0000-1100-000039000000}">
      <text>
        <r>
          <rPr>
            <b/>
            <sz val="9"/>
            <color indexed="81"/>
            <rFont val="ＭＳ Ｐゴシック"/>
            <family val="3"/>
            <charset val="128"/>
          </rPr>
          <t>岩田京次:</t>
        </r>
        <r>
          <rPr>
            <sz val="9"/>
            <color indexed="81"/>
            <rFont val="ＭＳ Ｐゴシック"/>
            <family val="3"/>
            <charset val="128"/>
          </rPr>
          <t xml:space="preserve">
</t>
        </r>
      </text>
    </comment>
    <comment ref="D26" authorId="0" shapeId="0" xr:uid="{00000000-0006-0000-1100-00003A000000}">
      <text/>
    </comment>
    <comment ref="E26" authorId="0" shapeId="0" xr:uid="{00000000-0006-0000-1100-00003B000000}">
      <text>
        <r>
          <rPr>
            <b/>
            <sz val="9"/>
            <color indexed="81"/>
            <rFont val="ＭＳ Ｐゴシック"/>
            <family val="3"/>
            <charset val="128"/>
          </rPr>
          <t>岩田京次:</t>
        </r>
        <r>
          <rPr>
            <sz val="9"/>
            <color indexed="81"/>
            <rFont val="ＭＳ Ｐゴシック"/>
            <family val="3"/>
            <charset val="128"/>
          </rPr>
          <t xml:space="preserve">
</t>
        </r>
      </text>
    </comment>
    <comment ref="G26" authorId="0" shapeId="0" xr:uid="{00000000-0006-0000-1100-00003C000000}">
      <text>
        <r>
          <rPr>
            <b/>
            <sz val="9"/>
            <color indexed="81"/>
            <rFont val="ＭＳ Ｐゴシック"/>
            <family val="3"/>
            <charset val="128"/>
          </rPr>
          <t>岩田京次:</t>
        </r>
        <r>
          <rPr>
            <sz val="9"/>
            <color indexed="81"/>
            <rFont val="ＭＳ Ｐゴシック"/>
            <family val="3"/>
            <charset val="128"/>
          </rPr>
          <t xml:space="preserve">
</t>
        </r>
      </text>
    </comment>
    <comment ref="I26" authorId="0" shapeId="0" xr:uid="{00000000-0006-0000-1100-00003D000000}">
      <text>
        <r>
          <rPr>
            <b/>
            <sz val="9"/>
            <color indexed="81"/>
            <rFont val="ＭＳ Ｐゴシック"/>
            <family val="3"/>
            <charset val="128"/>
          </rPr>
          <t>岩田京次:</t>
        </r>
        <r>
          <rPr>
            <sz val="9"/>
            <color indexed="81"/>
            <rFont val="ＭＳ Ｐゴシック"/>
            <family val="3"/>
            <charset val="128"/>
          </rPr>
          <t xml:space="preserve">
</t>
        </r>
      </text>
    </comment>
    <comment ref="D27" authorId="0" shapeId="0" xr:uid="{00000000-0006-0000-1100-00003E000000}">
      <text/>
    </comment>
    <comment ref="E27" authorId="0" shapeId="0" xr:uid="{00000000-0006-0000-1100-00003F000000}">
      <text>
        <r>
          <rPr>
            <b/>
            <sz val="9"/>
            <color indexed="81"/>
            <rFont val="ＭＳ Ｐゴシック"/>
            <family val="3"/>
            <charset val="128"/>
          </rPr>
          <t>岩田京次:</t>
        </r>
        <r>
          <rPr>
            <sz val="9"/>
            <color indexed="81"/>
            <rFont val="ＭＳ Ｐゴシック"/>
            <family val="3"/>
            <charset val="128"/>
          </rPr>
          <t xml:space="preserve">
</t>
        </r>
      </text>
    </comment>
    <comment ref="G27" authorId="0" shapeId="0" xr:uid="{00000000-0006-0000-1100-000040000000}">
      <text>
        <r>
          <rPr>
            <b/>
            <sz val="9"/>
            <color indexed="81"/>
            <rFont val="ＭＳ Ｐゴシック"/>
            <family val="3"/>
            <charset val="128"/>
          </rPr>
          <t>岩田京次:</t>
        </r>
        <r>
          <rPr>
            <sz val="9"/>
            <color indexed="81"/>
            <rFont val="ＭＳ Ｐゴシック"/>
            <family val="3"/>
            <charset val="128"/>
          </rPr>
          <t xml:space="preserve">
</t>
        </r>
      </text>
    </comment>
    <comment ref="I27" authorId="0" shapeId="0" xr:uid="{00000000-0006-0000-1100-000041000000}">
      <text>
        <r>
          <rPr>
            <b/>
            <sz val="9"/>
            <color indexed="81"/>
            <rFont val="ＭＳ Ｐゴシック"/>
            <family val="3"/>
            <charset val="128"/>
          </rPr>
          <t>岩田京次:</t>
        </r>
        <r>
          <rPr>
            <sz val="9"/>
            <color indexed="81"/>
            <rFont val="ＭＳ Ｐゴシック"/>
            <family val="3"/>
            <charset val="128"/>
          </rPr>
          <t xml:space="preserve">
</t>
        </r>
      </text>
    </comment>
    <comment ref="L27" authorId="0" shapeId="0" xr:uid="{00000000-0006-0000-1100-000042000000}">
      <text>
        <r>
          <rPr>
            <b/>
            <sz val="9"/>
            <color indexed="81"/>
            <rFont val="ＭＳ Ｐゴシック"/>
            <family val="3"/>
            <charset val="128"/>
          </rPr>
          <t>岩田京次:</t>
        </r>
        <r>
          <rPr>
            <sz val="9"/>
            <color indexed="81"/>
            <rFont val="ＭＳ Ｐゴシック"/>
            <family val="3"/>
            <charset val="128"/>
          </rPr>
          <t xml:space="preserve">
</t>
        </r>
      </text>
    </comment>
    <comment ref="D28" authorId="0" shapeId="0" xr:uid="{00000000-0006-0000-1100-000043000000}">
      <text/>
    </comment>
    <comment ref="E28" authorId="0" shapeId="0" xr:uid="{00000000-0006-0000-1100-000044000000}">
      <text>
        <r>
          <rPr>
            <b/>
            <sz val="9"/>
            <color indexed="81"/>
            <rFont val="ＭＳ Ｐゴシック"/>
            <family val="3"/>
            <charset val="128"/>
          </rPr>
          <t>岩田京次:</t>
        </r>
        <r>
          <rPr>
            <sz val="9"/>
            <color indexed="81"/>
            <rFont val="ＭＳ Ｐゴシック"/>
            <family val="3"/>
            <charset val="128"/>
          </rPr>
          <t xml:space="preserve">
</t>
        </r>
      </text>
    </comment>
    <comment ref="G28" authorId="0" shapeId="0" xr:uid="{00000000-0006-0000-1100-000045000000}">
      <text>
        <r>
          <rPr>
            <b/>
            <sz val="9"/>
            <color indexed="81"/>
            <rFont val="ＭＳ Ｐゴシック"/>
            <family val="3"/>
            <charset val="128"/>
          </rPr>
          <t>岩田京次:</t>
        </r>
        <r>
          <rPr>
            <sz val="9"/>
            <color indexed="81"/>
            <rFont val="ＭＳ Ｐゴシック"/>
            <family val="3"/>
            <charset val="128"/>
          </rPr>
          <t xml:space="preserve">
</t>
        </r>
      </text>
    </comment>
    <comment ref="I28" authorId="0" shapeId="0" xr:uid="{00000000-0006-0000-1100-000046000000}">
      <text>
        <r>
          <rPr>
            <b/>
            <sz val="9"/>
            <color indexed="81"/>
            <rFont val="ＭＳ Ｐゴシック"/>
            <family val="3"/>
            <charset val="128"/>
          </rPr>
          <t>岩田京次:</t>
        </r>
        <r>
          <rPr>
            <sz val="9"/>
            <color indexed="81"/>
            <rFont val="ＭＳ Ｐゴシック"/>
            <family val="3"/>
            <charset val="128"/>
          </rPr>
          <t xml:space="preserve">
</t>
        </r>
      </text>
    </comment>
    <comment ref="D29" authorId="0" shapeId="0" xr:uid="{00000000-0006-0000-1100-000047000000}">
      <text/>
    </comment>
    <comment ref="E29" authorId="0" shapeId="0" xr:uid="{00000000-0006-0000-1100-000048000000}">
      <text>
        <r>
          <rPr>
            <b/>
            <sz val="9"/>
            <color indexed="81"/>
            <rFont val="ＭＳ Ｐゴシック"/>
            <family val="3"/>
            <charset val="128"/>
          </rPr>
          <t>岩田京次:</t>
        </r>
        <r>
          <rPr>
            <sz val="9"/>
            <color indexed="81"/>
            <rFont val="ＭＳ Ｐゴシック"/>
            <family val="3"/>
            <charset val="128"/>
          </rPr>
          <t xml:space="preserve">
</t>
        </r>
      </text>
    </comment>
    <comment ref="G29" authorId="0" shapeId="0" xr:uid="{00000000-0006-0000-1100-000049000000}">
      <text>
        <r>
          <rPr>
            <b/>
            <sz val="9"/>
            <color indexed="81"/>
            <rFont val="ＭＳ Ｐゴシック"/>
            <family val="3"/>
            <charset val="128"/>
          </rPr>
          <t>岩田京次:</t>
        </r>
        <r>
          <rPr>
            <sz val="9"/>
            <color indexed="81"/>
            <rFont val="ＭＳ Ｐゴシック"/>
            <family val="3"/>
            <charset val="128"/>
          </rPr>
          <t xml:space="preserve">
</t>
        </r>
      </text>
    </comment>
    <comment ref="I29" authorId="0" shapeId="0" xr:uid="{00000000-0006-0000-1100-00004A000000}">
      <text>
        <r>
          <rPr>
            <b/>
            <sz val="9"/>
            <color indexed="81"/>
            <rFont val="ＭＳ Ｐゴシック"/>
            <family val="3"/>
            <charset val="128"/>
          </rPr>
          <t>岩田京次:</t>
        </r>
        <r>
          <rPr>
            <sz val="9"/>
            <color indexed="81"/>
            <rFont val="ＭＳ Ｐゴシック"/>
            <family val="3"/>
            <charset val="128"/>
          </rPr>
          <t xml:space="preserve">
</t>
        </r>
      </text>
    </comment>
    <comment ref="L29" authorId="0" shapeId="0" xr:uid="{00000000-0006-0000-1100-00004B000000}">
      <text>
        <r>
          <rPr>
            <b/>
            <sz val="9"/>
            <color indexed="81"/>
            <rFont val="ＭＳ Ｐゴシック"/>
            <family val="3"/>
            <charset val="128"/>
          </rPr>
          <t>岩田京次:</t>
        </r>
        <r>
          <rPr>
            <sz val="9"/>
            <color indexed="81"/>
            <rFont val="ＭＳ Ｐゴシック"/>
            <family val="3"/>
            <charset val="128"/>
          </rPr>
          <t xml:space="preserve">
</t>
        </r>
      </text>
    </comment>
    <comment ref="D30" authorId="0" shapeId="0" xr:uid="{00000000-0006-0000-1100-00004C000000}">
      <text/>
    </comment>
    <comment ref="E30" authorId="0" shapeId="0" xr:uid="{00000000-0006-0000-1100-00004D000000}">
      <text>
        <r>
          <rPr>
            <b/>
            <sz val="9"/>
            <color indexed="81"/>
            <rFont val="ＭＳ Ｐゴシック"/>
            <family val="3"/>
            <charset val="128"/>
          </rPr>
          <t>岩田京次:</t>
        </r>
        <r>
          <rPr>
            <sz val="9"/>
            <color indexed="81"/>
            <rFont val="ＭＳ Ｐゴシック"/>
            <family val="3"/>
            <charset val="128"/>
          </rPr>
          <t xml:space="preserve">
</t>
        </r>
      </text>
    </comment>
    <comment ref="G30" authorId="0" shapeId="0" xr:uid="{00000000-0006-0000-1100-00004E000000}">
      <text>
        <r>
          <rPr>
            <b/>
            <sz val="9"/>
            <color indexed="81"/>
            <rFont val="ＭＳ Ｐゴシック"/>
            <family val="3"/>
            <charset val="128"/>
          </rPr>
          <t>岩田京次:</t>
        </r>
        <r>
          <rPr>
            <sz val="9"/>
            <color indexed="81"/>
            <rFont val="ＭＳ Ｐゴシック"/>
            <family val="3"/>
            <charset val="128"/>
          </rPr>
          <t xml:space="preserve">
</t>
        </r>
      </text>
    </comment>
    <comment ref="I30" authorId="0" shapeId="0" xr:uid="{00000000-0006-0000-1100-00004F000000}">
      <text>
        <r>
          <rPr>
            <b/>
            <sz val="9"/>
            <color indexed="81"/>
            <rFont val="ＭＳ Ｐゴシック"/>
            <family val="3"/>
            <charset val="128"/>
          </rPr>
          <t>岩田京次:</t>
        </r>
        <r>
          <rPr>
            <sz val="9"/>
            <color indexed="81"/>
            <rFont val="ＭＳ Ｐゴシック"/>
            <family val="3"/>
            <charset val="128"/>
          </rPr>
          <t xml:space="preserve">
</t>
        </r>
      </text>
    </comment>
    <comment ref="D31" authorId="0" shapeId="0" xr:uid="{00000000-0006-0000-1100-000050000000}">
      <text/>
    </comment>
    <comment ref="E31" authorId="0" shapeId="0" xr:uid="{00000000-0006-0000-1100-000051000000}">
      <text>
        <r>
          <rPr>
            <b/>
            <sz val="9"/>
            <color indexed="81"/>
            <rFont val="ＭＳ Ｐゴシック"/>
            <family val="3"/>
            <charset val="128"/>
          </rPr>
          <t>岩田京次:</t>
        </r>
        <r>
          <rPr>
            <sz val="9"/>
            <color indexed="81"/>
            <rFont val="ＭＳ Ｐゴシック"/>
            <family val="3"/>
            <charset val="128"/>
          </rPr>
          <t xml:space="preserve">
</t>
        </r>
      </text>
    </comment>
    <comment ref="G31" authorId="0" shapeId="0" xr:uid="{00000000-0006-0000-1100-000052000000}">
      <text>
        <r>
          <rPr>
            <b/>
            <sz val="9"/>
            <color indexed="81"/>
            <rFont val="ＭＳ Ｐゴシック"/>
            <family val="3"/>
            <charset val="128"/>
          </rPr>
          <t>岩田京次:</t>
        </r>
        <r>
          <rPr>
            <sz val="9"/>
            <color indexed="81"/>
            <rFont val="ＭＳ Ｐゴシック"/>
            <family val="3"/>
            <charset val="128"/>
          </rPr>
          <t xml:space="preserve">
</t>
        </r>
      </text>
    </comment>
    <comment ref="I31" authorId="0" shapeId="0" xr:uid="{00000000-0006-0000-1100-000053000000}">
      <text>
        <r>
          <rPr>
            <b/>
            <sz val="9"/>
            <color indexed="81"/>
            <rFont val="ＭＳ Ｐゴシック"/>
            <family val="3"/>
            <charset val="128"/>
          </rPr>
          <t>岩田京次:</t>
        </r>
        <r>
          <rPr>
            <sz val="9"/>
            <color indexed="81"/>
            <rFont val="ＭＳ Ｐゴシック"/>
            <family val="3"/>
            <charset val="128"/>
          </rPr>
          <t xml:space="preserve">
</t>
        </r>
      </text>
    </comment>
    <comment ref="L31" authorId="0" shapeId="0" xr:uid="{00000000-0006-0000-1100-000054000000}">
      <text>
        <r>
          <rPr>
            <b/>
            <sz val="9"/>
            <color indexed="81"/>
            <rFont val="ＭＳ Ｐゴシック"/>
            <family val="3"/>
            <charset val="128"/>
          </rPr>
          <t>岩田京次:</t>
        </r>
        <r>
          <rPr>
            <sz val="9"/>
            <color indexed="81"/>
            <rFont val="ＭＳ Ｐゴシック"/>
            <family val="3"/>
            <charset val="128"/>
          </rPr>
          <t xml:space="preserve">
</t>
        </r>
      </text>
    </comment>
    <comment ref="D32" authorId="0" shapeId="0" xr:uid="{00000000-0006-0000-1100-000055000000}">
      <text/>
    </comment>
    <comment ref="E32" authorId="0" shapeId="0" xr:uid="{00000000-0006-0000-1100-000056000000}">
      <text>
        <r>
          <rPr>
            <b/>
            <sz val="9"/>
            <color indexed="81"/>
            <rFont val="ＭＳ Ｐゴシック"/>
            <family val="3"/>
            <charset val="128"/>
          </rPr>
          <t>岩田京次:</t>
        </r>
        <r>
          <rPr>
            <sz val="9"/>
            <color indexed="81"/>
            <rFont val="ＭＳ Ｐゴシック"/>
            <family val="3"/>
            <charset val="128"/>
          </rPr>
          <t xml:space="preserve">
</t>
        </r>
      </text>
    </comment>
    <comment ref="G32" authorId="0" shapeId="0" xr:uid="{00000000-0006-0000-1100-000057000000}">
      <text>
        <r>
          <rPr>
            <b/>
            <sz val="9"/>
            <color indexed="81"/>
            <rFont val="ＭＳ Ｐゴシック"/>
            <family val="3"/>
            <charset val="128"/>
          </rPr>
          <t>岩田京次:</t>
        </r>
        <r>
          <rPr>
            <sz val="9"/>
            <color indexed="81"/>
            <rFont val="ＭＳ Ｐゴシック"/>
            <family val="3"/>
            <charset val="128"/>
          </rPr>
          <t xml:space="preserve">
</t>
        </r>
      </text>
    </comment>
    <comment ref="I32" authorId="0" shapeId="0" xr:uid="{00000000-0006-0000-1100-000058000000}">
      <text>
        <r>
          <rPr>
            <b/>
            <sz val="9"/>
            <color indexed="81"/>
            <rFont val="ＭＳ Ｐゴシック"/>
            <family val="3"/>
            <charset val="128"/>
          </rPr>
          <t>岩田京次:</t>
        </r>
        <r>
          <rPr>
            <sz val="9"/>
            <color indexed="81"/>
            <rFont val="ＭＳ Ｐゴシック"/>
            <family val="3"/>
            <charset val="128"/>
          </rPr>
          <t xml:space="preserve">
</t>
        </r>
      </text>
    </comment>
    <comment ref="D33" authorId="0" shapeId="0" xr:uid="{00000000-0006-0000-1100-000059000000}">
      <text/>
    </comment>
    <comment ref="E33" authorId="0" shapeId="0" xr:uid="{00000000-0006-0000-1100-00005A000000}">
      <text>
        <r>
          <rPr>
            <b/>
            <sz val="9"/>
            <color indexed="81"/>
            <rFont val="ＭＳ Ｐゴシック"/>
            <family val="3"/>
            <charset val="128"/>
          </rPr>
          <t>岩田京次:</t>
        </r>
        <r>
          <rPr>
            <sz val="9"/>
            <color indexed="81"/>
            <rFont val="ＭＳ Ｐゴシック"/>
            <family val="3"/>
            <charset val="128"/>
          </rPr>
          <t xml:space="preserve">
</t>
        </r>
      </text>
    </comment>
    <comment ref="G33" authorId="0" shapeId="0" xr:uid="{00000000-0006-0000-1100-00005B000000}">
      <text>
        <r>
          <rPr>
            <b/>
            <sz val="9"/>
            <color indexed="81"/>
            <rFont val="ＭＳ Ｐゴシック"/>
            <family val="3"/>
            <charset val="128"/>
          </rPr>
          <t>岩田京次:</t>
        </r>
        <r>
          <rPr>
            <sz val="9"/>
            <color indexed="81"/>
            <rFont val="ＭＳ Ｐゴシック"/>
            <family val="3"/>
            <charset val="128"/>
          </rPr>
          <t xml:space="preserve">
</t>
        </r>
      </text>
    </comment>
    <comment ref="I33" authorId="0" shapeId="0" xr:uid="{00000000-0006-0000-1100-00005C000000}">
      <text>
        <r>
          <rPr>
            <b/>
            <sz val="9"/>
            <color indexed="81"/>
            <rFont val="ＭＳ Ｐゴシック"/>
            <family val="3"/>
            <charset val="128"/>
          </rPr>
          <t>岩田京次:</t>
        </r>
        <r>
          <rPr>
            <sz val="9"/>
            <color indexed="81"/>
            <rFont val="ＭＳ Ｐゴシック"/>
            <family val="3"/>
            <charset val="128"/>
          </rPr>
          <t xml:space="preserve">
</t>
        </r>
      </text>
    </comment>
    <comment ref="L33" authorId="0" shapeId="0" xr:uid="{00000000-0006-0000-1100-00005D000000}">
      <text>
        <r>
          <rPr>
            <b/>
            <sz val="9"/>
            <color indexed="81"/>
            <rFont val="ＭＳ Ｐゴシック"/>
            <family val="3"/>
            <charset val="128"/>
          </rPr>
          <t>岩田京次:</t>
        </r>
        <r>
          <rPr>
            <sz val="9"/>
            <color indexed="81"/>
            <rFont val="ＭＳ Ｐゴシック"/>
            <family val="3"/>
            <charset val="128"/>
          </rPr>
          <t xml:space="preserve">
</t>
        </r>
      </text>
    </comment>
    <comment ref="D34" authorId="0" shapeId="0" xr:uid="{00000000-0006-0000-1100-00005E000000}">
      <text/>
    </comment>
    <comment ref="E34" authorId="0" shapeId="0" xr:uid="{00000000-0006-0000-1100-00005F000000}">
      <text>
        <r>
          <rPr>
            <b/>
            <sz val="9"/>
            <color indexed="81"/>
            <rFont val="ＭＳ Ｐゴシック"/>
            <family val="3"/>
            <charset val="128"/>
          </rPr>
          <t>岩田京次:</t>
        </r>
        <r>
          <rPr>
            <sz val="9"/>
            <color indexed="81"/>
            <rFont val="ＭＳ Ｐゴシック"/>
            <family val="3"/>
            <charset val="128"/>
          </rPr>
          <t xml:space="preserve">
</t>
        </r>
      </text>
    </comment>
    <comment ref="G34" authorId="0" shapeId="0" xr:uid="{00000000-0006-0000-1100-000060000000}">
      <text>
        <r>
          <rPr>
            <b/>
            <sz val="9"/>
            <color indexed="81"/>
            <rFont val="ＭＳ Ｐゴシック"/>
            <family val="3"/>
            <charset val="128"/>
          </rPr>
          <t>岩田京次:</t>
        </r>
        <r>
          <rPr>
            <sz val="9"/>
            <color indexed="81"/>
            <rFont val="ＭＳ Ｐゴシック"/>
            <family val="3"/>
            <charset val="128"/>
          </rPr>
          <t xml:space="preserve">
</t>
        </r>
      </text>
    </comment>
    <comment ref="I34" authorId="0" shapeId="0" xr:uid="{00000000-0006-0000-1100-000061000000}">
      <text>
        <r>
          <rPr>
            <b/>
            <sz val="9"/>
            <color indexed="81"/>
            <rFont val="ＭＳ Ｐゴシック"/>
            <family val="3"/>
            <charset val="128"/>
          </rPr>
          <t>岩田京次:</t>
        </r>
        <r>
          <rPr>
            <sz val="9"/>
            <color indexed="81"/>
            <rFont val="ＭＳ Ｐゴシック"/>
            <family val="3"/>
            <charset val="128"/>
          </rPr>
          <t xml:space="preserve">
</t>
        </r>
      </text>
    </comment>
    <comment ref="D35" authorId="0" shapeId="0" xr:uid="{00000000-0006-0000-1100-000062000000}">
      <text/>
    </comment>
    <comment ref="E35" authorId="0" shapeId="0" xr:uid="{00000000-0006-0000-1100-000063000000}">
      <text>
        <r>
          <rPr>
            <b/>
            <sz val="9"/>
            <color indexed="81"/>
            <rFont val="ＭＳ Ｐゴシック"/>
            <family val="3"/>
            <charset val="128"/>
          </rPr>
          <t>岩田京次:</t>
        </r>
        <r>
          <rPr>
            <sz val="9"/>
            <color indexed="81"/>
            <rFont val="ＭＳ Ｐゴシック"/>
            <family val="3"/>
            <charset val="128"/>
          </rPr>
          <t xml:space="preserve">
</t>
        </r>
      </text>
    </comment>
    <comment ref="G35" authorId="0" shapeId="0" xr:uid="{00000000-0006-0000-1100-000064000000}">
      <text>
        <r>
          <rPr>
            <b/>
            <sz val="9"/>
            <color indexed="81"/>
            <rFont val="ＭＳ Ｐゴシック"/>
            <family val="3"/>
            <charset val="128"/>
          </rPr>
          <t>岩田京次:</t>
        </r>
        <r>
          <rPr>
            <sz val="9"/>
            <color indexed="81"/>
            <rFont val="ＭＳ Ｐゴシック"/>
            <family val="3"/>
            <charset val="128"/>
          </rPr>
          <t xml:space="preserve">
</t>
        </r>
      </text>
    </comment>
    <comment ref="I35" authorId="0" shapeId="0" xr:uid="{00000000-0006-0000-1100-000065000000}">
      <text>
        <r>
          <rPr>
            <b/>
            <sz val="9"/>
            <color indexed="81"/>
            <rFont val="ＭＳ Ｐゴシック"/>
            <family val="3"/>
            <charset val="128"/>
          </rPr>
          <t>岩田京次:</t>
        </r>
        <r>
          <rPr>
            <sz val="9"/>
            <color indexed="81"/>
            <rFont val="ＭＳ Ｐゴシック"/>
            <family val="3"/>
            <charset val="128"/>
          </rPr>
          <t xml:space="preserve">
</t>
        </r>
      </text>
    </comment>
    <comment ref="L35" authorId="0" shapeId="0" xr:uid="{00000000-0006-0000-1100-000066000000}">
      <text>
        <r>
          <rPr>
            <b/>
            <sz val="9"/>
            <color indexed="81"/>
            <rFont val="ＭＳ Ｐゴシック"/>
            <family val="3"/>
            <charset val="128"/>
          </rPr>
          <t>岩田京次:</t>
        </r>
        <r>
          <rPr>
            <sz val="9"/>
            <color indexed="81"/>
            <rFont val="ＭＳ Ｐゴシック"/>
            <family val="3"/>
            <charset val="128"/>
          </rPr>
          <t xml:space="preserve">
</t>
        </r>
      </text>
    </comment>
    <comment ref="D36" authorId="0" shapeId="0" xr:uid="{00000000-0006-0000-1100-000067000000}">
      <text/>
    </comment>
    <comment ref="E36" authorId="0" shapeId="0" xr:uid="{00000000-0006-0000-1100-000068000000}">
      <text>
        <r>
          <rPr>
            <b/>
            <sz val="9"/>
            <color indexed="81"/>
            <rFont val="ＭＳ Ｐゴシック"/>
            <family val="3"/>
            <charset val="128"/>
          </rPr>
          <t>岩田京次:</t>
        </r>
        <r>
          <rPr>
            <sz val="9"/>
            <color indexed="81"/>
            <rFont val="ＭＳ Ｐゴシック"/>
            <family val="3"/>
            <charset val="128"/>
          </rPr>
          <t xml:space="preserve">
</t>
        </r>
      </text>
    </comment>
    <comment ref="G36" authorId="0" shapeId="0" xr:uid="{00000000-0006-0000-1100-000069000000}">
      <text>
        <r>
          <rPr>
            <b/>
            <sz val="9"/>
            <color indexed="81"/>
            <rFont val="ＭＳ Ｐゴシック"/>
            <family val="3"/>
            <charset val="128"/>
          </rPr>
          <t>岩田京次:</t>
        </r>
        <r>
          <rPr>
            <sz val="9"/>
            <color indexed="81"/>
            <rFont val="ＭＳ Ｐゴシック"/>
            <family val="3"/>
            <charset val="128"/>
          </rPr>
          <t xml:space="preserve">
</t>
        </r>
      </text>
    </comment>
    <comment ref="I36" authorId="0" shapeId="0" xr:uid="{00000000-0006-0000-1100-00006A000000}">
      <text>
        <r>
          <rPr>
            <b/>
            <sz val="9"/>
            <color indexed="81"/>
            <rFont val="ＭＳ Ｐゴシック"/>
            <family val="3"/>
            <charset val="128"/>
          </rPr>
          <t>岩田京次:</t>
        </r>
        <r>
          <rPr>
            <sz val="9"/>
            <color indexed="81"/>
            <rFont val="ＭＳ Ｐゴシック"/>
            <family val="3"/>
            <charset val="128"/>
          </rPr>
          <t xml:space="preserve">
</t>
        </r>
      </text>
    </comment>
    <comment ref="D37" authorId="0" shapeId="0" xr:uid="{00000000-0006-0000-1100-00006B000000}">
      <text/>
    </comment>
    <comment ref="E37" authorId="0" shapeId="0" xr:uid="{00000000-0006-0000-1100-00006C000000}">
      <text>
        <r>
          <rPr>
            <b/>
            <sz val="9"/>
            <color indexed="81"/>
            <rFont val="ＭＳ Ｐゴシック"/>
            <family val="3"/>
            <charset val="128"/>
          </rPr>
          <t>岩田京次:</t>
        </r>
        <r>
          <rPr>
            <sz val="9"/>
            <color indexed="81"/>
            <rFont val="ＭＳ Ｐゴシック"/>
            <family val="3"/>
            <charset val="128"/>
          </rPr>
          <t xml:space="preserve">
</t>
        </r>
      </text>
    </comment>
    <comment ref="G37" authorId="0" shapeId="0" xr:uid="{00000000-0006-0000-1100-00006D000000}">
      <text>
        <r>
          <rPr>
            <b/>
            <sz val="9"/>
            <color indexed="81"/>
            <rFont val="ＭＳ Ｐゴシック"/>
            <family val="3"/>
            <charset val="128"/>
          </rPr>
          <t>岩田京次:</t>
        </r>
        <r>
          <rPr>
            <sz val="9"/>
            <color indexed="81"/>
            <rFont val="ＭＳ Ｐゴシック"/>
            <family val="3"/>
            <charset val="128"/>
          </rPr>
          <t xml:space="preserve">
</t>
        </r>
      </text>
    </comment>
    <comment ref="I37" authorId="0" shapeId="0" xr:uid="{00000000-0006-0000-1100-00006E000000}">
      <text>
        <r>
          <rPr>
            <b/>
            <sz val="9"/>
            <color indexed="81"/>
            <rFont val="ＭＳ Ｐゴシック"/>
            <family val="3"/>
            <charset val="128"/>
          </rPr>
          <t>岩田京次:</t>
        </r>
        <r>
          <rPr>
            <sz val="9"/>
            <color indexed="81"/>
            <rFont val="ＭＳ Ｐゴシック"/>
            <family val="3"/>
            <charset val="128"/>
          </rPr>
          <t xml:space="preserve">
</t>
        </r>
      </text>
    </comment>
    <comment ref="L37" authorId="0" shapeId="0" xr:uid="{00000000-0006-0000-1100-00006F000000}">
      <text>
        <r>
          <rPr>
            <b/>
            <sz val="9"/>
            <color indexed="81"/>
            <rFont val="ＭＳ Ｐゴシック"/>
            <family val="3"/>
            <charset val="128"/>
          </rPr>
          <t>岩田京次:</t>
        </r>
        <r>
          <rPr>
            <sz val="9"/>
            <color indexed="81"/>
            <rFont val="ＭＳ Ｐゴシック"/>
            <family val="3"/>
            <charset val="128"/>
          </rPr>
          <t xml:space="preserve">
</t>
        </r>
      </text>
    </comment>
    <comment ref="D38" authorId="0" shapeId="0" xr:uid="{00000000-0006-0000-1100-000070000000}">
      <text/>
    </comment>
    <comment ref="E38" authorId="0" shapeId="0" xr:uid="{00000000-0006-0000-1100-000071000000}">
      <text>
        <r>
          <rPr>
            <b/>
            <sz val="9"/>
            <color indexed="81"/>
            <rFont val="ＭＳ Ｐゴシック"/>
            <family val="3"/>
            <charset val="128"/>
          </rPr>
          <t>岩田京次:</t>
        </r>
        <r>
          <rPr>
            <sz val="9"/>
            <color indexed="81"/>
            <rFont val="ＭＳ Ｐゴシック"/>
            <family val="3"/>
            <charset val="128"/>
          </rPr>
          <t xml:space="preserve">
</t>
        </r>
      </text>
    </comment>
    <comment ref="G38" authorId="0" shapeId="0" xr:uid="{00000000-0006-0000-1100-000072000000}">
      <text>
        <r>
          <rPr>
            <b/>
            <sz val="9"/>
            <color indexed="81"/>
            <rFont val="ＭＳ Ｐゴシック"/>
            <family val="3"/>
            <charset val="128"/>
          </rPr>
          <t>岩田京次:</t>
        </r>
        <r>
          <rPr>
            <sz val="9"/>
            <color indexed="81"/>
            <rFont val="ＭＳ Ｐゴシック"/>
            <family val="3"/>
            <charset val="128"/>
          </rPr>
          <t xml:space="preserve">
</t>
        </r>
      </text>
    </comment>
    <comment ref="I38" authorId="0" shapeId="0" xr:uid="{00000000-0006-0000-1100-000073000000}">
      <text>
        <r>
          <rPr>
            <b/>
            <sz val="9"/>
            <color indexed="81"/>
            <rFont val="ＭＳ Ｐゴシック"/>
            <family val="3"/>
            <charset val="128"/>
          </rPr>
          <t>岩田京次:</t>
        </r>
        <r>
          <rPr>
            <sz val="9"/>
            <color indexed="81"/>
            <rFont val="ＭＳ Ｐゴシック"/>
            <family val="3"/>
            <charset val="128"/>
          </rPr>
          <t xml:space="preserve">
</t>
        </r>
      </text>
    </comment>
    <comment ref="D39" authorId="0" shapeId="0" xr:uid="{00000000-0006-0000-1100-000074000000}">
      <text/>
    </comment>
    <comment ref="E39" authorId="0" shapeId="0" xr:uid="{00000000-0006-0000-1100-000075000000}">
      <text>
        <r>
          <rPr>
            <b/>
            <sz val="9"/>
            <color indexed="81"/>
            <rFont val="ＭＳ Ｐゴシック"/>
            <family val="3"/>
            <charset val="128"/>
          </rPr>
          <t>岩田京次:</t>
        </r>
        <r>
          <rPr>
            <sz val="9"/>
            <color indexed="81"/>
            <rFont val="ＭＳ Ｐゴシック"/>
            <family val="3"/>
            <charset val="128"/>
          </rPr>
          <t xml:space="preserve">
</t>
        </r>
      </text>
    </comment>
    <comment ref="G39" authorId="0" shapeId="0" xr:uid="{00000000-0006-0000-1100-000076000000}">
      <text>
        <r>
          <rPr>
            <b/>
            <sz val="9"/>
            <color indexed="81"/>
            <rFont val="ＭＳ Ｐゴシック"/>
            <family val="3"/>
            <charset val="128"/>
          </rPr>
          <t>岩田京次:</t>
        </r>
        <r>
          <rPr>
            <sz val="9"/>
            <color indexed="81"/>
            <rFont val="ＭＳ Ｐゴシック"/>
            <family val="3"/>
            <charset val="128"/>
          </rPr>
          <t xml:space="preserve">
</t>
        </r>
      </text>
    </comment>
    <comment ref="I39" authorId="0" shapeId="0" xr:uid="{00000000-0006-0000-1100-000077000000}">
      <text>
        <r>
          <rPr>
            <b/>
            <sz val="9"/>
            <color indexed="81"/>
            <rFont val="ＭＳ Ｐゴシック"/>
            <family val="3"/>
            <charset val="128"/>
          </rPr>
          <t>岩田京次:</t>
        </r>
        <r>
          <rPr>
            <sz val="9"/>
            <color indexed="81"/>
            <rFont val="ＭＳ Ｐゴシック"/>
            <family val="3"/>
            <charset val="128"/>
          </rPr>
          <t xml:space="preserve">
</t>
        </r>
      </text>
    </comment>
    <comment ref="L39" authorId="0" shapeId="0" xr:uid="{00000000-0006-0000-1100-000078000000}">
      <text>
        <r>
          <rPr>
            <b/>
            <sz val="9"/>
            <color indexed="81"/>
            <rFont val="ＭＳ Ｐゴシック"/>
            <family val="3"/>
            <charset val="128"/>
          </rPr>
          <t>岩田京次:</t>
        </r>
        <r>
          <rPr>
            <sz val="9"/>
            <color indexed="81"/>
            <rFont val="ＭＳ Ｐゴシック"/>
            <family val="3"/>
            <charset val="128"/>
          </rPr>
          <t xml:space="preserve">
</t>
        </r>
      </text>
    </comment>
    <comment ref="D40" authorId="0" shapeId="0" xr:uid="{00000000-0006-0000-1100-000079000000}">
      <text/>
    </comment>
    <comment ref="E40" authorId="0" shapeId="0" xr:uid="{00000000-0006-0000-1100-00007A000000}">
      <text>
        <r>
          <rPr>
            <b/>
            <sz val="9"/>
            <color indexed="81"/>
            <rFont val="ＭＳ Ｐゴシック"/>
            <family val="3"/>
            <charset val="128"/>
          </rPr>
          <t>岩田京次:</t>
        </r>
        <r>
          <rPr>
            <sz val="9"/>
            <color indexed="81"/>
            <rFont val="ＭＳ Ｐゴシック"/>
            <family val="3"/>
            <charset val="128"/>
          </rPr>
          <t xml:space="preserve">
</t>
        </r>
      </text>
    </comment>
    <comment ref="G40" authorId="0" shapeId="0" xr:uid="{00000000-0006-0000-1100-00007B000000}">
      <text>
        <r>
          <rPr>
            <b/>
            <sz val="9"/>
            <color indexed="81"/>
            <rFont val="ＭＳ Ｐゴシック"/>
            <family val="3"/>
            <charset val="128"/>
          </rPr>
          <t>岩田京次:</t>
        </r>
        <r>
          <rPr>
            <sz val="9"/>
            <color indexed="81"/>
            <rFont val="ＭＳ Ｐゴシック"/>
            <family val="3"/>
            <charset val="128"/>
          </rPr>
          <t xml:space="preserve">
</t>
        </r>
      </text>
    </comment>
    <comment ref="I40" authorId="0" shapeId="0" xr:uid="{00000000-0006-0000-1100-00007C000000}">
      <text>
        <r>
          <rPr>
            <b/>
            <sz val="9"/>
            <color indexed="81"/>
            <rFont val="ＭＳ Ｐゴシック"/>
            <family val="3"/>
            <charset val="128"/>
          </rPr>
          <t>岩田京次:</t>
        </r>
        <r>
          <rPr>
            <sz val="9"/>
            <color indexed="81"/>
            <rFont val="ＭＳ Ｐゴシック"/>
            <family val="3"/>
            <charset val="128"/>
          </rPr>
          <t xml:space="preserve">
</t>
        </r>
      </text>
    </comment>
    <comment ref="D41" authorId="0" shapeId="0" xr:uid="{00000000-0006-0000-1100-00007D000000}">
      <text/>
    </comment>
    <comment ref="E41" authorId="0" shapeId="0" xr:uid="{00000000-0006-0000-1100-00007E000000}">
      <text>
        <r>
          <rPr>
            <b/>
            <sz val="9"/>
            <color indexed="81"/>
            <rFont val="ＭＳ Ｐゴシック"/>
            <family val="3"/>
            <charset val="128"/>
          </rPr>
          <t>岩田京次:</t>
        </r>
        <r>
          <rPr>
            <sz val="9"/>
            <color indexed="81"/>
            <rFont val="ＭＳ Ｐゴシック"/>
            <family val="3"/>
            <charset val="128"/>
          </rPr>
          <t xml:space="preserve">
</t>
        </r>
      </text>
    </comment>
    <comment ref="G41" authorId="0" shapeId="0" xr:uid="{00000000-0006-0000-1100-00007F000000}">
      <text>
        <r>
          <rPr>
            <b/>
            <sz val="9"/>
            <color indexed="81"/>
            <rFont val="ＭＳ Ｐゴシック"/>
            <family val="3"/>
            <charset val="128"/>
          </rPr>
          <t>岩田京次:</t>
        </r>
        <r>
          <rPr>
            <sz val="9"/>
            <color indexed="81"/>
            <rFont val="ＭＳ Ｐゴシック"/>
            <family val="3"/>
            <charset val="128"/>
          </rPr>
          <t xml:space="preserve">
</t>
        </r>
      </text>
    </comment>
    <comment ref="I41" authorId="0" shapeId="0" xr:uid="{00000000-0006-0000-1100-000080000000}">
      <text>
        <r>
          <rPr>
            <b/>
            <sz val="9"/>
            <color indexed="81"/>
            <rFont val="ＭＳ Ｐゴシック"/>
            <family val="3"/>
            <charset val="128"/>
          </rPr>
          <t>岩田京次:</t>
        </r>
        <r>
          <rPr>
            <sz val="9"/>
            <color indexed="81"/>
            <rFont val="ＭＳ Ｐゴシック"/>
            <family val="3"/>
            <charset val="128"/>
          </rPr>
          <t xml:space="preserve">
</t>
        </r>
      </text>
    </comment>
    <comment ref="L41" authorId="0" shapeId="0" xr:uid="{00000000-0006-0000-1100-000081000000}">
      <text>
        <r>
          <rPr>
            <b/>
            <sz val="9"/>
            <color indexed="81"/>
            <rFont val="ＭＳ Ｐゴシック"/>
            <family val="3"/>
            <charset val="128"/>
          </rPr>
          <t>岩田京次:</t>
        </r>
        <r>
          <rPr>
            <sz val="9"/>
            <color indexed="81"/>
            <rFont val="ＭＳ Ｐゴシック"/>
            <family val="3"/>
            <charset val="128"/>
          </rPr>
          <t xml:space="preserve">
</t>
        </r>
      </text>
    </comment>
    <comment ref="D42" authorId="0" shapeId="0" xr:uid="{00000000-0006-0000-1100-000082000000}">
      <text/>
    </comment>
    <comment ref="E42" authorId="0" shapeId="0" xr:uid="{00000000-0006-0000-1100-000083000000}">
      <text>
        <r>
          <rPr>
            <b/>
            <sz val="9"/>
            <color indexed="81"/>
            <rFont val="ＭＳ Ｐゴシック"/>
            <family val="3"/>
            <charset val="128"/>
          </rPr>
          <t>岩田京次:</t>
        </r>
        <r>
          <rPr>
            <sz val="9"/>
            <color indexed="81"/>
            <rFont val="ＭＳ Ｐゴシック"/>
            <family val="3"/>
            <charset val="128"/>
          </rPr>
          <t xml:space="preserve">
</t>
        </r>
      </text>
    </comment>
    <comment ref="G42" authorId="0" shapeId="0" xr:uid="{00000000-0006-0000-1100-000084000000}">
      <text>
        <r>
          <rPr>
            <b/>
            <sz val="9"/>
            <color indexed="81"/>
            <rFont val="ＭＳ Ｐゴシック"/>
            <family val="3"/>
            <charset val="128"/>
          </rPr>
          <t>岩田京次:</t>
        </r>
        <r>
          <rPr>
            <sz val="9"/>
            <color indexed="81"/>
            <rFont val="ＭＳ Ｐゴシック"/>
            <family val="3"/>
            <charset val="128"/>
          </rPr>
          <t xml:space="preserve">
</t>
        </r>
      </text>
    </comment>
    <comment ref="I42" authorId="0" shapeId="0" xr:uid="{00000000-0006-0000-1100-000085000000}">
      <text>
        <r>
          <rPr>
            <b/>
            <sz val="9"/>
            <color indexed="81"/>
            <rFont val="ＭＳ Ｐゴシック"/>
            <family val="3"/>
            <charset val="128"/>
          </rPr>
          <t>岩田京次:</t>
        </r>
        <r>
          <rPr>
            <sz val="9"/>
            <color indexed="81"/>
            <rFont val="ＭＳ Ｐゴシック"/>
            <family val="3"/>
            <charset val="128"/>
          </rPr>
          <t xml:space="preserve">
</t>
        </r>
      </text>
    </comment>
    <comment ref="D44" authorId="0" shapeId="0" xr:uid="{00000000-0006-0000-1100-000086000000}">
      <text/>
    </comment>
    <comment ref="E44" authorId="0" shapeId="0" xr:uid="{00000000-0006-0000-1100-000087000000}">
      <text>
        <r>
          <rPr>
            <b/>
            <sz val="9"/>
            <color indexed="81"/>
            <rFont val="ＭＳ Ｐゴシック"/>
            <family val="3"/>
            <charset val="128"/>
          </rPr>
          <t>岩田京次:</t>
        </r>
        <r>
          <rPr>
            <sz val="9"/>
            <color indexed="81"/>
            <rFont val="ＭＳ Ｐゴシック"/>
            <family val="3"/>
            <charset val="128"/>
          </rPr>
          <t xml:space="preserve">
</t>
        </r>
      </text>
    </comment>
    <comment ref="G44" authorId="0" shapeId="0" xr:uid="{00000000-0006-0000-1100-000088000000}">
      <text>
        <r>
          <rPr>
            <b/>
            <sz val="9"/>
            <color indexed="81"/>
            <rFont val="ＭＳ Ｐゴシック"/>
            <family val="3"/>
            <charset val="128"/>
          </rPr>
          <t>岩田京次:</t>
        </r>
        <r>
          <rPr>
            <sz val="9"/>
            <color indexed="81"/>
            <rFont val="ＭＳ Ｐゴシック"/>
            <family val="3"/>
            <charset val="128"/>
          </rPr>
          <t xml:space="preserve">
</t>
        </r>
      </text>
    </comment>
    <comment ref="I44" authorId="0" shapeId="0" xr:uid="{00000000-0006-0000-1100-000089000000}">
      <text>
        <r>
          <rPr>
            <b/>
            <sz val="9"/>
            <color indexed="81"/>
            <rFont val="ＭＳ Ｐゴシック"/>
            <family val="3"/>
            <charset val="128"/>
          </rPr>
          <t>岩田京次:</t>
        </r>
        <r>
          <rPr>
            <sz val="9"/>
            <color indexed="81"/>
            <rFont val="ＭＳ Ｐゴシック"/>
            <family val="3"/>
            <charset val="128"/>
          </rPr>
          <t xml:space="preserve">
</t>
        </r>
      </text>
    </comment>
    <comment ref="L44" authorId="0" shapeId="0" xr:uid="{00000000-0006-0000-1100-00008A000000}">
      <text>
        <r>
          <rPr>
            <b/>
            <sz val="9"/>
            <color indexed="81"/>
            <rFont val="ＭＳ Ｐゴシック"/>
            <family val="3"/>
            <charset val="128"/>
          </rPr>
          <t>岩田京次:</t>
        </r>
        <r>
          <rPr>
            <sz val="9"/>
            <color indexed="81"/>
            <rFont val="ＭＳ Ｐゴシック"/>
            <family val="3"/>
            <charset val="128"/>
          </rPr>
          <t xml:space="preserve">
</t>
        </r>
      </text>
    </comment>
    <comment ref="D46" authorId="0" shapeId="0" xr:uid="{00000000-0006-0000-1100-00008B000000}">
      <text/>
    </comment>
    <comment ref="E46" authorId="0" shapeId="0" xr:uid="{00000000-0006-0000-1100-00008C000000}">
      <text>
        <r>
          <rPr>
            <b/>
            <sz val="9"/>
            <color indexed="81"/>
            <rFont val="ＭＳ Ｐゴシック"/>
            <family val="3"/>
            <charset val="128"/>
          </rPr>
          <t>岩田京次:</t>
        </r>
        <r>
          <rPr>
            <sz val="9"/>
            <color indexed="81"/>
            <rFont val="ＭＳ Ｐゴシック"/>
            <family val="3"/>
            <charset val="128"/>
          </rPr>
          <t xml:space="preserve">
</t>
        </r>
      </text>
    </comment>
    <comment ref="G46" authorId="0" shapeId="0" xr:uid="{00000000-0006-0000-1100-00008D000000}">
      <text>
        <r>
          <rPr>
            <b/>
            <sz val="9"/>
            <color indexed="81"/>
            <rFont val="ＭＳ Ｐゴシック"/>
            <family val="3"/>
            <charset val="128"/>
          </rPr>
          <t>岩田京次:</t>
        </r>
        <r>
          <rPr>
            <sz val="9"/>
            <color indexed="81"/>
            <rFont val="ＭＳ Ｐゴシック"/>
            <family val="3"/>
            <charset val="128"/>
          </rPr>
          <t xml:space="preserve">
</t>
        </r>
      </text>
    </comment>
    <comment ref="I46" authorId="0" shapeId="0" xr:uid="{00000000-0006-0000-1100-00008E000000}">
      <text>
        <r>
          <rPr>
            <b/>
            <sz val="9"/>
            <color indexed="81"/>
            <rFont val="ＭＳ Ｐゴシック"/>
            <family val="3"/>
            <charset val="128"/>
          </rPr>
          <t>岩田京次:</t>
        </r>
        <r>
          <rPr>
            <sz val="9"/>
            <color indexed="81"/>
            <rFont val="ＭＳ Ｐゴシック"/>
            <family val="3"/>
            <charset val="128"/>
          </rPr>
          <t xml:space="preserve">
</t>
        </r>
      </text>
    </comment>
    <comment ref="L46" authorId="0" shapeId="0" xr:uid="{00000000-0006-0000-1100-00008F000000}">
      <text>
        <r>
          <rPr>
            <b/>
            <sz val="9"/>
            <color indexed="81"/>
            <rFont val="ＭＳ Ｐゴシック"/>
            <family val="3"/>
            <charset val="128"/>
          </rPr>
          <t>岩田京次:</t>
        </r>
        <r>
          <rPr>
            <sz val="9"/>
            <color indexed="81"/>
            <rFont val="ＭＳ Ｐゴシック"/>
            <family val="3"/>
            <charset val="128"/>
          </rPr>
          <t xml:space="preserve">
</t>
        </r>
      </text>
    </comment>
    <comment ref="D48" authorId="0" shapeId="0" xr:uid="{00000000-0006-0000-1100-000090000000}">
      <text/>
    </comment>
    <comment ref="E48" authorId="0" shapeId="0" xr:uid="{00000000-0006-0000-1100-000091000000}">
      <text>
        <r>
          <rPr>
            <b/>
            <sz val="9"/>
            <color indexed="81"/>
            <rFont val="ＭＳ Ｐゴシック"/>
            <family val="3"/>
            <charset val="128"/>
          </rPr>
          <t>岩田京次:</t>
        </r>
        <r>
          <rPr>
            <sz val="9"/>
            <color indexed="81"/>
            <rFont val="ＭＳ Ｐゴシック"/>
            <family val="3"/>
            <charset val="128"/>
          </rPr>
          <t xml:space="preserve">
</t>
        </r>
      </text>
    </comment>
    <comment ref="G48" authorId="0" shapeId="0" xr:uid="{00000000-0006-0000-1100-000092000000}">
      <text>
        <r>
          <rPr>
            <b/>
            <sz val="9"/>
            <color indexed="81"/>
            <rFont val="ＭＳ Ｐゴシック"/>
            <family val="3"/>
            <charset val="128"/>
          </rPr>
          <t>岩田京次:</t>
        </r>
        <r>
          <rPr>
            <sz val="9"/>
            <color indexed="81"/>
            <rFont val="ＭＳ Ｐゴシック"/>
            <family val="3"/>
            <charset val="128"/>
          </rPr>
          <t xml:space="preserve">
</t>
        </r>
      </text>
    </comment>
    <comment ref="I48" authorId="0" shapeId="0" xr:uid="{00000000-0006-0000-1100-000093000000}">
      <text>
        <r>
          <rPr>
            <b/>
            <sz val="9"/>
            <color indexed="81"/>
            <rFont val="ＭＳ Ｐゴシック"/>
            <family val="3"/>
            <charset val="128"/>
          </rPr>
          <t>岩田京次:</t>
        </r>
        <r>
          <rPr>
            <sz val="9"/>
            <color indexed="81"/>
            <rFont val="ＭＳ Ｐゴシック"/>
            <family val="3"/>
            <charset val="128"/>
          </rPr>
          <t xml:space="preserve">
</t>
        </r>
      </text>
    </comment>
    <comment ref="L48" authorId="0" shapeId="0" xr:uid="{00000000-0006-0000-1100-000094000000}">
      <text>
        <r>
          <rPr>
            <b/>
            <sz val="9"/>
            <color indexed="81"/>
            <rFont val="ＭＳ Ｐゴシック"/>
            <family val="3"/>
            <charset val="128"/>
          </rPr>
          <t>岩田京次:</t>
        </r>
        <r>
          <rPr>
            <sz val="9"/>
            <color indexed="81"/>
            <rFont val="ＭＳ Ｐゴシック"/>
            <family val="3"/>
            <charset val="128"/>
          </rPr>
          <t xml:space="preserve">
</t>
        </r>
      </text>
    </comment>
    <comment ref="D50" authorId="0" shapeId="0" xr:uid="{00000000-0006-0000-1100-000095000000}">
      <text/>
    </comment>
    <comment ref="E50" authorId="0" shapeId="0" xr:uid="{00000000-0006-0000-1100-000096000000}">
      <text>
        <r>
          <rPr>
            <b/>
            <sz val="9"/>
            <color indexed="81"/>
            <rFont val="ＭＳ Ｐゴシック"/>
            <family val="3"/>
            <charset val="128"/>
          </rPr>
          <t>岩田京次:</t>
        </r>
        <r>
          <rPr>
            <sz val="9"/>
            <color indexed="81"/>
            <rFont val="ＭＳ Ｐゴシック"/>
            <family val="3"/>
            <charset val="128"/>
          </rPr>
          <t xml:space="preserve">
</t>
        </r>
      </text>
    </comment>
    <comment ref="G50" authorId="0" shapeId="0" xr:uid="{00000000-0006-0000-1100-000097000000}">
      <text>
        <r>
          <rPr>
            <b/>
            <sz val="9"/>
            <color indexed="81"/>
            <rFont val="ＭＳ Ｐゴシック"/>
            <family val="3"/>
            <charset val="128"/>
          </rPr>
          <t>岩田京次:</t>
        </r>
        <r>
          <rPr>
            <sz val="9"/>
            <color indexed="81"/>
            <rFont val="ＭＳ Ｐゴシック"/>
            <family val="3"/>
            <charset val="128"/>
          </rPr>
          <t xml:space="preserve">
</t>
        </r>
      </text>
    </comment>
    <comment ref="I50" authorId="0" shapeId="0" xr:uid="{00000000-0006-0000-1100-000098000000}">
      <text>
        <r>
          <rPr>
            <b/>
            <sz val="9"/>
            <color indexed="81"/>
            <rFont val="ＭＳ Ｐゴシック"/>
            <family val="3"/>
            <charset val="128"/>
          </rPr>
          <t>岩田京次:</t>
        </r>
        <r>
          <rPr>
            <sz val="9"/>
            <color indexed="81"/>
            <rFont val="ＭＳ Ｐゴシック"/>
            <family val="3"/>
            <charset val="128"/>
          </rPr>
          <t xml:space="preserve">
</t>
        </r>
      </text>
    </comment>
    <comment ref="L50" authorId="0" shapeId="0" xr:uid="{00000000-0006-0000-1100-000099000000}">
      <text>
        <r>
          <rPr>
            <b/>
            <sz val="9"/>
            <color indexed="81"/>
            <rFont val="ＭＳ Ｐゴシック"/>
            <family val="3"/>
            <charset val="128"/>
          </rPr>
          <t>岩田京次:</t>
        </r>
        <r>
          <rPr>
            <sz val="9"/>
            <color indexed="81"/>
            <rFont val="ＭＳ Ｐゴシック"/>
            <family val="3"/>
            <charset val="128"/>
          </rPr>
          <t xml:space="preserve">
</t>
        </r>
      </text>
    </comment>
    <comment ref="D52" authorId="0" shapeId="0" xr:uid="{00000000-0006-0000-1100-00009A000000}">
      <text/>
    </comment>
    <comment ref="E52" authorId="0" shapeId="0" xr:uid="{00000000-0006-0000-1100-00009B000000}">
      <text>
        <r>
          <rPr>
            <b/>
            <sz val="9"/>
            <color indexed="81"/>
            <rFont val="ＭＳ Ｐゴシック"/>
            <family val="3"/>
            <charset val="128"/>
          </rPr>
          <t>岩田京次:</t>
        </r>
        <r>
          <rPr>
            <sz val="9"/>
            <color indexed="81"/>
            <rFont val="ＭＳ Ｐゴシック"/>
            <family val="3"/>
            <charset val="128"/>
          </rPr>
          <t xml:space="preserve">
</t>
        </r>
      </text>
    </comment>
    <comment ref="G52" authorId="0" shapeId="0" xr:uid="{00000000-0006-0000-1100-00009C000000}">
      <text>
        <r>
          <rPr>
            <b/>
            <sz val="9"/>
            <color indexed="81"/>
            <rFont val="ＭＳ Ｐゴシック"/>
            <family val="3"/>
            <charset val="128"/>
          </rPr>
          <t>岩田京次:</t>
        </r>
        <r>
          <rPr>
            <sz val="9"/>
            <color indexed="81"/>
            <rFont val="ＭＳ Ｐゴシック"/>
            <family val="3"/>
            <charset val="128"/>
          </rPr>
          <t xml:space="preserve">
</t>
        </r>
      </text>
    </comment>
    <comment ref="I52" authorId="0" shapeId="0" xr:uid="{00000000-0006-0000-1100-00009D000000}">
      <text>
        <r>
          <rPr>
            <b/>
            <sz val="9"/>
            <color indexed="81"/>
            <rFont val="ＭＳ Ｐゴシック"/>
            <family val="3"/>
            <charset val="128"/>
          </rPr>
          <t>岩田京次:</t>
        </r>
        <r>
          <rPr>
            <sz val="9"/>
            <color indexed="81"/>
            <rFont val="ＭＳ Ｐゴシック"/>
            <family val="3"/>
            <charset val="128"/>
          </rPr>
          <t xml:space="preserve">
</t>
        </r>
      </text>
    </comment>
    <comment ref="L52" authorId="0" shapeId="0" xr:uid="{00000000-0006-0000-1100-00009E000000}">
      <text>
        <r>
          <rPr>
            <b/>
            <sz val="9"/>
            <color indexed="81"/>
            <rFont val="ＭＳ Ｐゴシック"/>
            <family val="3"/>
            <charset val="128"/>
          </rPr>
          <t>岩田京次:</t>
        </r>
        <r>
          <rPr>
            <sz val="9"/>
            <color indexed="81"/>
            <rFont val="ＭＳ Ｐゴシック"/>
            <family val="3"/>
            <charset val="128"/>
          </rPr>
          <t xml:space="preserve">
</t>
        </r>
      </text>
    </comment>
    <comment ref="I55" authorId="0" shapeId="0" xr:uid="{00000000-0006-0000-1100-00009F000000}">
      <text>
        <r>
          <rPr>
            <b/>
            <sz val="9"/>
            <color indexed="81"/>
            <rFont val="ＭＳ Ｐゴシック"/>
            <family val="3"/>
            <charset val="128"/>
          </rPr>
          <t>岩田京次:</t>
        </r>
        <r>
          <rPr>
            <sz val="9"/>
            <color indexed="81"/>
            <rFont val="ＭＳ Ｐゴシック"/>
            <family val="3"/>
            <charset val="128"/>
          </rPr>
          <t xml:space="preserve">
</t>
        </r>
      </text>
    </comment>
    <comment ref="K55" authorId="0" shapeId="0" xr:uid="{00000000-0006-0000-1100-0000A0000000}">
      <text>
        <r>
          <rPr>
            <b/>
            <sz val="9"/>
            <color indexed="81"/>
            <rFont val="ＭＳ Ｐゴシック"/>
            <family val="3"/>
            <charset val="128"/>
          </rPr>
          <t>岩田京次:</t>
        </r>
        <r>
          <rPr>
            <sz val="9"/>
            <color indexed="81"/>
            <rFont val="ＭＳ Ｐゴシック"/>
            <family val="3"/>
            <charset val="128"/>
          </rPr>
          <t xml:space="preserve">
</t>
        </r>
      </text>
    </comment>
    <comment ref="M55" authorId="0" shapeId="0" xr:uid="{00000000-0006-0000-1100-0000A1000000}">
      <text>
        <r>
          <rPr>
            <b/>
            <sz val="9"/>
            <color indexed="81"/>
            <rFont val="ＭＳ Ｐゴシック"/>
            <family val="3"/>
            <charset val="128"/>
          </rPr>
          <t>岩田京次:</t>
        </r>
        <r>
          <rPr>
            <sz val="9"/>
            <color indexed="81"/>
            <rFont val="ＭＳ Ｐゴシック"/>
            <family val="3"/>
            <charset val="128"/>
          </rPr>
          <t xml:space="preserve">
</t>
        </r>
      </text>
    </comment>
    <comment ref="AH56" authorId="2" shapeId="0" xr:uid="{00000000-0006-0000-1100-0000A2000000}">
      <text>
        <r>
          <rPr>
            <b/>
            <sz val="9"/>
            <color indexed="81"/>
            <rFont val="ＭＳ Ｐゴシック"/>
            <family val="3"/>
            <charset val="128"/>
          </rPr>
          <t>iwata:</t>
        </r>
        <r>
          <rPr>
            <sz val="9"/>
            <color indexed="81"/>
            <rFont val="ＭＳ Ｐゴシック"/>
            <family val="3"/>
            <charset val="128"/>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Owner</author>
    <author>WS013</author>
  </authors>
  <commentList>
    <comment ref="K4" authorId="0" shapeId="0" xr:uid="{00000000-0006-0000-1200-000001000000}">
      <text>
        <r>
          <rPr>
            <b/>
            <sz val="9"/>
            <color indexed="81"/>
            <rFont val="ＭＳ Ｐゴシック"/>
            <family val="3"/>
            <charset val="128"/>
          </rPr>
          <t>Owner:</t>
        </r>
        <r>
          <rPr>
            <sz val="9"/>
            <color indexed="81"/>
            <rFont val="ＭＳ Ｐゴシック"/>
            <family val="3"/>
            <charset val="128"/>
          </rPr>
          <t xml:space="preserve">
</t>
        </r>
      </text>
    </comment>
    <comment ref="P4" authorId="0" shapeId="0" xr:uid="{00000000-0006-0000-1200-000002000000}">
      <text>
        <r>
          <rPr>
            <b/>
            <sz val="9"/>
            <color indexed="81"/>
            <rFont val="ＭＳ Ｐゴシック"/>
            <family val="3"/>
            <charset val="128"/>
          </rPr>
          <t>Owner:</t>
        </r>
        <r>
          <rPr>
            <sz val="9"/>
            <color indexed="81"/>
            <rFont val="ＭＳ Ｐゴシック"/>
            <family val="3"/>
            <charset val="128"/>
          </rPr>
          <t xml:space="preserve">
</t>
        </r>
      </text>
    </comment>
    <comment ref="S4" authorId="0" shapeId="0" xr:uid="{00000000-0006-0000-1200-000003000000}">
      <text>
        <r>
          <rPr>
            <b/>
            <sz val="9"/>
            <color indexed="81"/>
            <rFont val="ＭＳ Ｐゴシック"/>
            <family val="3"/>
            <charset val="128"/>
          </rPr>
          <t>Owner:</t>
        </r>
        <r>
          <rPr>
            <sz val="9"/>
            <color indexed="81"/>
            <rFont val="ＭＳ Ｐゴシック"/>
            <family val="3"/>
            <charset val="128"/>
          </rPr>
          <t xml:space="preserve">
</t>
        </r>
      </text>
    </comment>
    <comment ref="AC12" authorId="1" shapeId="0" xr:uid="{00000000-0006-0000-1200-000004000000}">
      <text>
        <r>
          <rPr>
            <b/>
            <sz val="9"/>
            <color indexed="81"/>
            <rFont val="ＭＳ Ｐゴシック"/>
            <family val="3"/>
            <charset val="128"/>
          </rPr>
          <t xml:space="preserve">岩田
</t>
        </r>
      </text>
    </comment>
    <comment ref="AE12" authorId="1" shapeId="0" xr:uid="{00000000-0006-0000-1200-000005000000}">
      <text>
        <r>
          <rPr>
            <b/>
            <sz val="9"/>
            <color indexed="81"/>
            <rFont val="ＭＳ Ｐゴシック"/>
            <family val="3"/>
            <charset val="128"/>
          </rPr>
          <t xml:space="preserve">岩田
</t>
        </r>
      </text>
    </comment>
    <comment ref="AG12" authorId="1" shapeId="0" xr:uid="{00000000-0006-0000-1200-000006000000}">
      <text>
        <r>
          <rPr>
            <b/>
            <sz val="9"/>
            <color indexed="81"/>
            <rFont val="ＭＳ Ｐゴシック"/>
            <family val="3"/>
            <charset val="128"/>
          </rPr>
          <t xml:space="preserve">岩田
</t>
        </r>
      </text>
    </comment>
    <comment ref="R13" authorId="1" shapeId="0" xr:uid="{00000000-0006-0000-1200-000007000000}">
      <text>
        <r>
          <rPr>
            <b/>
            <sz val="9"/>
            <color indexed="81"/>
            <rFont val="ＭＳ Ｐゴシック"/>
            <family val="3"/>
            <charset val="128"/>
          </rPr>
          <t>岩田</t>
        </r>
        <r>
          <rPr>
            <sz val="9"/>
            <color indexed="81"/>
            <rFont val="ＭＳ Ｐゴシック"/>
            <family val="3"/>
            <charset val="128"/>
          </rPr>
          <t xml:space="preserve">
</t>
        </r>
      </text>
    </comment>
    <comment ref="R14" authorId="1" shapeId="0" xr:uid="{00000000-0006-0000-1200-000008000000}">
      <text>
        <r>
          <rPr>
            <b/>
            <sz val="9"/>
            <color indexed="81"/>
            <rFont val="ＭＳ Ｐゴシック"/>
            <family val="3"/>
            <charset val="128"/>
          </rPr>
          <t>岩田</t>
        </r>
        <r>
          <rPr>
            <sz val="9"/>
            <color indexed="81"/>
            <rFont val="ＭＳ Ｐゴシック"/>
            <family val="3"/>
            <charset val="128"/>
          </rPr>
          <t xml:space="preserve">
</t>
        </r>
      </text>
    </comment>
    <comment ref="M19" authorId="1" shapeId="0" xr:uid="{00000000-0006-0000-1200-000009000000}">
      <text>
        <r>
          <rPr>
            <b/>
            <sz val="9"/>
            <color indexed="81"/>
            <rFont val="ＭＳ Ｐゴシック"/>
            <family val="3"/>
            <charset val="128"/>
          </rPr>
          <t xml:space="preserve">岩田
</t>
        </r>
      </text>
    </comment>
    <comment ref="O19" authorId="1" shapeId="0" xr:uid="{00000000-0006-0000-1200-00000A000000}">
      <text>
        <r>
          <rPr>
            <b/>
            <sz val="9"/>
            <color indexed="81"/>
            <rFont val="ＭＳ Ｐゴシック"/>
            <family val="3"/>
            <charset val="128"/>
          </rPr>
          <t>岩田</t>
        </r>
        <r>
          <rPr>
            <sz val="9"/>
            <color indexed="81"/>
            <rFont val="ＭＳ Ｐゴシック"/>
            <family val="3"/>
            <charset val="128"/>
          </rPr>
          <t xml:space="preserve">
</t>
        </r>
      </text>
    </comment>
    <comment ref="T19" authorId="1" shapeId="0" xr:uid="{00000000-0006-0000-1200-00000B000000}">
      <text>
        <r>
          <rPr>
            <b/>
            <sz val="9"/>
            <color indexed="81"/>
            <rFont val="ＭＳ Ｐゴシック"/>
            <family val="3"/>
            <charset val="128"/>
          </rPr>
          <t xml:space="preserve">岩田
</t>
        </r>
      </text>
    </comment>
    <comment ref="W19" authorId="1" shapeId="0" xr:uid="{00000000-0006-0000-1200-00000C000000}">
      <text>
        <r>
          <rPr>
            <b/>
            <sz val="9"/>
            <color indexed="81"/>
            <rFont val="ＭＳ Ｐゴシック"/>
            <family val="3"/>
            <charset val="128"/>
          </rPr>
          <t xml:space="preserve">岩田
</t>
        </r>
      </text>
    </comment>
    <comment ref="Z19" authorId="1" shapeId="0" xr:uid="{00000000-0006-0000-1200-00000D000000}">
      <text>
        <r>
          <rPr>
            <b/>
            <sz val="9"/>
            <color indexed="81"/>
            <rFont val="ＭＳ Ｐゴシック"/>
            <family val="3"/>
            <charset val="128"/>
          </rPr>
          <t xml:space="preserve">岩田
</t>
        </r>
      </text>
    </comment>
    <comment ref="B26" authorId="0" shapeId="0" xr:uid="{00000000-0006-0000-1200-00000E000000}">
      <text>
        <r>
          <rPr>
            <b/>
            <sz val="9"/>
            <color indexed="81"/>
            <rFont val="ＭＳ Ｐゴシック"/>
            <family val="3"/>
            <charset val="128"/>
          </rPr>
          <t>Owner:</t>
        </r>
        <r>
          <rPr>
            <sz val="9"/>
            <color indexed="81"/>
            <rFont val="ＭＳ Ｐゴシック"/>
            <family val="3"/>
            <charset val="128"/>
          </rPr>
          <t xml:space="preserve">
</t>
        </r>
      </text>
    </comment>
    <comment ref="K26" authorId="0" shapeId="0" xr:uid="{00000000-0006-0000-1200-00000F000000}">
      <text>
        <r>
          <rPr>
            <b/>
            <sz val="9"/>
            <color indexed="81"/>
            <rFont val="ＭＳ Ｐゴシック"/>
            <family val="3"/>
            <charset val="128"/>
          </rPr>
          <t>Owner:</t>
        </r>
        <r>
          <rPr>
            <sz val="9"/>
            <color indexed="81"/>
            <rFont val="ＭＳ Ｐゴシック"/>
            <family val="3"/>
            <charset val="128"/>
          </rPr>
          <t xml:space="preserve">
</t>
        </r>
      </text>
    </comment>
    <comment ref="P26" authorId="0" shapeId="0" xr:uid="{00000000-0006-0000-1200-000010000000}">
      <text>
        <r>
          <rPr>
            <b/>
            <sz val="9"/>
            <color indexed="81"/>
            <rFont val="ＭＳ Ｐゴシック"/>
            <family val="3"/>
            <charset val="128"/>
          </rPr>
          <t>Owner:</t>
        </r>
        <r>
          <rPr>
            <sz val="9"/>
            <color indexed="81"/>
            <rFont val="ＭＳ Ｐゴシック"/>
            <family val="3"/>
            <charset val="128"/>
          </rPr>
          <t xml:space="preserve">
</t>
        </r>
      </text>
    </comment>
    <comment ref="S26" authorId="0" shapeId="0" xr:uid="{00000000-0006-0000-1200-000011000000}">
      <text>
        <r>
          <rPr>
            <b/>
            <sz val="9"/>
            <color indexed="81"/>
            <rFont val="ＭＳ Ｐゴシック"/>
            <family val="3"/>
            <charset val="128"/>
          </rPr>
          <t>Owner:</t>
        </r>
        <r>
          <rPr>
            <sz val="9"/>
            <color indexed="81"/>
            <rFont val="ＭＳ Ｐゴシック"/>
            <family val="3"/>
            <charset val="128"/>
          </rPr>
          <t xml:space="preserve">
</t>
        </r>
      </text>
    </comment>
    <comment ref="AC26" authorId="1" shapeId="0" xr:uid="{00000000-0006-0000-1200-000012000000}">
      <text>
        <r>
          <rPr>
            <b/>
            <sz val="9"/>
            <color indexed="81"/>
            <rFont val="ＭＳ Ｐゴシック"/>
            <family val="3"/>
            <charset val="128"/>
          </rPr>
          <t>岩田</t>
        </r>
        <r>
          <rPr>
            <sz val="9"/>
            <color indexed="81"/>
            <rFont val="ＭＳ Ｐゴシック"/>
            <family val="3"/>
            <charset val="128"/>
          </rPr>
          <t xml:space="preserve">
</t>
        </r>
      </text>
    </comment>
    <comment ref="H27" authorId="0" shapeId="0" xr:uid="{00000000-0006-0000-1200-000013000000}">
      <text>
        <r>
          <rPr>
            <b/>
            <sz val="9"/>
            <color indexed="81"/>
            <rFont val="ＭＳ Ｐゴシック"/>
            <family val="3"/>
            <charset val="128"/>
          </rPr>
          <t>Owner:</t>
        </r>
        <r>
          <rPr>
            <sz val="9"/>
            <color indexed="81"/>
            <rFont val="ＭＳ Ｐゴシック"/>
            <family val="3"/>
            <charset val="128"/>
          </rPr>
          <t xml:space="preserve">
</t>
        </r>
      </text>
    </comment>
    <comment ref="AC27" authorId="1" shapeId="0" xr:uid="{00000000-0006-0000-1200-000014000000}">
      <text>
        <r>
          <rPr>
            <b/>
            <sz val="9"/>
            <color indexed="81"/>
            <rFont val="ＭＳ Ｐゴシック"/>
            <family val="3"/>
            <charset val="128"/>
          </rPr>
          <t>岩田</t>
        </r>
        <r>
          <rPr>
            <sz val="9"/>
            <color indexed="81"/>
            <rFont val="ＭＳ Ｐゴシック"/>
            <family val="3"/>
            <charset val="128"/>
          </rPr>
          <t xml:space="preserve">
</t>
        </r>
      </text>
    </comment>
    <comment ref="H28" authorId="0" shapeId="0" xr:uid="{00000000-0006-0000-1200-000015000000}">
      <text>
        <r>
          <rPr>
            <b/>
            <sz val="9"/>
            <color indexed="81"/>
            <rFont val="ＭＳ Ｐゴシック"/>
            <family val="3"/>
            <charset val="128"/>
          </rPr>
          <t>Owner:</t>
        </r>
        <r>
          <rPr>
            <sz val="9"/>
            <color indexed="81"/>
            <rFont val="ＭＳ Ｐゴシック"/>
            <family val="3"/>
            <charset val="128"/>
          </rPr>
          <t xml:space="preserve">
</t>
        </r>
      </text>
    </comment>
    <comment ref="AC28" authorId="1" shapeId="0" xr:uid="{00000000-0006-0000-1200-000016000000}">
      <text>
        <r>
          <rPr>
            <b/>
            <sz val="9"/>
            <color indexed="81"/>
            <rFont val="ＭＳ Ｐゴシック"/>
            <family val="3"/>
            <charset val="128"/>
          </rPr>
          <t>岩田</t>
        </r>
        <r>
          <rPr>
            <sz val="9"/>
            <color indexed="81"/>
            <rFont val="ＭＳ Ｐゴシック"/>
            <family val="3"/>
            <charset val="128"/>
          </rPr>
          <t xml:space="preserve">
</t>
        </r>
      </text>
    </comment>
    <comment ref="B29" authorId="0" shapeId="0" xr:uid="{00000000-0006-0000-1200-000017000000}">
      <text>
        <r>
          <rPr>
            <b/>
            <sz val="9"/>
            <color indexed="81"/>
            <rFont val="ＭＳ Ｐゴシック"/>
            <family val="3"/>
            <charset val="128"/>
          </rPr>
          <t>Owner:</t>
        </r>
        <r>
          <rPr>
            <sz val="9"/>
            <color indexed="81"/>
            <rFont val="ＭＳ Ｐゴシック"/>
            <family val="3"/>
            <charset val="128"/>
          </rPr>
          <t xml:space="preserve">
</t>
        </r>
      </text>
    </comment>
    <comment ref="K29" authorId="0" shapeId="0" xr:uid="{00000000-0006-0000-1200-000018000000}">
      <text>
        <r>
          <rPr>
            <b/>
            <sz val="9"/>
            <color indexed="81"/>
            <rFont val="ＭＳ Ｐゴシック"/>
            <family val="3"/>
            <charset val="128"/>
          </rPr>
          <t>Owner:</t>
        </r>
        <r>
          <rPr>
            <sz val="9"/>
            <color indexed="81"/>
            <rFont val="ＭＳ Ｐゴシック"/>
            <family val="3"/>
            <charset val="128"/>
          </rPr>
          <t xml:space="preserve">
</t>
        </r>
      </text>
    </comment>
    <comment ref="P29" authorId="0" shapeId="0" xr:uid="{00000000-0006-0000-1200-000019000000}">
      <text>
        <r>
          <rPr>
            <b/>
            <sz val="9"/>
            <color indexed="81"/>
            <rFont val="ＭＳ Ｐゴシック"/>
            <family val="3"/>
            <charset val="128"/>
          </rPr>
          <t>Owner:</t>
        </r>
        <r>
          <rPr>
            <sz val="9"/>
            <color indexed="81"/>
            <rFont val="ＭＳ Ｐゴシック"/>
            <family val="3"/>
            <charset val="128"/>
          </rPr>
          <t xml:space="preserve">
</t>
        </r>
      </text>
    </comment>
    <comment ref="S29" authorId="0" shapeId="0" xr:uid="{00000000-0006-0000-1200-00001A000000}">
      <text>
        <r>
          <rPr>
            <b/>
            <sz val="9"/>
            <color indexed="81"/>
            <rFont val="ＭＳ Ｐゴシック"/>
            <family val="3"/>
            <charset val="128"/>
          </rPr>
          <t>Owner:</t>
        </r>
        <r>
          <rPr>
            <sz val="9"/>
            <color indexed="81"/>
            <rFont val="ＭＳ Ｐゴシック"/>
            <family val="3"/>
            <charset val="128"/>
          </rPr>
          <t xml:space="preserve">
</t>
        </r>
      </text>
    </comment>
    <comment ref="AC29" authorId="1" shapeId="0" xr:uid="{00000000-0006-0000-1200-00001B000000}">
      <text>
        <r>
          <rPr>
            <b/>
            <sz val="9"/>
            <color indexed="81"/>
            <rFont val="ＭＳ Ｐゴシック"/>
            <family val="3"/>
            <charset val="128"/>
          </rPr>
          <t>岩田</t>
        </r>
        <r>
          <rPr>
            <sz val="9"/>
            <color indexed="81"/>
            <rFont val="ＭＳ Ｐゴシック"/>
            <family val="3"/>
            <charset val="128"/>
          </rPr>
          <t xml:space="preserve">
</t>
        </r>
      </text>
    </comment>
    <comment ref="H30" authorId="0" shapeId="0" xr:uid="{00000000-0006-0000-1200-00001C000000}">
      <text>
        <r>
          <rPr>
            <b/>
            <sz val="9"/>
            <color indexed="81"/>
            <rFont val="ＭＳ Ｐゴシック"/>
            <family val="3"/>
            <charset val="128"/>
          </rPr>
          <t>Owner:</t>
        </r>
        <r>
          <rPr>
            <sz val="9"/>
            <color indexed="81"/>
            <rFont val="ＭＳ Ｐゴシック"/>
            <family val="3"/>
            <charset val="128"/>
          </rPr>
          <t xml:space="preserve">
</t>
        </r>
      </text>
    </comment>
    <comment ref="AC30" authorId="1" shapeId="0" xr:uid="{00000000-0006-0000-1200-00001D000000}">
      <text>
        <r>
          <rPr>
            <b/>
            <sz val="9"/>
            <color indexed="81"/>
            <rFont val="ＭＳ Ｐゴシック"/>
            <family val="3"/>
            <charset val="128"/>
          </rPr>
          <t>岩田</t>
        </r>
        <r>
          <rPr>
            <sz val="9"/>
            <color indexed="81"/>
            <rFont val="ＭＳ Ｐゴシック"/>
            <family val="3"/>
            <charset val="128"/>
          </rPr>
          <t xml:space="preserve">
</t>
        </r>
      </text>
    </comment>
    <comment ref="H31" authorId="0" shapeId="0" xr:uid="{00000000-0006-0000-1200-00001E000000}">
      <text>
        <r>
          <rPr>
            <b/>
            <sz val="9"/>
            <color indexed="81"/>
            <rFont val="ＭＳ Ｐゴシック"/>
            <family val="3"/>
            <charset val="128"/>
          </rPr>
          <t>Owner:</t>
        </r>
        <r>
          <rPr>
            <sz val="9"/>
            <color indexed="81"/>
            <rFont val="ＭＳ Ｐゴシック"/>
            <family val="3"/>
            <charset val="128"/>
          </rPr>
          <t xml:space="preserve">
</t>
        </r>
      </text>
    </comment>
    <comment ref="AC31" authorId="1" shapeId="0" xr:uid="{00000000-0006-0000-1200-00001F000000}">
      <text>
        <r>
          <rPr>
            <b/>
            <sz val="9"/>
            <color indexed="81"/>
            <rFont val="ＭＳ Ｐゴシック"/>
            <family val="3"/>
            <charset val="128"/>
          </rPr>
          <t>岩田</t>
        </r>
        <r>
          <rPr>
            <sz val="9"/>
            <color indexed="81"/>
            <rFont val="ＭＳ Ｐゴシック"/>
            <family val="3"/>
            <charset val="128"/>
          </rPr>
          <t xml:space="preserve">
</t>
        </r>
      </text>
    </comment>
    <comment ref="B32" authorId="0" shapeId="0" xr:uid="{00000000-0006-0000-1200-000020000000}">
      <text>
        <r>
          <rPr>
            <b/>
            <sz val="9"/>
            <color indexed="81"/>
            <rFont val="ＭＳ Ｐゴシック"/>
            <family val="3"/>
            <charset val="128"/>
          </rPr>
          <t>Owner:</t>
        </r>
        <r>
          <rPr>
            <sz val="9"/>
            <color indexed="81"/>
            <rFont val="ＭＳ Ｐゴシック"/>
            <family val="3"/>
            <charset val="128"/>
          </rPr>
          <t xml:space="preserve">
</t>
        </r>
      </text>
    </comment>
    <comment ref="K32" authorId="0" shapeId="0" xr:uid="{00000000-0006-0000-1200-000021000000}">
      <text>
        <r>
          <rPr>
            <b/>
            <sz val="9"/>
            <color indexed="81"/>
            <rFont val="ＭＳ Ｐゴシック"/>
            <family val="3"/>
            <charset val="128"/>
          </rPr>
          <t>Owner:</t>
        </r>
        <r>
          <rPr>
            <sz val="9"/>
            <color indexed="81"/>
            <rFont val="ＭＳ Ｐゴシック"/>
            <family val="3"/>
            <charset val="128"/>
          </rPr>
          <t xml:space="preserve">
</t>
        </r>
      </text>
    </comment>
    <comment ref="P32" authorId="0" shapeId="0" xr:uid="{00000000-0006-0000-1200-000022000000}">
      <text>
        <r>
          <rPr>
            <b/>
            <sz val="9"/>
            <color indexed="81"/>
            <rFont val="ＭＳ Ｐゴシック"/>
            <family val="3"/>
            <charset val="128"/>
          </rPr>
          <t>Owner:</t>
        </r>
        <r>
          <rPr>
            <sz val="9"/>
            <color indexed="81"/>
            <rFont val="ＭＳ Ｐゴシック"/>
            <family val="3"/>
            <charset val="128"/>
          </rPr>
          <t xml:space="preserve">
</t>
        </r>
      </text>
    </comment>
    <comment ref="S32" authorId="0" shapeId="0" xr:uid="{00000000-0006-0000-1200-000023000000}">
      <text>
        <r>
          <rPr>
            <b/>
            <sz val="9"/>
            <color indexed="81"/>
            <rFont val="ＭＳ Ｐゴシック"/>
            <family val="3"/>
            <charset val="128"/>
          </rPr>
          <t>Owner:</t>
        </r>
        <r>
          <rPr>
            <sz val="9"/>
            <color indexed="81"/>
            <rFont val="ＭＳ Ｐゴシック"/>
            <family val="3"/>
            <charset val="128"/>
          </rPr>
          <t xml:space="preserve">
</t>
        </r>
      </text>
    </comment>
    <comment ref="AC32" authorId="1" shapeId="0" xr:uid="{00000000-0006-0000-1200-000024000000}">
      <text>
        <r>
          <rPr>
            <b/>
            <sz val="9"/>
            <color indexed="81"/>
            <rFont val="ＭＳ Ｐゴシック"/>
            <family val="3"/>
            <charset val="128"/>
          </rPr>
          <t>岩田</t>
        </r>
        <r>
          <rPr>
            <sz val="9"/>
            <color indexed="81"/>
            <rFont val="ＭＳ Ｐゴシック"/>
            <family val="3"/>
            <charset val="128"/>
          </rPr>
          <t xml:space="preserve">
</t>
        </r>
      </text>
    </comment>
    <comment ref="H33" authorId="0" shapeId="0" xr:uid="{00000000-0006-0000-1200-000025000000}">
      <text>
        <r>
          <rPr>
            <b/>
            <sz val="9"/>
            <color indexed="81"/>
            <rFont val="ＭＳ Ｐゴシック"/>
            <family val="3"/>
            <charset val="128"/>
          </rPr>
          <t>Owner:</t>
        </r>
        <r>
          <rPr>
            <sz val="9"/>
            <color indexed="81"/>
            <rFont val="ＭＳ Ｐゴシック"/>
            <family val="3"/>
            <charset val="128"/>
          </rPr>
          <t xml:space="preserve">
</t>
        </r>
      </text>
    </comment>
    <comment ref="AC33" authorId="1" shapeId="0" xr:uid="{00000000-0006-0000-1200-000026000000}">
      <text>
        <r>
          <rPr>
            <b/>
            <sz val="9"/>
            <color indexed="81"/>
            <rFont val="ＭＳ Ｐゴシック"/>
            <family val="3"/>
            <charset val="128"/>
          </rPr>
          <t>岩田</t>
        </r>
        <r>
          <rPr>
            <sz val="9"/>
            <color indexed="81"/>
            <rFont val="ＭＳ Ｐゴシック"/>
            <family val="3"/>
            <charset val="128"/>
          </rPr>
          <t xml:space="preserve">
</t>
        </r>
      </text>
    </comment>
    <comment ref="H34" authorId="0" shapeId="0" xr:uid="{00000000-0006-0000-1200-000027000000}">
      <text>
        <r>
          <rPr>
            <b/>
            <sz val="9"/>
            <color indexed="81"/>
            <rFont val="ＭＳ Ｐゴシック"/>
            <family val="3"/>
            <charset val="128"/>
          </rPr>
          <t>Owner:</t>
        </r>
        <r>
          <rPr>
            <sz val="9"/>
            <color indexed="81"/>
            <rFont val="ＭＳ Ｐゴシック"/>
            <family val="3"/>
            <charset val="128"/>
          </rPr>
          <t xml:space="preserve">
</t>
        </r>
      </text>
    </comment>
    <comment ref="AC34" authorId="1" shapeId="0" xr:uid="{00000000-0006-0000-1200-000028000000}">
      <text>
        <r>
          <rPr>
            <b/>
            <sz val="9"/>
            <color indexed="81"/>
            <rFont val="ＭＳ Ｐゴシック"/>
            <family val="3"/>
            <charset val="128"/>
          </rPr>
          <t>岩田</t>
        </r>
        <r>
          <rPr>
            <sz val="9"/>
            <color indexed="81"/>
            <rFont val="ＭＳ Ｐゴシック"/>
            <family val="3"/>
            <charset val="128"/>
          </rPr>
          <t xml:space="preserve">
</t>
        </r>
      </text>
    </comment>
    <comment ref="B35" authorId="0" shapeId="0" xr:uid="{00000000-0006-0000-1200-000029000000}">
      <text>
        <r>
          <rPr>
            <b/>
            <sz val="9"/>
            <color indexed="81"/>
            <rFont val="ＭＳ Ｐゴシック"/>
            <family val="3"/>
            <charset val="128"/>
          </rPr>
          <t>Owner:</t>
        </r>
        <r>
          <rPr>
            <sz val="9"/>
            <color indexed="81"/>
            <rFont val="ＭＳ Ｐゴシック"/>
            <family val="3"/>
            <charset val="128"/>
          </rPr>
          <t xml:space="preserve">
</t>
        </r>
      </text>
    </comment>
    <comment ref="K35" authorId="0" shapeId="0" xr:uid="{00000000-0006-0000-1200-00002A000000}">
      <text>
        <r>
          <rPr>
            <b/>
            <sz val="9"/>
            <color indexed="81"/>
            <rFont val="ＭＳ Ｐゴシック"/>
            <family val="3"/>
            <charset val="128"/>
          </rPr>
          <t>Owner:</t>
        </r>
        <r>
          <rPr>
            <sz val="9"/>
            <color indexed="81"/>
            <rFont val="ＭＳ Ｐゴシック"/>
            <family val="3"/>
            <charset val="128"/>
          </rPr>
          <t xml:space="preserve">
</t>
        </r>
      </text>
    </comment>
    <comment ref="P35" authorId="0" shapeId="0" xr:uid="{00000000-0006-0000-1200-00002B000000}">
      <text>
        <r>
          <rPr>
            <b/>
            <sz val="9"/>
            <color indexed="81"/>
            <rFont val="ＭＳ Ｐゴシック"/>
            <family val="3"/>
            <charset val="128"/>
          </rPr>
          <t>Owner:</t>
        </r>
        <r>
          <rPr>
            <sz val="9"/>
            <color indexed="81"/>
            <rFont val="ＭＳ Ｐゴシック"/>
            <family val="3"/>
            <charset val="128"/>
          </rPr>
          <t xml:space="preserve">
</t>
        </r>
      </text>
    </comment>
    <comment ref="S35" authorId="0" shapeId="0" xr:uid="{00000000-0006-0000-1200-00002C000000}">
      <text>
        <r>
          <rPr>
            <b/>
            <sz val="9"/>
            <color indexed="81"/>
            <rFont val="ＭＳ Ｐゴシック"/>
            <family val="3"/>
            <charset val="128"/>
          </rPr>
          <t>Owner:</t>
        </r>
        <r>
          <rPr>
            <sz val="9"/>
            <color indexed="81"/>
            <rFont val="ＭＳ Ｐゴシック"/>
            <family val="3"/>
            <charset val="128"/>
          </rPr>
          <t xml:space="preserve">
</t>
        </r>
      </text>
    </comment>
    <comment ref="AC35" authorId="1" shapeId="0" xr:uid="{00000000-0006-0000-1200-00002D000000}">
      <text>
        <r>
          <rPr>
            <b/>
            <sz val="9"/>
            <color indexed="81"/>
            <rFont val="ＭＳ Ｐゴシック"/>
            <family val="3"/>
            <charset val="128"/>
          </rPr>
          <t>岩田</t>
        </r>
        <r>
          <rPr>
            <sz val="9"/>
            <color indexed="81"/>
            <rFont val="ＭＳ Ｐゴシック"/>
            <family val="3"/>
            <charset val="128"/>
          </rPr>
          <t xml:space="preserve">
</t>
        </r>
      </text>
    </comment>
    <comment ref="H36" authorId="0" shapeId="0" xr:uid="{00000000-0006-0000-1200-00002E000000}">
      <text>
        <r>
          <rPr>
            <b/>
            <sz val="9"/>
            <color indexed="81"/>
            <rFont val="ＭＳ Ｐゴシック"/>
            <family val="3"/>
            <charset val="128"/>
          </rPr>
          <t>Owner:</t>
        </r>
        <r>
          <rPr>
            <sz val="9"/>
            <color indexed="81"/>
            <rFont val="ＭＳ Ｐゴシック"/>
            <family val="3"/>
            <charset val="128"/>
          </rPr>
          <t xml:space="preserve">
</t>
        </r>
      </text>
    </comment>
    <comment ref="AC36" authorId="1" shapeId="0" xr:uid="{00000000-0006-0000-1200-00002F000000}">
      <text>
        <r>
          <rPr>
            <b/>
            <sz val="9"/>
            <color indexed="81"/>
            <rFont val="ＭＳ Ｐゴシック"/>
            <family val="3"/>
            <charset val="128"/>
          </rPr>
          <t>岩田</t>
        </r>
        <r>
          <rPr>
            <sz val="9"/>
            <color indexed="81"/>
            <rFont val="ＭＳ Ｐゴシック"/>
            <family val="3"/>
            <charset val="128"/>
          </rPr>
          <t xml:space="preserve">
</t>
        </r>
      </text>
    </comment>
    <comment ref="H37" authorId="0" shapeId="0" xr:uid="{00000000-0006-0000-1200-000030000000}">
      <text>
        <r>
          <rPr>
            <b/>
            <sz val="9"/>
            <color indexed="81"/>
            <rFont val="ＭＳ Ｐゴシック"/>
            <family val="3"/>
            <charset val="128"/>
          </rPr>
          <t>Owner:</t>
        </r>
        <r>
          <rPr>
            <sz val="9"/>
            <color indexed="81"/>
            <rFont val="ＭＳ Ｐゴシック"/>
            <family val="3"/>
            <charset val="128"/>
          </rPr>
          <t xml:space="preserve">
</t>
        </r>
      </text>
    </comment>
    <comment ref="AC37" authorId="1" shapeId="0" xr:uid="{00000000-0006-0000-1200-000031000000}">
      <text>
        <r>
          <rPr>
            <b/>
            <sz val="9"/>
            <color indexed="81"/>
            <rFont val="ＭＳ Ｐゴシック"/>
            <family val="3"/>
            <charset val="128"/>
          </rPr>
          <t>岩田</t>
        </r>
        <r>
          <rPr>
            <sz val="9"/>
            <color indexed="81"/>
            <rFont val="ＭＳ Ｐゴシック"/>
            <family val="3"/>
            <charset val="128"/>
          </rPr>
          <t xml:space="preserve">
</t>
        </r>
      </text>
    </comment>
    <comment ref="B38" authorId="0" shapeId="0" xr:uid="{00000000-0006-0000-1200-000032000000}">
      <text>
        <r>
          <rPr>
            <b/>
            <sz val="9"/>
            <color indexed="81"/>
            <rFont val="ＭＳ Ｐゴシック"/>
            <family val="3"/>
            <charset val="128"/>
          </rPr>
          <t>Owner:</t>
        </r>
        <r>
          <rPr>
            <sz val="9"/>
            <color indexed="81"/>
            <rFont val="ＭＳ Ｐゴシック"/>
            <family val="3"/>
            <charset val="128"/>
          </rPr>
          <t xml:space="preserve">
</t>
        </r>
      </text>
    </comment>
    <comment ref="K38" authorId="0" shapeId="0" xr:uid="{00000000-0006-0000-1200-000033000000}">
      <text>
        <r>
          <rPr>
            <b/>
            <sz val="9"/>
            <color indexed="81"/>
            <rFont val="ＭＳ Ｐゴシック"/>
            <family val="3"/>
            <charset val="128"/>
          </rPr>
          <t>Owner:</t>
        </r>
        <r>
          <rPr>
            <sz val="9"/>
            <color indexed="81"/>
            <rFont val="ＭＳ Ｐゴシック"/>
            <family val="3"/>
            <charset val="128"/>
          </rPr>
          <t xml:space="preserve">
</t>
        </r>
      </text>
    </comment>
    <comment ref="P38" authorId="0" shapeId="0" xr:uid="{00000000-0006-0000-1200-000034000000}">
      <text>
        <r>
          <rPr>
            <b/>
            <sz val="9"/>
            <color indexed="81"/>
            <rFont val="ＭＳ Ｐゴシック"/>
            <family val="3"/>
            <charset val="128"/>
          </rPr>
          <t>Owner:</t>
        </r>
        <r>
          <rPr>
            <sz val="9"/>
            <color indexed="81"/>
            <rFont val="ＭＳ Ｐゴシック"/>
            <family val="3"/>
            <charset val="128"/>
          </rPr>
          <t xml:space="preserve">
</t>
        </r>
      </text>
    </comment>
    <comment ref="S38" authorId="0" shapeId="0" xr:uid="{00000000-0006-0000-1200-000035000000}">
      <text>
        <r>
          <rPr>
            <b/>
            <sz val="9"/>
            <color indexed="81"/>
            <rFont val="ＭＳ Ｐゴシック"/>
            <family val="3"/>
            <charset val="128"/>
          </rPr>
          <t>Owner:</t>
        </r>
        <r>
          <rPr>
            <sz val="9"/>
            <color indexed="81"/>
            <rFont val="ＭＳ Ｐゴシック"/>
            <family val="3"/>
            <charset val="128"/>
          </rPr>
          <t xml:space="preserve">
</t>
        </r>
      </text>
    </comment>
    <comment ref="AC38" authorId="1" shapeId="0" xr:uid="{00000000-0006-0000-1200-000036000000}">
      <text>
        <r>
          <rPr>
            <b/>
            <sz val="9"/>
            <color indexed="81"/>
            <rFont val="ＭＳ Ｐゴシック"/>
            <family val="3"/>
            <charset val="128"/>
          </rPr>
          <t>岩田</t>
        </r>
        <r>
          <rPr>
            <sz val="9"/>
            <color indexed="81"/>
            <rFont val="ＭＳ Ｐゴシック"/>
            <family val="3"/>
            <charset val="128"/>
          </rPr>
          <t xml:space="preserve">
</t>
        </r>
      </text>
    </comment>
    <comment ref="H39" authorId="0" shapeId="0" xr:uid="{00000000-0006-0000-1200-000037000000}">
      <text>
        <r>
          <rPr>
            <b/>
            <sz val="9"/>
            <color indexed="81"/>
            <rFont val="ＭＳ Ｐゴシック"/>
            <family val="3"/>
            <charset val="128"/>
          </rPr>
          <t>Owner:</t>
        </r>
        <r>
          <rPr>
            <sz val="9"/>
            <color indexed="81"/>
            <rFont val="ＭＳ Ｐゴシック"/>
            <family val="3"/>
            <charset val="128"/>
          </rPr>
          <t xml:space="preserve">
</t>
        </r>
      </text>
    </comment>
    <comment ref="AC39" authorId="1" shapeId="0" xr:uid="{00000000-0006-0000-1200-000038000000}">
      <text>
        <r>
          <rPr>
            <b/>
            <sz val="9"/>
            <color indexed="81"/>
            <rFont val="ＭＳ Ｐゴシック"/>
            <family val="3"/>
            <charset val="128"/>
          </rPr>
          <t>岩田</t>
        </r>
        <r>
          <rPr>
            <sz val="9"/>
            <color indexed="81"/>
            <rFont val="ＭＳ Ｐゴシック"/>
            <family val="3"/>
            <charset val="128"/>
          </rPr>
          <t xml:space="preserve">
</t>
        </r>
      </text>
    </comment>
    <comment ref="H40" authorId="0" shapeId="0" xr:uid="{00000000-0006-0000-1200-000039000000}">
      <text>
        <r>
          <rPr>
            <b/>
            <sz val="9"/>
            <color indexed="81"/>
            <rFont val="ＭＳ Ｐゴシック"/>
            <family val="3"/>
            <charset val="128"/>
          </rPr>
          <t>Owner:</t>
        </r>
        <r>
          <rPr>
            <sz val="9"/>
            <color indexed="81"/>
            <rFont val="ＭＳ Ｐゴシック"/>
            <family val="3"/>
            <charset val="128"/>
          </rPr>
          <t xml:space="preserve">
</t>
        </r>
      </text>
    </comment>
    <comment ref="AC40" authorId="1" shapeId="0" xr:uid="{00000000-0006-0000-1200-00003A000000}">
      <text>
        <r>
          <rPr>
            <b/>
            <sz val="9"/>
            <color indexed="81"/>
            <rFont val="ＭＳ Ｐゴシック"/>
            <family val="3"/>
            <charset val="128"/>
          </rPr>
          <t>岩田</t>
        </r>
        <r>
          <rPr>
            <sz val="9"/>
            <color indexed="81"/>
            <rFont val="ＭＳ Ｐゴシック"/>
            <family val="3"/>
            <charset val="128"/>
          </rPr>
          <t xml:space="preserve">
</t>
        </r>
      </text>
    </comment>
    <comment ref="H42" authorId="0" shapeId="0" xr:uid="{00000000-0006-0000-1200-00003B000000}">
      <text>
        <r>
          <rPr>
            <b/>
            <sz val="9"/>
            <color indexed="81"/>
            <rFont val="ＭＳ Ｐゴシック"/>
            <family val="3"/>
            <charset val="128"/>
          </rPr>
          <t>Owner:</t>
        </r>
        <r>
          <rPr>
            <sz val="9"/>
            <color indexed="81"/>
            <rFont val="ＭＳ Ｐゴシック"/>
            <family val="3"/>
            <charset val="128"/>
          </rPr>
          <t xml:space="preserve">
</t>
        </r>
      </text>
    </comment>
    <comment ref="H43" authorId="0" shapeId="0" xr:uid="{00000000-0006-0000-1200-00003C000000}">
      <text>
        <r>
          <rPr>
            <b/>
            <sz val="9"/>
            <color indexed="81"/>
            <rFont val="ＭＳ Ｐゴシック"/>
            <family val="3"/>
            <charset val="128"/>
          </rPr>
          <t>Owner:</t>
        </r>
        <r>
          <rPr>
            <sz val="9"/>
            <color indexed="81"/>
            <rFont val="ＭＳ Ｐゴシック"/>
            <family val="3"/>
            <charset val="128"/>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iwata</author>
    <author>岩田京次</author>
    <author>WS013</author>
  </authors>
  <commentList>
    <comment ref="D5" authorId="0" shapeId="0" xr:uid="{00000000-0006-0000-1300-000001000000}">
      <text>
        <r>
          <rPr>
            <b/>
            <sz val="9"/>
            <color indexed="81"/>
            <rFont val="ＭＳ Ｐゴシック"/>
            <family val="3"/>
            <charset val="128"/>
          </rPr>
          <t>iwata:</t>
        </r>
        <r>
          <rPr>
            <sz val="9"/>
            <color indexed="81"/>
            <rFont val="ＭＳ Ｐゴシック"/>
            <family val="3"/>
            <charset val="128"/>
          </rPr>
          <t xml:space="preserve">
</t>
        </r>
      </text>
    </comment>
    <comment ref="J5" authorId="0" shapeId="0" xr:uid="{00000000-0006-0000-1300-000002000000}">
      <text>
        <r>
          <rPr>
            <b/>
            <sz val="9"/>
            <color indexed="81"/>
            <rFont val="ＭＳ Ｐゴシック"/>
            <family val="3"/>
            <charset val="128"/>
          </rPr>
          <t>iwata:</t>
        </r>
        <r>
          <rPr>
            <sz val="9"/>
            <color indexed="81"/>
            <rFont val="ＭＳ Ｐゴシック"/>
            <family val="3"/>
            <charset val="128"/>
          </rPr>
          <t xml:space="preserve">
</t>
        </r>
      </text>
    </comment>
    <comment ref="AP5" authorId="0" shapeId="0" xr:uid="{00000000-0006-0000-1300-000003000000}">
      <text>
        <r>
          <rPr>
            <b/>
            <sz val="9"/>
            <color indexed="81"/>
            <rFont val="ＭＳ Ｐゴシック"/>
            <family val="3"/>
            <charset val="128"/>
          </rPr>
          <t>iwata:</t>
        </r>
        <r>
          <rPr>
            <sz val="9"/>
            <color indexed="81"/>
            <rFont val="ＭＳ Ｐゴシック"/>
            <family val="3"/>
            <charset val="128"/>
          </rPr>
          <t xml:space="preserve">
</t>
        </r>
      </text>
    </comment>
    <comment ref="BN5" authorId="0" shapeId="0" xr:uid="{00000000-0006-0000-1300-000004000000}">
      <text>
        <r>
          <rPr>
            <b/>
            <sz val="9"/>
            <color indexed="81"/>
            <rFont val="ＭＳ Ｐゴシック"/>
            <family val="3"/>
            <charset val="128"/>
          </rPr>
          <t>iwata:</t>
        </r>
        <r>
          <rPr>
            <sz val="9"/>
            <color indexed="81"/>
            <rFont val="ＭＳ Ｐゴシック"/>
            <family val="3"/>
            <charset val="128"/>
          </rPr>
          <t xml:space="preserve">
</t>
        </r>
      </text>
    </comment>
    <comment ref="DX5" authorId="0" shapeId="0" xr:uid="{00000000-0006-0000-1300-000005000000}">
      <text>
        <r>
          <rPr>
            <b/>
            <sz val="9"/>
            <color indexed="81"/>
            <rFont val="ＭＳ Ｐゴシック"/>
            <family val="3"/>
            <charset val="128"/>
          </rPr>
          <t>iwata:</t>
        </r>
        <r>
          <rPr>
            <sz val="9"/>
            <color indexed="81"/>
            <rFont val="ＭＳ Ｐゴシック"/>
            <family val="3"/>
            <charset val="128"/>
          </rPr>
          <t xml:space="preserve">
</t>
        </r>
      </text>
    </comment>
    <comment ref="FE5" authorId="0" shapeId="0" xr:uid="{00000000-0006-0000-1300-000006000000}">
      <text>
        <r>
          <rPr>
            <b/>
            <sz val="9"/>
            <color indexed="81"/>
            <rFont val="ＭＳ Ｐゴシック"/>
            <family val="3"/>
            <charset val="128"/>
          </rPr>
          <t>iwata:</t>
        </r>
        <r>
          <rPr>
            <sz val="9"/>
            <color indexed="81"/>
            <rFont val="ＭＳ Ｐゴシック"/>
            <family val="3"/>
            <charset val="128"/>
          </rPr>
          <t xml:space="preserve">
</t>
        </r>
      </text>
    </comment>
    <comment ref="D6" authorId="0" shapeId="0" xr:uid="{00000000-0006-0000-1300-000007000000}">
      <text>
        <r>
          <rPr>
            <b/>
            <sz val="9"/>
            <color indexed="81"/>
            <rFont val="ＭＳ Ｐゴシック"/>
            <family val="3"/>
            <charset val="128"/>
          </rPr>
          <t>iwata:</t>
        </r>
        <r>
          <rPr>
            <sz val="9"/>
            <color indexed="81"/>
            <rFont val="ＭＳ Ｐゴシック"/>
            <family val="3"/>
            <charset val="128"/>
          </rPr>
          <t xml:space="preserve">
</t>
        </r>
      </text>
    </comment>
    <comment ref="J6" authorId="0" shapeId="0" xr:uid="{00000000-0006-0000-1300-000008000000}">
      <text>
        <r>
          <rPr>
            <b/>
            <sz val="9"/>
            <color indexed="81"/>
            <rFont val="ＭＳ Ｐゴシック"/>
            <family val="3"/>
            <charset val="128"/>
          </rPr>
          <t>iwata:</t>
        </r>
        <r>
          <rPr>
            <sz val="9"/>
            <color indexed="81"/>
            <rFont val="ＭＳ Ｐゴシック"/>
            <family val="3"/>
            <charset val="128"/>
          </rPr>
          <t xml:space="preserve">
</t>
        </r>
      </text>
    </comment>
    <comment ref="AP6" authorId="0" shapeId="0" xr:uid="{00000000-0006-0000-1300-000009000000}">
      <text>
        <r>
          <rPr>
            <b/>
            <sz val="9"/>
            <color indexed="81"/>
            <rFont val="ＭＳ Ｐゴシック"/>
            <family val="3"/>
            <charset val="128"/>
          </rPr>
          <t>iwata:</t>
        </r>
        <r>
          <rPr>
            <sz val="9"/>
            <color indexed="81"/>
            <rFont val="ＭＳ Ｐゴシック"/>
            <family val="3"/>
            <charset val="128"/>
          </rPr>
          <t xml:space="preserve">
</t>
        </r>
      </text>
    </comment>
    <comment ref="BN6" authorId="0" shapeId="0" xr:uid="{00000000-0006-0000-1300-00000A000000}">
      <text>
        <r>
          <rPr>
            <b/>
            <sz val="9"/>
            <color indexed="81"/>
            <rFont val="ＭＳ Ｐゴシック"/>
            <family val="3"/>
            <charset val="128"/>
          </rPr>
          <t>iwata:</t>
        </r>
        <r>
          <rPr>
            <sz val="9"/>
            <color indexed="81"/>
            <rFont val="ＭＳ Ｐゴシック"/>
            <family val="3"/>
            <charset val="128"/>
          </rPr>
          <t xml:space="preserve">
</t>
        </r>
      </text>
    </comment>
    <comment ref="DX6" authorId="0" shapeId="0" xr:uid="{00000000-0006-0000-1300-00000B000000}">
      <text>
        <r>
          <rPr>
            <b/>
            <sz val="9"/>
            <color indexed="81"/>
            <rFont val="ＭＳ Ｐゴシック"/>
            <family val="3"/>
            <charset val="128"/>
          </rPr>
          <t>iwata:</t>
        </r>
        <r>
          <rPr>
            <sz val="9"/>
            <color indexed="81"/>
            <rFont val="ＭＳ Ｐゴシック"/>
            <family val="3"/>
            <charset val="128"/>
          </rPr>
          <t xml:space="preserve">
</t>
        </r>
      </text>
    </comment>
    <comment ref="FE6" authorId="0" shapeId="0" xr:uid="{00000000-0006-0000-1300-00000C000000}">
      <text>
        <r>
          <rPr>
            <b/>
            <sz val="9"/>
            <color indexed="81"/>
            <rFont val="ＭＳ Ｐゴシック"/>
            <family val="3"/>
            <charset val="128"/>
          </rPr>
          <t>iwata:</t>
        </r>
        <r>
          <rPr>
            <sz val="9"/>
            <color indexed="81"/>
            <rFont val="ＭＳ Ｐゴシック"/>
            <family val="3"/>
            <charset val="128"/>
          </rPr>
          <t xml:space="preserve">
</t>
        </r>
      </text>
    </comment>
    <comment ref="D7" authorId="0" shapeId="0" xr:uid="{00000000-0006-0000-1300-00000D000000}">
      <text>
        <r>
          <rPr>
            <b/>
            <sz val="9"/>
            <color indexed="81"/>
            <rFont val="ＭＳ Ｐゴシック"/>
            <family val="3"/>
            <charset val="128"/>
          </rPr>
          <t>iwata:</t>
        </r>
        <r>
          <rPr>
            <sz val="9"/>
            <color indexed="81"/>
            <rFont val="ＭＳ Ｐゴシック"/>
            <family val="3"/>
            <charset val="128"/>
          </rPr>
          <t xml:space="preserve">
</t>
        </r>
      </text>
    </comment>
    <comment ref="J7" authorId="0" shapeId="0" xr:uid="{00000000-0006-0000-1300-00000E000000}">
      <text>
        <r>
          <rPr>
            <b/>
            <sz val="9"/>
            <color indexed="81"/>
            <rFont val="ＭＳ Ｐゴシック"/>
            <family val="3"/>
            <charset val="128"/>
          </rPr>
          <t>iwata:</t>
        </r>
        <r>
          <rPr>
            <sz val="9"/>
            <color indexed="81"/>
            <rFont val="ＭＳ Ｐゴシック"/>
            <family val="3"/>
            <charset val="128"/>
          </rPr>
          <t xml:space="preserve">
</t>
        </r>
      </text>
    </comment>
    <comment ref="AP7" authorId="0" shapeId="0" xr:uid="{00000000-0006-0000-1300-00000F000000}">
      <text>
        <r>
          <rPr>
            <b/>
            <sz val="9"/>
            <color indexed="81"/>
            <rFont val="ＭＳ Ｐゴシック"/>
            <family val="3"/>
            <charset val="128"/>
          </rPr>
          <t>iwata:</t>
        </r>
        <r>
          <rPr>
            <sz val="9"/>
            <color indexed="81"/>
            <rFont val="ＭＳ Ｐゴシック"/>
            <family val="3"/>
            <charset val="128"/>
          </rPr>
          <t xml:space="preserve">
</t>
        </r>
      </text>
    </comment>
    <comment ref="BN7" authorId="0" shapeId="0" xr:uid="{00000000-0006-0000-1300-000010000000}">
      <text>
        <r>
          <rPr>
            <b/>
            <sz val="9"/>
            <color indexed="81"/>
            <rFont val="ＭＳ Ｐゴシック"/>
            <family val="3"/>
            <charset val="128"/>
          </rPr>
          <t>iwata:</t>
        </r>
        <r>
          <rPr>
            <sz val="9"/>
            <color indexed="81"/>
            <rFont val="ＭＳ Ｐゴシック"/>
            <family val="3"/>
            <charset val="128"/>
          </rPr>
          <t xml:space="preserve">
</t>
        </r>
      </text>
    </comment>
    <comment ref="DX7" authorId="0" shapeId="0" xr:uid="{00000000-0006-0000-1300-000011000000}">
      <text>
        <r>
          <rPr>
            <b/>
            <sz val="9"/>
            <color indexed="81"/>
            <rFont val="ＭＳ Ｐゴシック"/>
            <family val="3"/>
            <charset val="128"/>
          </rPr>
          <t>iwata:</t>
        </r>
        <r>
          <rPr>
            <sz val="9"/>
            <color indexed="81"/>
            <rFont val="ＭＳ Ｐゴシック"/>
            <family val="3"/>
            <charset val="128"/>
          </rPr>
          <t xml:space="preserve">
</t>
        </r>
      </text>
    </comment>
    <comment ref="FE7" authorId="0" shapeId="0" xr:uid="{00000000-0006-0000-1300-000012000000}">
      <text>
        <r>
          <rPr>
            <b/>
            <sz val="9"/>
            <color indexed="81"/>
            <rFont val="ＭＳ Ｐゴシック"/>
            <family val="3"/>
            <charset val="128"/>
          </rPr>
          <t>iwata:</t>
        </r>
        <r>
          <rPr>
            <sz val="9"/>
            <color indexed="81"/>
            <rFont val="ＭＳ Ｐゴシック"/>
            <family val="3"/>
            <charset val="128"/>
          </rPr>
          <t xml:space="preserve">
</t>
        </r>
      </text>
    </comment>
    <comment ref="ES14" authorId="1" shapeId="0" xr:uid="{00000000-0006-0000-1300-000013000000}">
      <text>
        <r>
          <rPr>
            <b/>
            <sz val="9"/>
            <color indexed="81"/>
            <rFont val="ＭＳ Ｐゴシック"/>
            <family val="3"/>
            <charset val="128"/>
          </rPr>
          <t>岩田京次:</t>
        </r>
        <r>
          <rPr>
            <sz val="9"/>
            <color indexed="81"/>
            <rFont val="ＭＳ Ｐゴシック"/>
            <family val="3"/>
            <charset val="128"/>
          </rPr>
          <t xml:space="preserve">
</t>
        </r>
      </text>
    </comment>
    <comment ref="FH14" authorId="1" shapeId="0" xr:uid="{00000000-0006-0000-1300-000014000000}">
      <text>
        <r>
          <rPr>
            <b/>
            <sz val="9"/>
            <color indexed="81"/>
            <rFont val="ＭＳ Ｐゴシック"/>
            <family val="3"/>
            <charset val="128"/>
          </rPr>
          <t>岩田京次:</t>
        </r>
        <r>
          <rPr>
            <sz val="9"/>
            <color indexed="81"/>
            <rFont val="ＭＳ Ｐゴシック"/>
            <family val="3"/>
            <charset val="128"/>
          </rPr>
          <t xml:space="preserve">
</t>
        </r>
      </text>
    </comment>
    <comment ref="FW14" authorId="1" shapeId="0" xr:uid="{00000000-0006-0000-1300-000015000000}">
      <text>
        <r>
          <rPr>
            <b/>
            <sz val="9"/>
            <color indexed="81"/>
            <rFont val="ＭＳ Ｐゴシック"/>
            <family val="3"/>
            <charset val="128"/>
          </rPr>
          <t>岩田京次:</t>
        </r>
        <r>
          <rPr>
            <sz val="9"/>
            <color indexed="81"/>
            <rFont val="ＭＳ Ｐゴシック"/>
            <family val="3"/>
            <charset val="128"/>
          </rPr>
          <t xml:space="preserve">
</t>
        </r>
      </text>
    </comment>
    <comment ref="CI15" authorId="2" shapeId="0" xr:uid="{00000000-0006-0000-1300-000016000000}">
      <text>
        <r>
          <rPr>
            <b/>
            <sz val="9"/>
            <color indexed="81"/>
            <rFont val="ＭＳ Ｐゴシック"/>
            <family val="3"/>
            <charset val="128"/>
          </rPr>
          <t>iwata</t>
        </r>
      </text>
    </comment>
    <comment ref="CI16" authorId="2" shapeId="0" xr:uid="{00000000-0006-0000-1300-000017000000}">
      <text>
        <r>
          <rPr>
            <b/>
            <sz val="9"/>
            <color indexed="81"/>
            <rFont val="ＭＳ Ｐゴシック"/>
            <family val="3"/>
            <charset val="128"/>
          </rPr>
          <t>iwata</t>
        </r>
      </text>
    </comment>
    <comment ref="AB23" authorId="1" shapeId="0" xr:uid="{00000000-0006-0000-1300-000018000000}">
      <text>
        <r>
          <rPr>
            <b/>
            <sz val="9"/>
            <color indexed="81"/>
            <rFont val="ＭＳ Ｐゴシック"/>
            <family val="3"/>
            <charset val="128"/>
          </rPr>
          <t>岩田京次:</t>
        </r>
        <r>
          <rPr>
            <sz val="9"/>
            <color indexed="81"/>
            <rFont val="ＭＳ Ｐゴシック"/>
            <family val="3"/>
            <charset val="128"/>
          </rPr>
          <t xml:space="preserve">
</t>
        </r>
      </text>
    </comment>
    <comment ref="AB26" authorId="1" shapeId="0" xr:uid="{00000000-0006-0000-1300-000019000000}">
      <text>
        <r>
          <rPr>
            <b/>
            <sz val="9"/>
            <color indexed="81"/>
            <rFont val="ＭＳ Ｐゴシック"/>
            <family val="3"/>
            <charset val="128"/>
          </rPr>
          <t>岩田京次:</t>
        </r>
        <r>
          <rPr>
            <sz val="9"/>
            <color indexed="81"/>
            <rFont val="ＭＳ Ｐゴシック"/>
            <family val="3"/>
            <charset val="128"/>
          </rPr>
          <t xml:space="preserve">
</t>
        </r>
      </text>
    </comment>
    <comment ref="AG26" authorId="1" shapeId="0" xr:uid="{00000000-0006-0000-1300-00001A000000}">
      <text>
        <r>
          <rPr>
            <b/>
            <sz val="9"/>
            <color indexed="81"/>
            <rFont val="ＭＳ Ｐゴシック"/>
            <family val="3"/>
            <charset val="128"/>
          </rPr>
          <t>岩田京次:</t>
        </r>
        <r>
          <rPr>
            <sz val="9"/>
            <color indexed="81"/>
            <rFont val="ＭＳ Ｐゴシック"/>
            <family val="3"/>
            <charset val="128"/>
          </rPr>
          <t xml:space="preserve">
</t>
        </r>
      </text>
    </comment>
    <comment ref="CE26" authorId="1" shapeId="0" xr:uid="{00000000-0006-0000-1300-00001B000000}">
      <text>
        <r>
          <rPr>
            <b/>
            <sz val="9"/>
            <color indexed="81"/>
            <rFont val="ＭＳ Ｐゴシック"/>
            <family val="3"/>
            <charset val="128"/>
          </rPr>
          <t>岩田京次:</t>
        </r>
        <r>
          <rPr>
            <sz val="9"/>
            <color indexed="81"/>
            <rFont val="ＭＳ Ｐゴシック"/>
            <family val="3"/>
            <charset val="128"/>
          </rPr>
          <t xml:space="preserve">
</t>
        </r>
      </text>
    </comment>
    <comment ref="CJ26" authorId="1" shapeId="0" xr:uid="{00000000-0006-0000-1300-00001C000000}">
      <text>
        <r>
          <rPr>
            <b/>
            <sz val="9"/>
            <color indexed="81"/>
            <rFont val="ＭＳ Ｐゴシック"/>
            <family val="3"/>
            <charset val="128"/>
          </rPr>
          <t>岩田京次:</t>
        </r>
        <r>
          <rPr>
            <sz val="9"/>
            <color indexed="81"/>
            <rFont val="ＭＳ Ｐゴシック"/>
            <family val="3"/>
            <charset val="128"/>
          </rPr>
          <t xml:space="preserve">
</t>
        </r>
      </text>
    </comment>
    <comment ref="CZ26" authorId="1" shapeId="0" xr:uid="{00000000-0006-0000-1300-00001D000000}">
      <text>
        <r>
          <rPr>
            <b/>
            <sz val="9"/>
            <color indexed="81"/>
            <rFont val="ＭＳ Ｐゴシック"/>
            <family val="3"/>
            <charset val="128"/>
          </rPr>
          <t>岩田京次:</t>
        </r>
        <r>
          <rPr>
            <sz val="9"/>
            <color indexed="81"/>
            <rFont val="ＭＳ Ｐゴシック"/>
            <family val="3"/>
            <charset val="128"/>
          </rPr>
          <t xml:space="preserve">
</t>
        </r>
      </text>
    </comment>
    <comment ref="DE26" authorId="1" shapeId="0" xr:uid="{00000000-0006-0000-1300-00001E000000}">
      <text>
        <r>
          <rPr>
            <b/>
            <sz val="9"/>
            <color indexed="81"/>
            <rFont val="ＭＳ Ｐゴシック"/>
            <family val="3"/>
            <charset val="128"/>
          </rPr>
          <t>岩田京次:</t>
        </r>
        <r>
          <rPr>
            <sz val="9"/>
            <color indexed="81"/>
            <rFont val="ＭＳ Ｐゴシック"/>
            <family val="3"/>
            <charset val="128"/>
          </rPr>
          <t xml:space="preserve">
</t>
        </r>
      </text>
    </comment>
    <comment ref="DJ26" authorId="1" shapeId="0" xr:uid="{00000000-0006-0000-1300-00001F000000}">
      <text>
        <r>
          <rPr>
            <b/>
            <sz val="9"/>
            <color indexed="81"/>
            <rFont val="ＭＳ Ｐゴシック"/>
            <family val="3"/>
            <charset val="128"/>
          </rPr>
          <t>岩田京次:</t>
        </r>
        <r>
          <rPr>
            <sz val="9"/>
            <color indexed="81"/>
            <rFont val="ＭＳ Ｐゴシック"/>
            <family val="3"/>
            <charset val="128"/>
          </rPr>
          <t xml:space="preserve">
</t>
        </r>
      </text>
    </comment>
    <comment ref="DO26" authorId="1" shapeId="0" xr:uid="{00000000-0006-0000-1300-000020000000}">
      <text>
        <r>
          <rPr>
            <b/>
            <sz val="9"/>
            <color indexed="81"/>
            <rFont val="ＭＳ Ｐゴシック"/>
            <family val="3"/>
            <charset val="128"/>
          </rPr>
          <t>岩田京次:</t>
        </r>
        <r>
          <rPr>
            <sz val="9"/>
            <color indexed="81"/>
            <rFont val="ＭＳ Ｐゴシック"/>
            <family val="3"/>
            <charset val="128"/>
          </rPr>
          <t xml:space="preserve">
</t>
        </r>
      </text>
    </comment>
    <comment ref="DT26" authorId="1" shapeId="0" xr:uid="{00000000-0006-0000-1300-000021000000}">
      <text>
        <r>
          <rPr>
            <b/>
            <sz val="9"/>
            <color indexed="81"/>
            <rFont val="ＭＳ Ｐゴシック"/>
            <family val="3"/>
            <charset val="128"/>
          </rPr>
          <t>岩田京次:</t>
        </r>
        <r>
          <rPr>
            <sz val="9"/>
            <color indexed="81"/>
            <rFont val="ＭＳ Ｐゴシック"/>
            <family val="3"/>
            <charset val="128"/>
          </rPr>
          <t xml:space="preserve">
</t>
        </r>
      </text>
    </comment>
    <comment ref="DY26" authorId="1" shapeId="0" xr:uid="{00000000-0006-0000-1300-000022000000}">
      <text>
        <r>
          <rPr>
            <b/>
            <sz val="9"/>
            <color indexed="81"/>
            <rFont val="ＭＳ Ｐゴシック"/>
            <family val="3"/>
            <charset val="128"/>
          </rPr>
          <t>岩田京次:</t>
        </r>
        <r>
          <rPr>
            <sz val="9"/>
            <color indexed="81"/>
            <rFont val="ＭＳ Ｐゴシック"/>
            <family val="3"/>
            <charset val="128"/>
          </rPr>
          <t xml:space="preserve">
</t>
        </r>
      </text>
    </comment>
    <comment ref="ES26" authorId="1" shapeId="0" xr:uid="{00000000-0006-0000-1300-000023000000}">
      <text>
        <r>
          <rPr>
            <b/>
            <sz val="9"/>
            <color indexed="81"/>
            <rFont val="ＭＳ Ｐゴシック"/>
            <family val="3"/>
            <charset val="128"/>
          </rPr>
          <t>岩田京次:</t>
        </r>
        <r>
          <rPr>
            <sz val="9"/>
            <color indexed="81"/>
            <rFont val="ＭＳ Ｐゴシック"/>
            <family val="3"/>
            <charset val="128"/>
          </rPr>
          <t xml:space="preserve">
</t>
        </r>
      </text>
    </comment>
    <comment ref="EX26" authorId="1" shapeId="0" xr:uid="{00000000-0006-0000-1300-000024000000}">
      <text>
        <r>
          <rPr>
            <b/>
            <sz val="9"/>
            <color indexed="81"/>
            <rFont val="ＭＳ Ｐゴシック"/>
            <family val="3"/>
            <charset val="128"/>
          </rPr>
          <t>岩田京次:</t>
        </r>
        <r>
          <rPr>
            <sz val="9"/>
            <color indexed="81"/>
            <rFont val="ＭＳ Ｐゴシック"/>
            <family val="3"/>
            <charset val="128"/>
          </rPr>
          <t xml:space="preserve">
</t>
        </r>
      </text>
    </comment>
    <comment ref="FH26" authorId="1" shapeId="0" xr:uid="{00000000-0006-0000-1300-000025000000}">
      <text>
        <r>
          <rPr>
            <b/>
            <sz val="9"/>
            <color indexed="81"/>
            <rFont val="ＭＳ Ｐゴシック"/>
            <family val="3"/>
            <charset val="128"/>
          </rPr>
          <t>岩田京次:</t>
        </r>
        <r>
          <rPr>
            <sz val="9"/>
            <color indexed="81"/>
            <rFont val="ＭＳ Ｐゴシック"/>
            <family val="3"/>
            <charset val="128"/>
          </rPr>
          <t xml:space="preserve">
</t>
        </r>
      </text>
    </comment>
    <comment ref="FM26" authorId="1" shapeId="0" xr:uid="{00000000-0006-0000-1300-000026000000}">
      <text>
        <r>
          <rPr>
            <b/>
            <sz val="9"/>
            <color indexed="81"/>
            <rFont val="ＭＳ Ｐゴシック"/>
            <family val="3"/>
            <charset val="128"/>
          </rPr>
          <t>岩田京次:</t>
        </r>
        <r>
          <rPr>
            <sz val="9"/>
            <color indexed="81"/>
            <rFont val="ＭＳ Ｐゴシック"/>
            <family val="3"/>
            <charset val="128"/>
          </rPr>
          <t xml:space="preserve">
</t>
        </r>
      </text>
    </comment>
    <comment ref="FW26" authorId="1" shapeId="0" xr:uid="{00000000-0006-0000-1300-000027000000}">
      <text>
        <r>
          <rPr>
            <b/>
            <sz val="9"/>
            <color indexed="81"/>
            <rFont val="ＭＳ Ｐゴシック"/>
            <family val="3"/>
            <charset val="128"/>
          </rPr>
          <t>岩田京次:</t>
        </r>
        <r>
          <rPr>
            <sz val="9"/>
            <color indexed="81"/>
            <rFont val="ＭＳ Ｐゴシック"/>
            <family val="3"/>
            <charset val="128"/>
          </rPr>
          <t xml:space="preserve">
</t>
        </r>
      </text>
    </comment>
    <comment ref="GB26" authorId="1" shapeId="0" xr:uid="{00000000-0006-0000-1300-000028000000}">
      <text>
        <r>
          <rPr>
            <b/>
            <sz val="9"/>
            <color indexed="81"/>
            <rFont val="ＭＳ Ｐゴシック"/>
            <family val="3"/>
            <charset val="128"/>
          </rPr>
          <t>岩田京次:</t>
        </r>
        <r>
          <rPr>
            <sz val="9"/>
            <color indexed="81"/>
            <rFont val="ＭＳ Ｐゴシック"/>
            <family val="3"/>
            <charset val="128"/>
          </rPr>
          <t xml:space="preserve">
</t>
        </r>
      </text>
    </comment>
    <comment ref="AA35" authorId="1" shapeId="0" xr:uid="{00000000-0006-0000-1300-000029000000}">
      <text>
        <r>
          <rPr>
            <b/>
            <sz val="9"/>
            <color indexed="81"/>
            <rFont val="ＭＳ Ｐゴシック"/>
            <family val="3"/>
            <charset val="128"/>
          </rPr>
          <t>岩田京次:</t>
        </r>
        <r>
          <rPr>
            <sz val="9"/>
            <color indexed="81"/>
            <rFont val="ＭＳ Ｐゴシック"/>
            <family val="3"/>
            <charset val="128"/>
          </rPr>
          <t xml:space="preserve">
</t>
        </r>
      </text>
    </comment>
    <comment ref="AF35" authorId="1" shapeId="0" xr:uid="{00000000-0006-0000-1300-00002A000000}">
      <text>
        <r>
          <rPr>
            <b/>
            <sz val="9"/>
            <color indexed="81"/>
            <rFont val="ＭＳ Ｐゴシック"/>
            <family val="3"/>
            <charset val="128"/>
          </rPr>
          <t>岩田京次:</t>
        </r>
        <r>
          <rPr>
            <sz val="9"/>
            <color indexed="81"/>
            <rFont val="ＭＳ Ｐゴシック"/>
            <family val="3"/>
            <charset val="128"/>
          </rPr>
          <t xml:space="preserve">
</t>
        </r>
      </text>
    </comment>
    <comment ref="AK35" authorId="1" shapeId="0" xr:uid="{00000000-0006-0000-1300-00002B000000}">
      <text>
        <r>
          <rPr>
            <b/>
            <sz val="9"/>
            <color indexed="81"/>
            <rFont val="ＭＳ Ｐゴシック"/>
            <family val="3"/>
            <charset val="128"/>
          </rPr>
          <t>岩田京次:</t>
        </r>
        <r>
          <rPr>
            <sz val="9"/>
            <color indexed="81"/>
            <rFont val="ＭＳ Ｐゴシック"/>
            <family val="3"/>
            <charset val="128"/>
          </rPr>
          <t xml:space="preserve">
</t>
        </r>
      </text>
    </comment>
    <comment ref="AP35" authorId="1" shapeId="0" xr:uid="{00000000-0006-0000-1300-00002C000000}">
      <text>
        <r>
          <rPr>
            <b/>
            <sz val="9"/>
            <color indexed="81"/>
            <rFont val="ＭＳ Ｐゴシック"/>
            <family val="3"/>
            <charset val="128"/>
          </rPr>
          <t>岩田京次:</t>
        </r>
        <r>
          <rPr>
            <sz val="9"/>
            <color indexed="81"/>
            <rFont val="ＭＳ Ｐゴシック"/>
            <family val="3"/>
            <charset val="128"/>
          </rPr>
          <t xml:space="preserve">
</t>
        </r>
      </text>
    </comment>
    <comment ref="AU35" authorId="1" shapeId="0" xr:uid="{00000000-0006-0000-1300-00002D000000}">
      <text>
        <r>
          <rPr>
            <b/>
            <sz val="9"/>
            <color indexed="81"/>
            <rFont val="ＭＳ Ｐゴシック"/>
            <family val="3"/>
            <charset val="128"/>
          </rPr>
          <t>岩田京次:</t>
        </r>
        <r>
          <rPr>
            <sz val="9"/>
            <color indexed="81"/>
            <rFont val="ＭＳ Ｐゴシック"/>
            <family val="3"/>
            <charset val="128"/>
          </rPr>
          <t xml:space="preserve">
</t>
        </r>
      </text>
    </comment>
    <comment ref="AZ35" authorId="1" shapeId="0" xr:uid="{00000000-0006-0000-1300-00002E000000}">
      <text>
        <r>
          <rPr>
            <b/>
            <sz val="9"/>
            <color indexed="81"/>
            <rFont val="ＭＳ Ｐゴシック"/>
            <family val="3"/>
            <charset val="128"/>
          </rPr>
          <t>岩田京次:</t>
        </r>
        <r>
          <rPr>
            <sz val="9"/>
            <color indexed="81"/>
            <rFont val="ＭＳ Ｐゴシック"/>
            <family val="3"/>
            <charset val="128"/>
          </rPr>
          <t xml:space="preserve">
</t>
        </r>
      </text>
    </comment>
    <comment ref="BE35" authorId="1" shapeId="0" xr:uid="{00000000-0006-0000-1300-00002F000000}">
      <text>
        <r>
          <rPr>
            <b/>
            <sz val="9"/>
            <color indexed="81"/>
            <rFont val="ＭＳ Ｐゴシック"/>
            <family val="3"/>
            <charset val="128"/>
          </rPr>
          <t>岩田京次:</t>
        </r>
        <r>
          <rPr>
            <sz val="9"/>
            <color indexed="81"/>
            <rFont val="ＭＳ Ｐゴシック"/>
            <family val="3"/>
            <charset val="128"/>
          </rPr>
          <t xml:space="preserve">
</t>
        </r>
      </text>
    </comment>
    <comment ref="BJ35" authorId="1" shapeId="0" xr:uid="{00000000-0006-0000-1300-000030000000}">
      <text>
        <r>
          <rPr>
            <b/>
            <sz val="9"/>
            <color indexed="81"/>
            <rFont val="ＭＳ Ｐゴシック"/>
            <family val="3"/>
            <charset val="128"/>
          </rPr>
          <t>岩田京次:</t>
        </r>
        <r>
          <rPr>
            <sz val="9"/>
            <color indexed="81"/>
            <rFont val="ＭＳ Ｐゴシック"/>
            <family val="3"/>
            <charset val="128"/>
          </rPr>
          <t xml:space="preserve">
</t>
        </r>
      </text>
    </comment>
    <comment ref="BO35" authorId="1" shapeId="0" xr:uid="{00000000-0006-0000-1300-000031000000}">
      <text>
        <r>
          <rPr>
            <b/>
            <sz val="9"/>
            <color indexed="81"/>
            <rFont val="ＭＳ Ｐゴシック"/>
            <family val="3"/>
            <charset val="128"/>
          </rPr>
          <t>岩田京次:</t>
        </r>
        <r>
          <rPr>
            <sz val="9"/>
            <color indexed="81"/>
            <rFont val="ＭＳ Ｐゴシック"/>
            <family val="3"/>
            <charset val="128"/>
          </rPr>
          <t xml:space="preserve">
</t>
        </r>
      </text>
    </comment>
    <comment ref="BT35" authorId="1" shapeId="0" xr:uid="{00000000-0006-0000-1300-000032000000}">
      <text>
        <r>
          <rPr>
            <b/>
            <sz val="9"/>
            <color indexed="81"/>
            <rFont val="ＭＳ Ｐゴシック"/>
            <family val="3"/>
            <charset val="128"/>
          </rPr>
          <t>岩田京次:</t>
        </r>
        <r>
          <rPr>
            <sz val="9"/>
            <color indexed="81"/>
            <rFont val="ＭＳ Ｐゴシック"/>
            <family val="3"/>
            <charset val="128"/>
          </rPr>
          <t xml:space="preserve">
</t>
        </r>
      </text>
    </comment>
    <comment ref="BY35" authorId="1" shapeId="0" xr:uid="{00000000-0006-0000-1300-000033000000}">
      <text>
        <r>
          <rPr>
            <b/>
            <sz val="9"/>
            <color indexed="81"/>
            <rFont val="ＭＳ Ｐゴシック"/>
            <family val="3"/>
            <charset val="128"/>
          </rPr>
          <t>岩田京次:</t>
        </r>
        <r>
          <rPr>
            <sz val="9"/>
            <color indexed="81"/>
            <rFont val="ＭＳ Ｐゴシック"/>
            <family val="3"/>
            <charset val="128"/>
          </rPr>
          <t xml:space="preserve">
</t>
        </r>
      </text>
    </comment>
    <comment ref="CD35" authorId="1" shapeId="0" xr:uid="{00000000-0006-0000-1300-000034000000}">
      <text>
        <r>
          <rPr>
            <b/>
            <sz val="9"/>
            <color indexed="81"/>
            <rFont val="ＭＳ Ｐゴシック"/>
            <family val="3"/>
            <charset val="128"/>
          </rPr>
          <t>岩田京次:</t>
        </r>
        <r>
          <rPr>
            <sz val="9"/>
            <color indexed="81"/>
            <rFont val="ＭＳ Ｐゴシック"/>
            <family val="3"/>
            <charset val="128"/>
          </rPr>
          <t xml:space="preserve">
</t>
        </r>
      </text>
    </comment>
    <comment ref="CI35" authorId="1" shapeId="0" xr:uid="{00000000-0006-0000-1300-000035000000}">
      <text>
        <r>
          <rPr>
            <b/>
            <sz val="9"/>
            <color indexed="81"/>
            <rFont val="ＭＳ Ｐゴシック"/>
            <family val="3"/>
            <charset val="128"/>
          </rPr>
          <t>岩田京次:</t>
        </r>
        <r>
          <rPr>
            <sz val="9"/>
            <color indexed="81"/>
            <rFont val="ＭＳ Ｐゴシック"/>
            <family val="3"/>
            <charset val="128"/>
          </rPr>
          <t xml:space="preserve">
</t>
        </r>
      </text>
    </comment>
    <comment ref="CN35" authorId="1" shapeId="0" xr:uid="{00000000-0006-0000-1300-000036000000}">
      <text>
        <r>
          <rPr>
            <b/>
            <sz val="9"/>
            <color indexed="81"/>
            <rFont val="ＭＳ Ｐゴシック"/>
            <family val="3"/>
            <charset val="128"/>
          </rPr>
          <t>岩田京次:</t>
        </r>
        <r>
          <rPr>
            <sz val="9"/>
            <color indexed="81"/>
            <rFont val="ＭＳ Ｐゴシック"/>
            <family val="3"/>
            <charset val="128"/>
          </rPr>
          <t xml:space="preserve">
</t>
        </r>
      </text>
    </comment>
    <comment ref="CS35" authorId="1" shapeId="0" xr:uid="{00000000-0006-0000-1300-000037000000}">
      <text>
        <r>
          <rPr>
            <b/>
            <sz val="9"/>
            <color indexed="81"/>
            <rFont val="ＭＳ Ｐゴシック"/>
            <family val="3"/>
            <charset val="128"/>
          </rPr>
          <t>岩田京次:</t>
        </r>
        <r>
          <rPr>
            <sz val="9"/>
            <color indexed="81"/>
            <rFont val="ＭＳ Ｐゴシック"/>
            <family val="3"/>
            <charset val="128"/>
          </rPr>
          <t xml:space="preserve">
</t>
        </r>
      </text>
    </comment>
    <comment ref="CX35" authorId="1" shapeId="0" xr:uid="{00000000-0006-0000-1300-000038000000}">
      <text>
        <r>
          <rPr>
            <b/>
            <sz val="9"/>
            <color indexed="81"/>
            <rFont val="ＭＳ Ｐゴシック"/>
            <family val="3"/>
            <charset val="128"/>
          </rPr>
          <t>岩田京次:</t>
        </r>
        <r>
          <rPr>
            <sz val="9"/>
            <color indexed="81"/>
            <rFont val="ＭＳ Ｐゴシック"/>
            <family val="3"/>
            <charset val="128"/>
          </rPr>
          <t xml:space="preserve">
</t>
        </r>
      </text>
    </comment>
    <comment ref="DC35" authorId="1" shapeId="0" xr:uid="{00000000-0006-0000-1300-000039000000}">
      <text>
        <r>
          <rPr>
            <b/>
            <sz val="9"/>
            <color indexed="81"/>
            <rFont val="ＭＳ Ｐゴシック"/>
            <family val="3"/>
            <charset val="128"/>
          </rPr>
          <t>岩田京次:</t>
        </r>
        <r>
          <rPr>
            <sz val="9"/>
            <color indexed="81"/>
            <rFont val="ＭＳ Ｐゴシック"/>
            <family val="3"/>
            <charset val="128"/>
          </rPr>
          <t xml:space="preserve">
</t>
        </r>
      </text>
    </comment>
    <comment ref="DH35" authorId="1" shapeId="0" xr:uid="{00000000-0006-0000-1300-00003A000000}">
      <text>
        <r>
          <rPr>
            <b/>
            <sz val="9"/>
            <color indexed="81"/>
            <rFont val="ＭＳ Ｐゴシック"/>
            <family val="3"/>
            <charset val="128"/>
          </rPr>
          <t>岩田京次:</t>
        </r>
        <r>
          <rPr>
            <sz val="9"/>
            <color indexed="81"/>
            <rFont val="ＭＳ Ｐゴシック"/>
            <family val="3"/>
            <charset val="128"/>
          </rPr>
          <t xml:space="preserve">
</t>
        </r>
      </text>
    </comment>
    <comment ref="DM35" authorId="1" shapeId="0" xr:uid="{00000000-0006-0000-1300-00003B000000}">
      <text>
        <r>
          <rPr>
            <b/>
            <sz val="9"/>
            <color indexed="81"/>
            <rFont val="ＭＳ Ｐゴシック"/>
            <family val="3"/>
            <charset val="128"/>
          </rPr>
          <t>岩田京次:</t>
        </r>
        <r>
          <rPr>
            <sz val="9"/>
            <color indexed="81"/>
            <rFont val="ＭＳ Ｐゴシック"/>
            <family val="3"/>
            <charset val="128"/>
          </rPr>
          <t xml:space="preserve">
</t>
        </r>
      </text>
    </comment>
    <comment ref="DR35" authorId="1" shapeId="0" xr:uid="{00000000-0006-0000-1300-00003C000000}">
      <text>
        <r>
          <rPr>
            <b/>
            <sz val="9"/>
            <color indexed="81"/>
            <rFont val="ＭＳ Ｐゴシック"/>
            <family val="3"/>
            <charset val="128"/>
          </rPr>
          <t>岩田京次:</t>
        </r>
        <r>
          <rPr>
            <sz val="9"/>
            <color indexed="81"/>
            <rFont val="ＭＳ Ｐゴシック"/>
            <family val="3"/>
            <charset val="128"/>
          </rPr>
          <t xml:space="preserve">
</t>
        </r>
      </text>
    </comment>
    <comment ref="DW35" authorId="1" shapeId="0" xr:uid="{00000000-0006-0000-1300-00003D000000}">
      <text>
        <r>
          <rPr>
            <b/>
            <sz val="9"/>
            <color indexed="81"/>
            <rFont val="ＭＳ Ｐゴシック"/>
            <family val="3"/>
            <charset val="128"/>
          </rPr>
          <t>岩田京次:</t>
        </r>
        <r>
          <rPr>
            <sz val="9"/>
            <color indexed="81"/>
            <rFont val="ＭＳ Ｐゴシック"/>
            <family val="3"/>
            <charset val="128"/>
          </rPr>
          <t xml:space="preserve">
</t>
        </r>
      </text>
    </comment>
    <comment ref="EB35" authorId="1" shapeId="0" xr:uid="{00000000-0006-0000-1300-00003E000000}">
      <text>
        <r>
          <rPr>
            <b/>
            <sz val="9"/>
            <color indexed="81"/>
            <rFont val="ＭＳ Ｐゴシック"/>
            <family val="3"/>
            <charset val="128"/>
          </rPr>
          <t>岩田京次:</t>
        </r>
        <r>
          <rPr>
            <sz val="9"/>
            <color indexed="81"/>
            <rFont val="ＭＳ Ｐゴシック"/>
            <family val="3"/>
            <charset val="128"/>
          </rPr>
          <t xml:space="preserve">
</t>
        </r>
      </text>
    </comment>
    <comment ref="EG35" authorId="1" shapeId="0" xr:uid="{00000000-0006-0000-1300-00003F000000}">
      <text>
        <r>
          <rPr>
            <b/>
            <sz val="9"/>
            <color indexed="81"/>
            <rFont val="ＭＳ Ｐゴシック"/>
            <family val="3"/>
            <charset val="128"/>
          </rPr>
          <t>岩田京次:</t>
        </r>
        <r>
          <rPr>
            <sz val="9"/>
            <color indexed="81"/>
            <rFont val="ＭＳ Ｐゴシック"/>
            <family val="3"/>
            <charset val="128"/>
          </rPr>
          <t xml:space="preserve">
</t>
        </r>
      </text>
    </comment>
    <comment ref="EL35" authorId="1" shapeId="0" xr:uid="{00000000-0006-0000-1300-000040000000}">
      <text>
        <r>
          <rPr>
            <b/>
            <sz val="9"/>
            <color indexed="81"/>
            <rFont val="ＭＳ Ｐゴシック"/>
            <family val="3"/>
            <charset val="128"/>
          </rPr>
          <t>岩田京次:</t>
        </r>
        <r>
          <rPr>
            <sz val="9"/>
            <color indexed="81"/>
            <rFont val="ＭＳ Ｐゴシック"/>
            <family val="3"/>
            <charset val="128"/>
          </rPr>
          <t xml:space="preserve">
</t>
        </r>
      </text>
    </comment>
    <comment ref="EQ35" authorId="1" shapeId="0" xr:uid="{00000000-0006-0000-1300-000041000000}">
      <text>
        <r>
          <rPr>
            <b/>
            <sz val="9"/>
            <color indexed="81"/>
            <rFont val="ＭＳ Ｐゴシック"/>
            <family val="3"/>
            <charset val="128"/>
          </rPr>
          <t>岩田京次:</t>
        </r>
        <r>
          <rPr>
            <sz val="9"/>
            <color indexed="81"/>
            <rFont val="ＭＳ Ｐゴシック"/>
            <family val="3"/>
            <charset val="128"/>
          </rPr>
          <t xml:space="preserve">
</t>
        </r>
      </text>
    </comment>
    <comment ref="EV35" authorId="1" shapeId="0" xr:uid="{00000000-0006-0000-1300-000042000000}">
      <text>
        <r>
          <rPr>
            <b/>
            <sz val="9"/>
            <color indexed="81"/>
            <rFont val="ＭＳ Ｐゴシック"/>
            <family val="3"/>
            <charset val="128"/>
          </rPr>
          <t>岩田京次:</t>
        </r>
        <r>
          <rPr>
            <sz val="9"/>
            <color indexed="81"/>
            <rFont val="ＭＳ Ｐゴシック"/>
            <family val="3"/>
            <charset val="128"/>
          </rPr>
          <t xml:space="preserve">
</t>
        </r>
      </text>
    </comment>
    <comment ref="FA35" authorId="1" shapeId="0" xr:uid="{00000000-0006-0000-1300-000043000000}">
      <text>
        <r>
          <rPr>
            <b/>
            <sz val="9"/>
            <color indexed="81"/>
            <rFont val="ＭＳ Ｐゴシック"/>
            <family val="3"/>
            <charset val="128"/>
          </rPr>
          <t>岩田京次:</t>
        </r>
        <r>
          <rPr>
            <sz val="9"/>
            <color indexed="81"/>
            <rFont val="ＭＳ Ｐゴシック"/>
            <family val="3"/>
            <charset val="128"/>
          </rPr>
          <t xml:space="preserve">
</t>
        </r>
      </text>
    </comment>
    <comment ref="FF35" authorId="1" shapeId="0" xr:uid="{00000000-0006-0000-1300-000044000000}">
      <text>
        <r>
          <rPr>
            <b/>
            <sz val="9"/>
            <color indexed="81"/>
            <rFont val="ＭＳ Ｐゴシック"/>
            <family val="3"/>
            <charset val="128"/>
          </rPr>
          <t>岩田京次:</t>
        </r>
        <r>
          <rPr>
            <sz val="9"/>
            <color indexed="81"/>
            <rFont val="ＭＳ Ｐゴシック"/>
            <family val="3"/>
            <charset val="128"/>
          </rPr>
          <t xml:space="preserve">
</t>
        </r>
      </text>
    </comment>
    <comment ref="FK35" authorId="1" shapeId="0" xr:uid="{00000000-0006-0000-1300-000045000000}">
      <text>
        <r>
          <rPr>
            <b/>
            <sz val="9"/>
            <color indexed="81"/>
            <rFont val="ＭＳ Ｐゴシック"/>
            <family val="3"/>
            <charset val="128"/>
          </rPr>
          <t>岩田京次:</t>
        </r>
        <r>
          <rPr>
            <sz val="9"/>
            <color indexed="81"/>
            <rFont val="ＭＳ Ｐゴシック"/>
            <family val="3"/>
            <charset val="128"/>
          </rPr>
          <t xml:space="preserve">
</t>
        </r>
      </text>
    </comment>
    <comment ref="AA37" authorId="1" shapeId="0" xr:uid="{00000000-0006-0000-1300-000046000000}">
      <text>
        <r>
          <rPr>
            <b/>
            <sz val="9"/>
            <color indexed="81"/>
            <rFont val="ＭＳ Ｐゴシック"/>
            <family val="3"/>
            <charset val="128"/>
          </rPr>
          <t>岩田京次:</t>
        </r>
        <r>
          <rPr>
            <sz val="9"/>
            <color indexed="81"/>
            <rFont val="ＭＳ Ｐゴシック"/>
            <family val="3"/>
            <charset val="128"/>
          </rPr>
          <t xml:space="preserve">
</t>
        </r>
      </text>
    </comment>
    <comment ref="AF37" authorId="1" shapeId="0" xr:uid="{00000000-0006-0000-1300-000047000000}">
      <text>
        <r>
          <rPr>
            <b/>
            <sz val="9"/>
            <color indexed="81"/>
            <rFont val="ＭＳ Ｐゴシック"/>
            <family val="3"/>
            <charset val="128"/>
          </rPr>
          <t>岩田京次:</t>
        </r>
        <r>
          <rPr>
            <sz val="9"/>
            <color indexed="81"/>
            <rFont val="ＭＳ Ｐゴシック"/>
            <family val="3"/>
            <charset val="128"/>
          </rPr>
          <t xml:space="preserve">
</t>
        </r>
      </text>
    </comment>
    <comment ref="AK37" authorId="1" shapeId="0" xr:uid="{00000000-0006-0000-1300-000048000000}">
      <text>
        <r>
          <rPr>
            <b/>
            <sz val="9"/>
            <color indexed="81"/>
            <rFont val="ＭＳ Ｐゴシック"/>
            <family val="3"/>
            <charset val="128"/>
          </rPr>
          <t>岩田京次:</t>
        </r>
        <r>
          <rPr>
            <sz val="9"/>
            <color indexed="81"/>
            <rFont val="ＭＳ Ｐゴシック"/>
            <family val="3"/>
            <charset val="128"/>
          </rPr>
          <t xml:space="preserve">
</t>
        </r>
      </text>
    </comment>
    <comment ref="AP37" authorId="1" shapeId="0" xr:uid="{00000000-0006-0000-1300-000049000000}">
      <text>
        <r>
          <rPr>
            <b/>
            <sz val="9"/>
            <color indexed="81"/>
            <rFont val="ＭＳ Ｐゴシック"/>
            <family val="3"/>
            <charset val="128"/>
          </rPr>
          <t>岩田京次:</t>
        </r>
        <r>
          <rPr>
            <sz val="9"/>
            <color indexed="81"/>
            <rFont val="ＭＳ Ｐゴシック"/>
            <family val="3"/>
            <charset val="128"/>
          </rPr>
          <t xml:space="preserve">
</t>
        </r>
      </text>
    </comment>
    <comment ref="AU37" authorId="1" shapeId="0" xr:uid="{00000000-0006-0000-1300-00004A000000}">
      <text>
        <r>
          <rPr>
            <b/>
            <sz val="9"/>
            <color indexed="81"/>
            <rFont val="ＭＳ Ｐゴシック"/>
            <family val="3"/>
            <charset val="128"/>
          </rPr>
          <t>岩田京次:</t>
        </r>
        <r>
          <rPr>
            <sz val="9"/>
            <color indexed="81"/>
            <rFont val="ＭＳ Ｐゴシック"/>
            <family val="3"/>
            <charset val="128"/>
          </rPr>
          <t xml:space="preserve">
</t>
        </r>
      </text>
    </comment>
    <comment ref="AZ37" authorId="1" shapeId="0" xr:uid="{00000000-0006-0000-1300-00004B000000}">
      <text>
        <r>
          <rPr>
            <b/>
            <sz val="9"/>
            <color indexed="81"/>
            <rFont val="ＭＳ Ｐゴシック"/>
            <family val="3"/>
            <charset val="128"/>
          </rPr>
          <t>岩田京次:</t>
        </r>
        <r>
          <rPr>
            <sz val="9"/>
            <color indexed="81"/>
            <rFont val="ＭＳ Ｐゴシック"/>
            <family val="3"/>
            <charset val="128"/>
          </rPr>
          <t xml:space="preserve">
</t>
        </r>
      </text>
    </comment>
    <comment ref="BE37" authorId="1" shapeId="0" xr:uid="{00000000-0006-0000-1300-00004C000000}">
      <text>
        <r>
          <rPr>
            <b/>
            <sz val="9"/>
            <color indexed="81"/>
            <rFont val="ＭＳ Ｐゴシック"/>
            <family val="3"/>
            <charset val="128"/>
          </rPr>
          <t>岩田京次:</t>
        </r>
        <r>
          <rPr>
            <sz val="9"/>
            <color indexed="81"/>
            <rFont val="ＭＳ Ｐゴシック"/>
            <family val="3"/>
            <charset val="128"/>
          </rPr>
          <t xml:space="preserve">
</t>
        </r>
      </text>
    </comment>
    <comment ref="BJ37" authorId="1" shapeId="0" xr:uid="{00000000-0006-0000-1300-00004D000000}">
      <text>
        <r>
          <rPr>
            <b/>
            <sz val="9"/>
            <color indexed="81"/>
            <rFont val="ＭＳ Ｐゴシック"/>
            <family val="3"/>
            <charset val="128"/>
          </rPr>
          <t>岩田京次:</t>
        </r>
        <r>
          <rPr>
            <sz val="9"/>
            <color indexed="81"/>
            <rFont val="ＭＳ Ｐゴシック"/>
            <family val="3"/>
            <charset val="128"/>
          </rPr>
          <t xml:space="preserve">
</t>
        </r>
      </text>
    </comment>
    <comment ref="BO37" authorId="1" shapeId="0" xr:uid="{00000000-0006-0000-1300-00004E000000}">
      <text>
        <r>
          <rPr>
            <b/>
            <sz val="9"/>
            <color indexed="81"/>
            <rFont val="ＭＳ Ｐゴシック"/>
            <family val="3"/>
            <charset val="128"/>
          </rPr>
          <t>岩田京次:</t>
        </r>
        <r>
          <rPr>
            <sz val="9"/>
            <color indexed="81"/>
            <rFont val="ＭＳ Ｐゴシック"/>
            <family val="3"/>
            <charset val="128"/>
          </rPr>
          <t xml:space="preserve">
</t>
        </r>
      </text>
    </comment>
    <comment ref="BT37" authorId="1" shapeId="0" xr:uid="{00000000-0006-0000-1300-00004F000000}">
      <text>
        <r>
          <rPr>
            <b/>
            <sz val="9"/>
            <color indexed="81"/>
            <rFont val="ＭＳ Ｐゴシック"/>
            <family val="3"/>
            <charset val="128"/>
          </rPr>
          <t>岩田京次:</t>
        </r>
        <r>
          <rPr>
            <sz val="9"/>
            <color indexed="81"/>
            <rFont val="ＭＳ Ｐゴシック"/>
            <family val="3"/>
            <charset val="128"/>
          </rPr>
          <t xml:space="preserve">
</t>
        </r>
      </text>
    </comment>
    <comment ref="BY37" authorId="1" shapeId="0" xr:uid="{00000000-0006-0000-1300-000050000000}">
      <text>
        <r>
          <rPr>
            <b/>
            <sz val="9"/>
            <color indexed="81"/>
            <rFont val="ＭＳ Ｐゴシック"/>
            <family val="3"/>
            <charset val="128"/>
          </rPr>
          <t>岩田京次:</t>
        </r>
        <r>
          <rPr>
            <sz val="9"/>
            <color indexed="81"/>
            <rFont val="ＭＳ Ｐゴシック"/>
            <family val="3"/>
            <charset val="128"/>
          </rPr>
          <t xml:space="preserve">
</t>
        </r>
      </text>
    </comment>
    <comment ref="CD37" authorId="1" shapeId="0" xr:uid="{00000000-0006-0000-1300-000051000000}">
      <text>
        <r>
          <rPr>
            <b/>
            <sz val="9"/>
            <color indexed="81"/>
            <rFont val="ＭＳ Ｐゴシック"/>
            <family val="3"/>
            <charset val="128"/>
          </rPr>
          <t>岩田京次:</t>
        </r>
        <r>
          <rPr>
            <sz val="9"/>
            <color indexed="81"/>
            <rFont val="ＭＳ Ｐゴシック"/>
            <family val="3"/>
            <charset val="128"/>
          </rPr>
          <t xml:space="preserve">
</t>
        </r>
      </text>
    </comment>
    <comment ref="CI37" authorId="1" shapeId="0" xr:uid="{00000000-0006-0000-1300-000052000000}">
      <text>
        <r>
          <rPr>
            <b/>
            <sz val="9"/>
            <color indexed="81"/>
            <rFont val="ＭＳ Ｐゴシック"/>
            <family val="3"/>
            <charset val="128"/>
          </rPr>
          <t>岩田京次:</t>
        </r>
        <r>
          <rPr>
            <sz val="9"/>
            <color indexed="81"/>
            <rFont val="ＭＳ Ｐゴシック"/>
            <family val="3"/>
            <charset val="128"/>
          </rPr>
          <t xml:space="preserve">
</t>
        </r>
      </text>
    </comment>
    <comment ref="CN37" authorId="1" shapeId="0" xr:uid="{00000000-0006-0000-1300-000053000000}">
      <text>
        <r>
          <rPr>
            <b/>
            <sz val="9"/>
            <color indexed="81"/>
            <rFont val="ＭＳ Ｐゴシック"/>
            <family val="3"/>
            <charset val="128"/>
          </rPr>
          <t>岩田京次:</t>
        </r>
        <r>
          <rPr>
            <sz val="9"/>
            <color indexed="81"/>
            <rFont val="ＭＳ Ｐゴシック"/>
            <family val="3"/>
            <charset val="128"/>
          </rPr>
          <t xml:space="preserve">
</t>
        </r>
      </text>
    </comment>
    <comment ref="CS37" authorId="1" shapeId="0" xr:uid="{00000000-0006-0000-1300-000054000000}">
      <text>
        <r>
          <rPr>
            <b/>
            <sz val="9"/>
            <color indexed="81"/>
            <rFont val="ＭＳ Ｐゴシック"/>
            <family val="3"/>
            <charset val="128"/>
          </rPr>
          <t>岩田京次:</t>
        </r>
        <r>
          <rPr>
            <sz val="9"/>
            <color indexed="81"/>
            <rFont val="ＭＳ Ｐゴシック"/>
            <family val="3"/>
            <charset val="128"/>
          </rPr>
          <t xml:space="preserve">
</t>
        </r>
      </text>
    </comment>
    <comment ref="CX37" authorId="1" shapeId="0" xr:uid="{00000000-0006-0000-1300-000055000000}">
      <text>
        <r>
          <rPr>
            <b/>
            <sz val="9"/>
            <color indexed="81"/>
            <rFont val="ＭＳ Ｐゴシック"/>
            <family val="3"/>
            <charset val="128"/>
          </rPr>
          <t>岩田京次:</t>
        </r>
        <r>
          <rPr>
            <sz val="9"/>
            <color indexed="81"/>
            <rFont val="ＭＳ Ｐゴシック"/>
            <family val="3"/>
            <charset val="128"/>
          </rPr>
          <t xml:space="preserve">
</t>
        </r>
      </text>
    </comment>
    <comment ref="DC37" authorId="1" shapeId="0" xr:uid="{00000000-0006-0000-1300-000056000000}">
      <text>
        <r>
          <rPr>
            <b/>
            <sz val="9"/>
            <color indexed="81"/>
            <rFont val="ＭＳ Ｐゴシック"/>
            <family val="3"/>
            <charset val="128"/>
          </rPr>
          <t>岩田京次:</t>
        </r>
        <r>
          <rPr>
            <sz val="9"/>
            <color indexed="81"/>
            <rFont val="ＭＳ Ｐゴシック"/>
            <family val="3"/>
            <charset val="128"/>
          </rPr>
          <t xml:space="preserve">
</t>
        </r>
      </text>
    </comment>
    <comment ref="DH37" authorId="1" shapeId="0" xr:uid="{00000000-0006-0000-1300-000057000000}">
      <text>
        <r>
          <rPr>
            <b/>
            <sz val="9"/>
            <color indexed="81"/>
            <rFont val="ＭＳ Ｐゴシック"/>
            <family val="3"/>
            <charset val="128"/>
          </rPr>
          <t>岩田京次:</t>
        </r>
        <r>
          <rPr>
            <sz val="9"/>
            <color indexed="81"/>
            <rFont val="ＭＳ Ｐゴシック"/>
            <family val="3"/>
            <charset val="128"/>
          </rPr>
          <t xml:space="preserve">
</t>
        </r>
      </text>
    </comment>
    <comment ref="DM37" authorId="1" shapeId="0" xr:uid="{00000000-0006-0000-1300-000058000000}">
      <text>
        <r>
          <rPr>
            <b/>
            <sz val="9"/>
            <color indexed="81"/>
            <rFont val="ＭＳ Ｐゴシック"/>
            <family val="3"/>
            <charset val="128"/>
          </rPr>
          <t>岩田京次:</t>
        </r>
        <r>
          <rPr>
            <sz val="9"/>
            <color indexed="81"/>
            <rFont val="ＭＳ Ｐゴシック"/>
            <family val="3"/>
            <charset val="128"/>
          </rPr>
          <t xml:space="preserve">
</t>
        </r>
      </text>
    </comment>
    <comment ref="DR37" authorId="1" shapeId="0" xr:uid="{00000000-0006-0000-1300-000059000000}">
      <text>
        <r>
          <rPr>
            <b/>
            <sz val="9"/>
            <color indexed="81"/>
            <rFont val="ＭＳ Ｐゴシック"/>
            <family val="3"/>
            <charset val="128"/>
          </rPr>
          <t>岩田京次:</t>
        </r>
        <r>
          <rPr>
            <sz val="9"/>
            <color indexed="81"/>
            <rFont val="ＭＳ Ｐゴシック"/>
            <family val="3"/>
            <charset val="128"/>
          </rPr>
          <t xml:space="preserve">
</t>
        </r>
      </text>
    </comment>
    <comment ref="DW37" authorId="1" shapeId="0" xr:uid="{00000000-0006-0000-1300-00005A000000}">
      <text>
        <r>
          <rPr>
            <b/>
            <sz val="9"/>
            <color indexed="81"/>
            <rFont val="ＭＳ Ｐゴシック"/>
            <family val="3"/>
            <charset val="128"/>
          </rPr>
          <t>岩田京次:</t>
        </r>
        <r>
          <rPr>
            <sz val="9"/>
            <color indexed="81"/>
            <rFont val="ＭＳ Ｐゴシック"/>
            <family val="3"/>
            <charset val="128"/>
          </rPr>
          <t xml:space="preserve">
</t>
        </r>
      </text>
    </comment>
    <comment ref="EB37" authorId="1" shapeId="0" xr:uid="{00000000-0006-0000-1300-00005B000000}">
      <text>
        <r>
          <rPr>
            <b/>
            <sz val="9"/>
            <color indexed="81"/>
            <rFont val="ＭＳ Ｐゴシック"/>
            <family val="3"/>
            <charset val="128"/>
          </rPr>
          <t>岩田京次:</t>
        </r>
        <r>
          <rPr>
            <sz val="9"/>
            <color indexed="81"/>
            <rFont val="ＭＳ Ｐゴシック"/>
            <family val="3"/>
            <charset val="128"/>
          </rPr>
          <t xml:space="preserve">
</t>
        </r>
      </text>
    </comment>
    <comment ref="EG37" authorId="1" shapeId="0" xr:uid="{00000000-0006-0000-1300-00005C000000}">
      <text>
        <r>
          <rPr>
            <b/>
            <sz val="9"/>
            <color indexed="81"/>
            <rFont val="ＭＳ Ｐゴシック"/>
            <family val="3"/>
            <charset val="128"/>
          </rPr>
          <t>岩田京次:</t>
        </r>
        <r>
          <rPr>
            <sz val="9"/>
            <color indexed="81"/>
            <rFont val="ＭＳ Ｐゴシック"/>
            <family val="3"/>
            <charset val="128"/>
          </rPr>
          <t xml:space="preserve">
</t>
        </r>
      </text>
    </comment>
    <comment ref="EL37" authorId="1" shapeId="0" xr:uid="{00000000-0006-0000-1300-00005D000000}">
      <text>
        <r>
          <rPr>
            <b/>
            <sz val="9"/>
            <color indexed="81"/>
            <rFont val="ＭＳ Ｐゴシック"/>
            <family val="3"/>
            <charset val="128"/>
          </rPr>
          <t>岩田京次:</t>
        </r>
        <r>
          <rPr>
            <sz val="9"/>
            <color indexed="81"/>
            <rFont val="ＭＳ Ｐゴシック"/>
            <family val="3"/>
            <charset val="128"/>
          </rPr>
          <t xml:space="preserve">
</t>
        </r>
      </text>
    </comment>
    <comment ref="EQ37" authorId="1" shapeId="0" xr:uid="{00000000-0006-0000-1300-00005E000000}">
      <text>
        <r>
          <rPr>
            <b/>
            <sz val="9"/>
            <color indexed="81"/>
            <rFont val="ＭＳ Ｐゴシック"/>
            <family val="3"/>
            <charset val="128"/>
          </rPr>
          <t>岩田京次:</t>
        </r>
        <r>
          <rPr>
            <sz val="9"/>
            <color indexed="81"/>
            <rFont val="ＭＳ Ｐゴシック"/>
            <family val="3"/>
            <charset val="128"/>
          </rPr>
          <t xml:space="preserve">
</t>
        </r>
      </text>
    </comment>
    <comment ref="EV37" authorId="1" shapeId="0" xr:uid="{00000000-0006-0000-1300-00005F000000}">
      <text>
        <r>
          <rPr>
            <b/>
            <sz val="9"/>
            <color indexed="81"/>
            <rFont val="ＭＳ Ｐゴシック"/>
            <family val="3"/>
            <charset val="128"/>
          </rPr>
          <t>岩田京次:</t>
        </r>
        <r>
          <rPr>
            <sz val="9"/>
            <color indexed="81"/>
            <rFont val="ＭＳ Ｐゴシック"/>
            <family val="3"/>
            <charset val="128"/>
          </rPr>
          <t xml:space="preserve">
</t>
        </r>
      </text>
    </comment>
    <comment ref="FA37" authorId="1" shapeId="0" xr:uid="{00000000-0006-0000-1300-000060000000}">
      <text>
        <r>
          <rPr>
            <b/>
            <sz val="9"/>
            <color indexed="81"/>
            <rFont val="ＭＳ Ｐゴシック"/>
            <family val="3"/>
            <charset val="128"/>
          </rPr>
          <t>岩田京次:</t>
        </r>
        <r>
          <rPr>
            <sz val="9"/>
            <color indexed="81"/>
            <rFont val="ＭＳ Ｐゴシック"/>
            <family val="3"/>
            <charset val="128"/>
          </rPr>
          <t xml:space="preserve">
</t>
        </r>
      </text>
    </comment>
    <comment ref="FF37" authorId="1" shapeId="0" xr:uid="{00000000-0006-0000-1300-000061000000}">
      <text>
        <r>
          <rPr>
            <b/>
            <sz val="9"/>
            <color indexed="81"/>
            <rFont val="ＭＳ Ｐゴシック"/>
            <family val="3"/>
            <charset val="128"/>
          </rPr>
          <t>岩田京次:</t>
        </r>
        <r>
          <rPr>
            <sz val="9"/>
            <color indexed="81"/>
            <rFont val="ＭＳ Ｐゴシック"/>
            <family val="3"/>
            <charset val="128"/>
          </rPr>
          <t xml:space="preserve">
</t>
        </r>
      </text>
    </comment>
    <comment ref="FK37" authorId="1" shapeId="0" xr:uid="{00000000-0006-0000-1300-000062000000}">
      <text>
        <r>
          <rPr>
            <b/>
            <sz val="9"/>
            <color indexed="81"/>
            <rFont val="ＭＳ Ｐゴシック"/>
            <family val="3"/>
            <charset val="128"/>
          </rPr>
          <t>岩田京次:</t>
        </r>
        <r>
          <rPr>
            <sz val="9"/>
            <color indexed="81"/>
            <rFont val="ＭＳ Ｐゴシック"/>
            <family val="3"/>
            <charset val="128"/>
          </rPr>
          <t xml:space="preserve">
</t>
        </r>
      </text>
    </comment>
    <comment ref="AB41" authorId="1" shapeId="0" xr:uid="{00000000-0006-0000-1300-000063000000}">
      <text>
        <r>
          <rPr>
            <b/>
            <sz val="9"/>
            <color indexed="81"/>
            <rFont val="ＭＳ Ｐゴシック"/>
            <family val="3"/>
            <charset val="128"/>
          </rPr>
          <t>岩田京次:</t>
        </r>
        <r>
          <rPr>
            <sz val="9"/>
            <color indexed="81"/>
            <rFont val="ＭＳ Ｐゴシック"/>
            <family val="3"/>
            <charset val="128"/>
          </rPr>
          <t xml:space="preserve">
</t>
        </r>
      </text>
    </comment>
    <comment ref="AG41" authorId="1" shapeId="0" xr:uid="{00000000-0006-0000-1300-000064000000}">
      <text>
        <r>
          <rPr>
            <b/>
            <sz val="9"/>
            <color indexed="81"/>
            <rFont val="ＭＳ Ｐゴシック"/>
            <family val="3"/>
            <charset val="128"/>
          </rPr>
          <t>岩田京次:</t>
        </r>
        <r>
          <rPr>
            <sz val="9"/>
            <color indexed="81"/>
            <rFont val="ＭＳ Ｐゴシック"/>
            <family val="3"/>
            <charset val="128"/>
          </rPr>
          <t xml:space="preserve">
</t>
        </r>
      </text>
    </comment>
    <comment ref="AR41" authorId="1" shapeId="0" xr:uid="{00000000-0006-0000-1300-000065000000}">
      <text>
        <r>
          <rPr>
            <b/>
            <sz val="9"/>
            <color indexed="81"/>
            <rFont val="ＭＳ Ｐゴシック"/>
            <family val="3"/>
            <charset val="128"/>
          </rPr>
          <t>岩田京次:</t>
        </r>
        <r>
          <rPr>
            <sz val="9"/>
            <color indexed="81"/>
            <rFont val="ＭＳ Ｐゴシック"/>
            <family val="3"/>
            <charset val="128"/>
          </rPr>
          <t xml:space="preserve">
</t>
        </r>
      </text>
    </comment>
    <comment ref="AW41" authorId="1" shapeId="0" xr:uid="{00000000-0006-0000-1300-000066000000}">
      <text>
        <r>
          <rPr>
            <b/>
            <sz val="9"/>
            <color indexed="81"/>
            <rFont val="ＭＳ Ｐゴシック"/>
            <family val="3"/>
            <charset val="128"/>
          </rPr>
          <t>岩田京次:</t>
        </r>
        <r>
          <rPr>
            <sz val="9"/>
            <color indexed="81"/>
            <rFont val="ＭＳ Ｐゴシック"/>
            <family val="3"/>
            <charset val="128"/>
          </rPr>
          <t xml:space="preserve">
</t>
        </r>
      </text>
    </comment>
    <comment ref="BH41" authorId="1" shapeId="0" xr:uid="{00000000-0006-0000-1300-000067000000}">
      <text>
        <r>
          <rPr>
            <b/>
            <sz val="9"/>
            <color indexed="81"/>
            <rFont val="ＭＳ Ｐゴシック"/>
            <family val="3"/>
            <charset val="128"/>
          </rPr>
          <t>岩田京次:</t>
        </r>
        <r>
          <rPr>
            <sz val="9"/>
            <color indexed="81"/>
            <rFont val="ＭＳ Ｐゴシック"/>
            <family val="3"/>
            <charset val="128"/>
          </rPr>
          <t xml:space="preserve">
</t>
        </r>
      </text>
    </comment>
    <comment ref="BM41" authorId="1" shapeId="0" xr:uid="{00000000-0006-0000-1300-000068000000}">
      <text>
        <r>
          <rPr>
            <b/>
            <sz val="9"/>
            <color indexed="81"/>
            <rFont val="ＭＳ Ｐゴシック"/>
            <family val="3"/>
            <charset val="128"/>
          </rPr>
          <t>岩田京次:</t>
        </r>
        <r>
          <rPr>
            <sz val="9"/>
            <color indexed="81"/>
            <rFont val="ＭＳ Ｐゴシック"/>
            <family val="3"/>
            <charset val="128"/>
          </rPr>
          <t xml:space="preserve">
</t>
        </r>
      </text>
    </comment>
    <comment ref="BX41" authorId="1" shapeId="0" xr:uid="{00000000-0006-0000-1300-000069000000}">
      <text>
        <r>
          <rPr>
            <b/>
            <sz val="9"/>
            <color indexed="81"/>
            <rFont val="ＭＳ Ｐゴシック"/>
            <family val="3"/>
            <charset val="128"/>
          </rPr>
          <t>岩田京次:</t>
        </r>
        <r>
          <rPr>
            <sz val="9"/>
            <color indexed="81"/>
            <rFont val="ＭＳ Ｐゴシック"/>
            <family val="3"/>
            <charset val="128"/>
          </rPr>
          <t xml:space="preserve">
</t>
        </r>
      </text>
    </comment>
    <comment ref="CC41" authorId="1" shapeId="0" xr:uid="{00000000-0006-0000-1300-00006A000000}">
      <text>
        <r>
          <rPr>
            <b/>
            <sz val="9"/>
            <color indexed="81"/>
            <rFont val="ＭＳ Ｐゴシック"/>
            <family val="3"/>
            <charset val="128"/>
          </rPr>
          <t>岩田京次:</t>
        </r>
        <r>
          <rPr>
            <sz val="9"/>
            <color indexed="81"/>
            <rFont val="ＭＳ Ｐゴシック"/>
            <family val="3"/>
            <charset val="128"/>
          </rPr>
          <t xml:space="preserve">
</t>
        </r>
      </text>
    </comment>
    <comment ref="CN41" authorId="1" shapeId="0" xr:uid="{00000000-0006-0000-1300-00006B000000}">
      <text>
        <r>
          <rPr>
            <b/>
            <sz val="9"/>
            <color indexed="81"/>
            <rFont val="ＭＳ Ｐゴシック"/>
            <family val="3"/>
            <charset val="128"/>
          </rPr>
          <t>岩田京次:</t>
        </r>
        <r>
          <rPr>
            <sz val="9"/>
            <color indexed="81"/>
            <rFont val="ＭＳ Ｐゴシック"/>
            <family val="3"/>
            <charset val="128"/>
          </rPr>
          <t xml:space="preserve">
</t>
        </r>
      </text>
    </comment>
    <comment ref="CS41" authorId="1" shapeId="0" xr:uid="{00000000-0006-0000-1300-00006C000000}">
      <text>
        <r>
          <rPr>
            <b/>
            <sz val="9"/>
            <color indexed="81"/>
            <rFont val="ＭＳ Ｐゴシック"/>
            <family val="3"/>
            <charset val="128"/>
          </rPr>
          <t>岩田京次:</t>
        </r>
        <r>
          <rPr>
            <sz val="9"/>
            <color indexed="81"/>
            <rFont val="ＭＳ Ｐゴシック"/>
            <family val="3"/>
            <charset val="128"/>
          </rPr>
          <t xml:space="preserve">
</t>
        </r>
      </text>
    </comment>
    <comment ref="DD41" authorId="1" shapeId="0" xr:uid="{00000000-0006-0000-1300-00006D000000}">
      <text>
        <r>
          <rPr>
            <b/>
            <sz val="9"/>
            <color indexed="81"/>
            <rFont val="ＭＳ Ｐゴシック"/>
            <family val="3"/>
            <charset val="128"/>
          </rPr>
          <t>岩田京次:</t>
        </r>
        <r>
          <rPr>
            <sz val="9"/>
            <color indexed="81"/>
            <rFont val="ＭＳ Ｐゴシック"/>
            <family val="3"/>
            <charset val="128"/>
          </rPr>
          <t xml:space="preserve">
</t>
        </r>
      </text>
    </comment>
    <comment ref="DI41" authorId="1" shapeId="0" xr:uid="{00000000-0006-0000-1300-00006E000000}">
      <text>
        <r>
          <rPr>
            <b/>
            <sz val="9"/>
            <color indexed="81"/>
            <rFont val="ＭＳ Ｐゴシック"/>
            <family val="3"/>
            <charset val="128"/>
          </rPr>
          <t>岩田京次:</t>
        </r>
        <r>
          <rPr>
            <sz val="9"/>
            <color indexed="81"/>
            <rFont val="ＭＳ Ｐゴシック"/>
            <family val="3"/>
            <charset val="128"/>
          </rPr>
          <t xml:space="preserve">
</t>
        </r>
      </text>
    </comment>
    <comment ref="DT41" authorId="1" shapeId="0" xr:uid="{00000000-0006-0000-1300-00006F000000}">
      <text>
        <r>
          <rPr>
            <b/>
            <sz val="9"/>
            <color indexed="81"/>
            <rFont val="ＭＳ Ｐゴシック"/>
            <family val="3"/>
            <charset val="128"/>
          </rPr>
          <t>岩田京次:</t>
        </r>
        <r>
          <rPr>
            <sz val="9"/>
            <color indexed="81"/>
            <rFont val="ＭＳ Ｐゴシック"/>
            <family val="3"/>
            <charset val="128"/>
          </rPr>
          <t xml:space="preserve">
</t>
        </r>
      </text>
    </comment>
    <comment ref="DY41" authorId="1" shapeId="0" xr:uid="{00000000-0006-0000-1300-000070000000}">
      <text>
        <r>
          <rPr>
            <b/>
            <sz val="9"/>
            <color indexed="81"/>
            <rFont val="ＭＳ Ｐゴシック"/>
            <family val="3"/>
            <charset val="128"/>
          </rPr>
          <t>岩田京次:</t>
        </r>
        <r>
          <rPr>
            <sz val="9"/>
            <color indexed="81"/>
            <rFont val="ＭＳ Ｐゴシック"/>
            <family val="3"/>
            <charset val="128"/>
          </rPr>
          <t xml:space="preserve">
</t>
        </r>
      </text>
    </comment>
    <comment ref="EJ41" authorId="1" shapeId="0" xr:uid="{00000000-0006-0000-1300-000071000000}">
      <text>
        <r>
          <rPr>
            <b/>
            <sz val="9"/>
            <color indexed="81"/>
            <rFont val="ＭＳ Ｐゴシック"/>
            <family val="3"/>
            <charset val="128"/>
          </rPr>
          <t>岩田京次:</t>
        </r>
        <r>
          <rPr>
            <sz val="9"/>
            <color indexed="81"/>
            <rFont val="ＭＳ Ｐゴシック"/>
            <family val="3"/>
            <charset val="128"/>
          </rPr>
          <t xml:space="preserve">
</t>
        </r>
      </text>
    </comment>
    <comment ref="EO41" authorId="1" shapeId="0" xr:uid="{00000000-0006-0000-1300-000072000000}">
      <text>
        <r>
          <rPr>
            <b/>
            <sz val="9"/>
            <color indexed="81"/>
            <rFont val="ＭＳ Ｐゴシック"/>
            <family val="3"/>
            <charset val="128"/>
          </rPr>
          <t>岩田京次:</t>
        </r>
        <r>
          <rPr>
            <sz val="9"/>
            <color indexed="81"/>
            <rFont val="ＭＳ Ｐゴシック"/>
            <family val="3"/>
            <charset val="128"/>
          </rPr>
          <t xml:space="preserve">
</t>
        </r>
      </text>
    </comment>
    <comment ref="U43" authorId="1" shapeId="0" xr:uid="{00000000-0006-0000-1300-000073000000}">
      <text>
        <r>
          <rPr>
            <b/>
            <sz val="9"/>
            <color indexed="81"/>
            <rFont val="ＭＳ Ｐゴシック"/>
            <family val="3"/>
            <charset val="128"/>
          </rPr>
          <t>岩田京次:</t>
        </r>
        <r>
          <rPr>
            <sz val="9"/>
            <color indexed="81"/>
            <rFont val="ＭＳ Ｐゴシック"/>
            <family val="3"/>
            <charset val="128"/>
          </rPr>
          <t xml:space="preserve">
</t>
        </r>
      </text>
    </comment>
    <comment ref="AK43" authorId="1" shapeId="0" xr:uid="{00000000-0006-0000-1300-000074000000}">
      <text>
        <r>
          <rPr>
            <b/>
            <sz val="9"/>
            <color indexed="81"/>
            <rFont val="ＭＳ Ｐゴシック"/>
            <family val="3"/>
            <charset val="128"/>
          </rPr>
          <t>岩田京次:</t>
        </r>
        <r>
          <rPr>
            <sz val="9"/>
            <color indexed="81"/>
            <rFont val="ＭＳ Ｐゴシック"/>
            <family val="3"/>
            <charset val="128"/>
          </rPr>
          <t xml:space="preserve">
</t>
        </r>
      </text>
    </comment>
    <comment ref="BA43" authorId="1" shapeId="0" xr:uid="{00000000-0006-0000-1300-000075000000}">
      <text>
        <r>
          <rPr>
            <b/>
            <sz val="9"/>
            <color indexed="81"/>
            <rFont val="ＭＳ Ｐゴシック"/>
            <family val="3"/>
            <charset val="128"/>
          </rPr>
          <t>岩田京次:</t>
        </r>
        <r>
          <rPr>
            <sz val="9"/>
            <color indexed="81"/>
            <rFont val="ＭＳ Ｐゴシック"/>
            <family val="3"/>
            <charset val="128"/>
          </rPr>
          <t xml:space="preserve">
</t>
        </r>
      </text>
    </comment>
    <comment ref="AA53" authorId="1" shapeId="0" xr:uid="{00000000-0006-0000-1300-000076000000}">
      <text>
        <r>
          <rPr>
            <b/>
            <sz val="9"/>
            <color indexed="81"/>
            <rFont val="ＭＳ Ｐゴシック"/>
            <family val="3"/>
            <charset val="128"/>
          </rPr>
          <t>岩田京次:</t>
        </r>
        <r>
          <rPr>
            <sz val="9"/>
            <color indexed="81"/>
            <rFont val="ＭＳ Ｐゴシック"/>
            <family val="3"/>
            <charset val="128"/>
          </rPr>
          <t xml:space="preserve">
</t>
        </r>
      </text>
    </comment>
    <comment ref="AF53" authorId="1" shapeId="0" xr:uid="{00000000-0006-0000-1300-000077000000}">
      <text>
        <r>
          <rPr>
            <b/>
            <sz val="9"/>
            <color indexed="81"/>
            <rFont val="ＭＳ Ｐゴシック"/>
            <family val="3"/>
            <charset val="128"/>
          </rPr>
          <t>岩田京次:</t>
        </r>
        <r>
          <rPr>
            <sz val="9"/>
            <color indexed="81"/>
            <rFont val="ＭＳ Ｐゴシック"/>
            <family val="3"/>
            <charset val="128"/>
          </rPr>
          <t xml:space="preserve">
</t>
        </r>
      </text>
    </comment>
    <comment ref="AK53" authorId="1" shapeId="0" xr:uid="{00000000-0006-0000-1300-000078000000}">
      <text>
        <r>
          <rPr>
            <b/>
            <sz val="9"/>
            <color indexed="81"/>
            <rFont val="ＭＳ Ｐゴシック"/>
            <family val="3"/>
            <charset val="128"/>
          </rPr>
          <t>岩田京次:</t>
        </r>
        <r>
          <rPr>
            <sz val="9"/>
            <color indexed="81"/>
            <rFont val="ＭＳ Ｐゴシック"/>
            <family val="3"/>
            <charset val="128"/>
          </rPr>
          <t xml:space="preserve">
</t>
        </r>
      </text>
    </comment>
    <comment ref="AP53" authorId="1" shapeId="0" xr:uid="{00000000-0006-0000-1300-000079000000}">
      <text>
        <r>
          <rPr>
            <b/>
            <sz val="9"/>
            <color indexed="81"/>
            <rFont val="ＭＳ Ｐゴシック"/>
            <family val="3"/>
            <charset val="128"/>
          </rPr>
          <t>岩田京次:</t>
        </r>
        <r>
          <rPr>
            <sz val="9"/>
            <color indexed="81"/>
            <rFont val="ＭＳ Ｐゴシック"/>
            <family val="3"/>
            <charset val="128"/>
          </rPr>
          <t xml:space="preserve">
</t>
        </r>
      </text>
    </comment>
    <comment ref="AU53" authorId="1" shapeId="0" xr:uid="{00000000-0006-0000-1300-00007A000000}">
      <text>
        <r>
          <rPr>
            <b/>
            <sz val="9"/>
            <color indexed="81"/>
            <rFont val="ＭＳ Ｐゴシック"/>
            <family val="3"/>
            <charset val="128"/>
          </rPr>
          <t>岩田京次:</t>
        </r>
        <r>
          <rPr>
            <sz val="9"/>
            <color indexed="81"/>
            <rFont val="ＭＳ Ｐゴシック"/>
            <family val="3"/>
            <charset val="128"/>
          </rPr>
          <t xml:space="preserve">
</t>
        </r>
      </text>
    </comment>
    <comment ref="AZ53" authorId="1" shapeId="0" xr:uid="{00000000-0006-0000-1300-00007B000000}">
      <text>
        <r>
          <rPr>
            <b/>
            <sz val="9"/>
            <color indexed="81"/>
            <rFont val="ＭＳ Ｐゴシック"/>
            <family val="3"/>
            <charset val="128"/>
          </rPr>
          <t>岩田京次:</t>
        </r>
        <r>
          <rPr>
            <sz val="9"/>
            <color indexed="81"/>
            <rFont val="ＭＳ Ｐゴシック"/>
            <family val="3"/>
            <charset val="128"/>
          </rPr>
          <t xml:space="preserve">
</t>
        </r>
      </text>
    </comment>
    <comment ref="BE53" authorId="1" shapeId="0" xr:uid="{00000000-0006-0000-1300-00007C000000}">
      <text>
        <r>
          <rPr>
            <b/>
            <sz val="9"/>
            <color indexed="81"/>
            <rFont val="ＭＳ Ｐゴシック"/>
            <family val="3"/>
            <charset val="128"/>
          </rPr>
          <t>岩田京次:</t>
        </r>
        <r>
          <rPr>
            <sz val="9"/>
            <color indexed="81"/>
            <rFont val="ＭＳ Ｐゴシック"/>
            <family val="3"/>
            <charset val="128"/>
          </rPr>
          <t xml:space="preserve">
</t>
        </r>
      </text>
    </comment>
    <comment ref="BJ53" authorId="1" shapeId="0" xr:uid="{00000000-0006-0000-1300-00007D000000}">
      <text>
        <r>
          <rPr>
            <b/>
            <sz val="9"/>
            <color indexed="81"/>
            <rFont val="ＭＳ Ｐゴシック"/>
            <family val="3"/>
            <charset val="128"/>
          </rPr>
          <t>岩田京次:</t>
        </r>
        <r>
          <rPr>
            <sz val="9"/>
            <color indexed="81"/>
            <rFont val="ＭＳ Ｐゴシック"/>
            <family val="3"/>
            <charset val="128"/>
          </rPr>
          <t xml:space="preserve">
</t>
        </r>
      </text>
    </comment>
    <comment ref="BO53" authorId="1" shapeId="0" xr:uid="{00000000-0006-0000-1300-00007E000000}">
      <text>
        <r>
          <rPr>
            <b/>
            <sz val="9"/>
            <color indexed="81"/>
            <rFont val="ＭＳ Ｐゴシック"/>
            <family val="3"/>
            <charset val="128"/>
          </rPr>
          <t>岩田京次:</t>
        </r>
        <r>
          <rPr>
            <sz val="9"/>
            <color indexed="81"/>
            <rFont val="ＭＳ Ｐゴシック"/>
            <family val="3"/>
            <charset val="128"/>
          </rPr>
          <t xml:space="preserve">
</t>
        </r>
      </text>
    </comment>
    <comment ref="BT53" authorId="1" shapeId="0" xr:uid="{00000000-0006-0000-1300-00007F000000}">
      <text>
        <r>
          <rPr>
            <b/>
            <sz val="9"/>
            <color indexed="81"/>
            <rFont val="ＭＳ Ｐゴシック"/>
            <family val="3"/>
            <charset val="128"/>
          </rPr>
          <t>岩田京次:</t>
        </r>
        <r>
          <rPr>
            <sz val="9"/>
            <color indexed="81"/>
            <rFont val="ＭＳ Ｐゴシック"/>
            <family val="3"/>
            <charset val="128"/>
          </rPr>
          <t xml:space="preserve">
</t>
        </r>
      </text>
    </comment>
    <comment ref="BY53" authorId="1" shapeId="0" xr:uid="{00000000-0006-0000-1300-000080000000}">
      <text>
        <r>
          <rPr>
            <b/>
            <sz val="9"/>
            <color indexed="81"/>
            <rFont val="ＭＳ Ｐゴシック"/>
            <family val="3"/>
            <charset val="128"/>
          </rPr>
          <t>岩田京次:</t>
        </r>
        <r>
          <rPr>
            <sz val="9"/>
            <color indexed="81"/>
            <rFont val="ＭＳ Ｐゴシック"/>
            <family val="3"/>
            <charset val="128"/>
          </rPr>
          <t xml:space="preserve">
</t>
        </r>
      </text>
    </comment>
    <comment ref="CD53" authorId="1" shapeId="0" xr:uid="{00000000-0006-0000-1300-000081000000}">
      <text>
        <r>
          <rPr>
            <b/>
            <sz val="9"/>
            <color indexed="81"/>
            <rFont val="ＭＳ Ｐゴシック"/>
            <family val="3"/>
            <charset val="128"/>
          </rPr>
          <t>岩田京次:</t>
        </r>
        <r>
          <rPr>
            <sz val="9"/>
            <color indexed="81"/>
            <rFont val="ＭＳ Ｐゴシック"/>
            <family val="3"/>
            <charset val="128"/>
          </rPr>
          <t xml:space="preserve">
</t>
        </r>
      </text>
    </comment>
    <comment ref="CI53" authorId="1" shapeId="0" xr:uid="{00000000-0006-0000-1300-000082000000}">
      <text>
        <r>
          <rPr>
            <b/>
            <sz val="9"/>
            <color indexed="81"/>
            <rFont val="ＭＳ Ｐゴシック"/>
            <family val="3"/>
            <charset val="128"/>
          </rPr>
          <t>岩田京次:</t>
        </r>
        <r>
          <rPr>
            <sz val="9"/>
            <color indexed="81"/>
            <rFont val="ＭＳ Ｐゴシック"/>
            <family val="3"/>
            <charset val="128"/>
          </rPr>
          <t xml:space="preserve">
</t>
        </r>
      </text>
    </comment>
    <comment ref="CN53" authorId="1" shapeId="0" xr:uid="{00000000-0006-0000-1300-000083000000}">
      <text>
        <r>
          <rPr>
            <b/>
            <sz val="9"/>
            <color indexed="81"/>
            <rFont val="ＭＳ Ｐゴシック"/>
            <family val="3"/>
            <charset val="128"/>
          </rPr>
          <t>岩田京次:</t>
        </r>
        <r>
          <rPr>
            <sz val="9"/>
            <color indexed="81"/>
            <rFont val="ＭＳ Ｐゴシック"/>
            <family val="3"/>
            <charset val="128"/>
          </rPr>
          <t xml:space="preserve">
</t>
        </r>
      </text>
    </comment>
    <comment ref="CS53" authorId="1" shapeId="0" xr:uid="{00000000-0006-0000-1300-000084000000}">
      <text>
        <r>
          <rPr>
            <b/>
            <sz val="9"/>
            <color indexed="81"/>
            <rFont val="ＭＳ Ｐゴシック"/>
            <family val="3"/>
            <charset val="128"/>
          </rPr>
          <t>岩田京次:</t>
        </r>
        <r>
          <rPr>
            <sz val="9"/>
            <color indexed="81"/>
            <rFont val="ＭＳ Ｐゴシック"/>
            <family val="3"/>
            <charset val="128"/>
          </rPr>
          <t xml:space="preserve">
</t>
        </r>
      </text>
    </comment>
    <comment ref="CX53" authorId="1" shapeId="0" xr:uid="{00000000-0006-0000-1300-000085000000}">
      <text>
        <r>
          <rPr>
            <b/>
            <sz val="9"/>
            <color indexed="81"/>
            <rFont val="ＭＳ Ｐゴシック"/>
            <family val="3"/>
            <charset val="128"/>
          </rPr>
          <t>岩田京次:</t>
        </r>
        <r>
          <rPr>
            <sz val="9"/>
            <color indexed="81"/>
            <rFont val="ＭＳ Ｐゴシック"/>
            <family val="3"/>
            <charset val="128"/>
          </rPr>
          <t xml:space="preserve">
</t>
        </r>
      </text>
    </comment>
    <comment ref="DC53" authorId="1" shapeId="0" xr:uid="{00000000-0006-0000-1300-000086000000}">
      <text>
        <r>
          <rPr>
            <b/>
            <sz val="9"/>
            <color indexed="81"/>
            <rFont val="ＭＳ Ｐゴシック"/>
            <family val="3"/>
            <charset val="128"/>
          </rPr>
          <t>岩田京次:</t>
        </r>
        <r>
          <rPr>
            <sz val="9"/>
            <color indexed="81"/>
            <rFont val="ＭＳ Ｐゴシック"/>
            <family val="3"/>
            <charset val="128"/>
          </rPr>
          <t xml:space="preserve">
</t>
        </r>
      </text>
    </comment>
    <comment ref="DH53" authorId="1" shapeId="0" xr:uid="{00000000-0006-0000-1300-000087000000}">
      <text>
        <r>
          <rPr>
            <b/>
            <sz val="9"/>
            <color indexed="81"/>
            <rFont val="ＭＳ Ｐゴシック"/>
            <family val="3"/>
            <charset val="128"/>
          </rPr>
          <t>岩田京次:</t>
        </r>
        <r>
          <rPr>
            <sz val="9"/>
            <color indexed="81"/>
            <rFont val="ＭＳ Ｐゴシック"/>
            <family val="3"/>
            <charset val="128"/>
          </rPr>
          <t xml:space="preserve">
</t>
        </r>
      </text>
    </comment>
    <comment ref="DM53" authorId="1" shapeId="0" xr:uid="{00000000-0006-0000-1300-000088000000}">
      <text>
        <r>
          <rPr>
            <b/>
            <sz val="9"/>
            <color indexed="81"/>
            <rFont val="ＭＳ Ｐゴシック"/>
            <family val="3"/>
            <charset val="128"/>
          </rPr>
          <t>岩田京次:</t>
        </r>
        <r>
          <rPr>
            <sz val="9"/>
            <color indexed="81"/>
            <rFont val="ＭＳ Ｐゴシック"/>
            <family val="3"/>
            <charset val="128"/>
          </rPr>
          <t xml:space="preserve">
</t>
        </r>
      </text>
    </comment>
    <comment ref="DR53" authorId="1" shapeId="0" xr:uid="{00000000-0006-0000-1300-000089000000}">
      <text>
        <r>
          <rPr>
            <b/>
            <sz val="9"/>
            <color indexed="81"/>
            <rFont val="ＭＳ Ｐゴシック"/>
            <family val="3"/>
            <charset val="128"/>
          </rPr>
          <t>岩田京次:</t>
        </r>
        <r>
          <rPr>
            <sz val="9"/>
            <color indexed="81"/>
            <rFont val="ＭＳ Ｐゴシック"/>
            <family val="3"/>
            <charset val="128"/>
          </rPr>
          <t xml:space="preserve">
</t>
        </r>
      </text>
    </comment>
    <comment ref="DW53" authorId="1" shapeId="0" xr:uid="{00000000-0006-0000-1300-00008A000000}">
      <text>
        <r>
          <rPr>
            <b/>
            <sz val="9"/>
            <color indexed="81"/>
            <rFont val="ＭＳ Ｐゴシック"/>
            <family val="3"/>
            <charset val="128"/>
          </rPr>
          <t>岩田京次:</t>
        </r>
        <r>
          <rPr>
            <sz val="9"/>
            <color indexed="81"/>
            <rFont val="ＭＳ Ｐゴシック"/>
            <family val="3"/>
            <charset val="128"/>
          </rPr>
          <t xml:space="preserve">
</t>
        </r>
      </text>
    </comment>
    <comment ref="EB53" authorId="1" shapeId="0" xr:uid="{00000000-0006-0000-1300-00008B000000}">
      <text>
        <r>
          <rPr>
            <b/>
            <sz val="9"/>
            <color indexed="81"/>
            <rFont val="ＭＳ Ｐゴシック"/>
            <family val="3"/>
            <charset val="128"/>
          </rPr>
          <t>岩田京次:</t>
        </r>
        <r>
          <rPr>
            <sz val="9"/>
            <color indexed="81"/>
            <rFont val="ＭＳ Ｐゴシック"/>
            <family val="3"/>
            <charset val="128"/>
          </rPr>
          <t xml:space="preserve">
</t>
        </r>
      </text>
    </comment>
    <comment ref="EG53" authorId="1" shapeId="0" xr:uid="{00000000-0006-0000-1300-00008C000000}">
      <text>
        <r>
          <rPr>
            <b/>
            <sz val="9"/>
            <color indexed="81"/>
            <rFont val="ＭＳ Ｐゴシック"/>
            <family val="3"/>
            <charset val="128"/>
          </rPr>
          <t>岩田京次:</t>
        </r>
        <r>
          <rPr>
            <sz val="9"/>
            <color indexed="81"/>
            <rFont val="ＭＳ Ｐゴシック"/>
            <family val="3"/>
            <charset val="128"/>
          </rPr>
          <t xml:space="preserve">
</t>
        </r>
      </text>
    </comment>
    <comment ref="EL53" authorId="1" shapeId="0" xr:uid="{00000000-0006-0000-1300-00008D000000}">
      <text>
        <r>
          <rPr>
            <b/>
            <sz val="9"/>
            <color indexed="81"/>
            <rFont val="ＭＳ Ｐゴシック"/>
            <family val="3"/>
            <charset val="128"/>
          </rPr>
          <t>岩田京次:</t>
        </r>
        <r>
          <rPr>
            <sz val="9"/>
            <color indexed="81"/>
            <rFont val="ＭＳ Ｐゴシック"/>
            <family val="3"/>
            <charset val="128"/>
          </rPr>
          <t xml:space="preserve">
</t>
        </r>
      </text>
    </comment>
    <comment ref="EQ53" authorId="1" shapeId="0" xr:uid="{00000000-0006-0000-1300-00008E000000}">
      <text>
        <r>
          <rPr>
            <b/>
            <sz val="9"/>
            <color indexed="81"/>
            <rFont val="ＭＳ Ｐゴシック"/>
            <family val="3"/>
            <charset val="128"/>
          </rPr>
          <t>岩田京次:</t>
        </r>
        <r>
          <rPr>
            <sz val="9"/>
            <color indexed="81"/>
            <rFont val="ＭＳ Ｐゴシック"/>
            <family val="3"/>
            <charset val="128"/>
          </rPr>
          <t xml:space="preserve">
</t>
        </r>
      </text>
    </comment>
    <comment ref="EV53" authorId="1" shapeId="0" xr:uid="{00000000-0006-0000-1300-00008F000000}">
      <text>
        <r>
          <rPr>
            <b/>
            <sz val="9"/>
            <color indexed="81"/>
            <rFont val="ＭＳ Ｐゴシック"/>
            <family val="3"/>
            <charset val="128"/>
          </rPr>
          <t>岩田京次:</t>
        </r>
        <r>
          <rPr>
            <sz val="9"/>
            <color indexed="81"/>
            <rFont val="ＭＳ Ｐゴシック"/>
            <family val="3"/>
            <charset val="128"/>
          </rPr>
          <t xml:space="preserve">
</t>
        </r>
      </text>
    </comment>
    <comment ref="FA53" authorId="1" shapeId="0" xr:uid="{00000000-0006-0000-1300-000090000000}">
      <text>
        <r>
          <rPr>
            <b/>
            <sz val="9"/>
            <color indexed="81"/>
            <rFont val="ＭＳ Ｐゴシック"/>
            <family val="3"/>
            <charset val="128"/>
          </rPr>
          <t>岩田京次:</t>
        </r>
        <r>
          <rPr>
            <sz val="9"/>
            <color indexed="81"/>
            <rFont val="ＭＳ Ｐゴシック"/>
            <family val="3"/>
            <charset val="128"/>
          </rPr>
          <t xml:space="preserve">
</t>
        </r>
      </text>
    </comment>
    <comment ref="FF53" authorId="1" shapeId="0" xr:uid="{00000000-0006-0000-1300-000091000000}">
      <text>
        <r>
          <rPr>
            <b/>
            <sz val="9"/>
            <color indexed="81"/>
            <rFont val="ＭＳ Ｐゴシック"/>
            <family val="3"/>
            <charset val="128"/>
          </rPr>
          <t>岩田京次:</t>
        </r>
        <r>
          <rPr>
            <sz val="9"/>
            <color indexed="81"/>
            <rFont val="ＭＳ Ｐゴシック"/>
            <family val="3"/>
            <charset val="128"/>
          </rPr>
          <t xml:space="preserve">
</t>
        </r>
      </text>
    </comment>
    <comment ref="FK53" authorId="1" shapeId="0" xr:uid="{00000000-0006-0000-1300-000092000000}">
      <text>
        <r>
          <rPr>
            <b/>
            <sz val="9"/>
            <color indexed="81"/>
            <rFont val="ＭＳ Ｐゴシック"/>
            <family val="3"/>
            <charset val="128"/>
          </rPr>
          <t>岩田京次:</t>
        </r>
        <r>
          <rPr>
            <sz val="9"/>
            <color indexed="81"/>
            <rFont val="ＭＳ Ｐゴシック"/>
            <family val="3"/>
            <charset val="128"/>
          </rPr>
          <t xml:space="preserve">
</t>
        </r>
      </text>
    </comment>
    <comment ref="AA55" authorId="1" shapeId="0" xr:uid="{00000000-0006-0000-1300-000093000000}">
      <text>
        <r>
          <rPr>
            <b/>
            <sz val="9"/>
            <color indexed="81"/>
            <rFont val="ＭＳ Ｐゴシック"/>
            <family val="3"/>
            <charset val="128"/>
          </rPr>
          <t>岩田京次:</t>
        </r>
        <r>
          <rPr>
            <sz val="9"/>
            <color indexed="81"/>
            <rFont val="ＭＳ Ｐゴシック"/>
            <family val="3"/>
            <charset val="128"/>
          </rPr>
          <t xml:space="preserve">
</t>
        </r>
      </text>
    </comment>
    <comment ref="AF55" authorId="1" shapeId="0" xr:uid="{00000000-0006-0000-1300-000094000000}">
      <text>
        <r>
          <rPr>
            <b/>
            <sz val="9"/>
            <color indexed="81"/>
            <rFont val="ＭＳ Ｐゴシック"/>
            <family val="3"/>
            <charset val="128"/>
          </rPr>
          <t>岩田京次:</t>
        </r>
        <r>
          <rPr>
            <sz val="9"/>
            <color indexed="81"/>
            <rFont val="ＭＳ Ｐゴシック"/>
            <family val="3"/>
            <charset val="128"/>
          </rPr>
          <t xml:space="preserve">
</t>
        </r>
      </text>
    </comment>
    <comment ref="AK55" authorId="1" shapeId="0" xr:uid="{00000000-0006-0000-1300-000095000000}">
      <text>
        <r>
          <rPr>
            <b/>
            <sz val="9"/>
            <color indexed="81"/>
            <rFont val="ＭＳ Ｐゴシック"/>
            <family val="3"/>
            <charset val="128"/>
          </rPr>
          <t>岩田京次:</t>
        </r>
        <r>
          <rPr>
            <sz val="9"/>
            <color indexed="81"/>
            <rFont val="ＭＳ Ｐゴシック"/>
            <family val="3"/>
            <charset val="128"/>
          </rPr>
          <t xml:space="preserve">
</t>
        </r>
      </text>
    </comment>
    <comment ref="AP55" authorId="1" shapeId="0" xr:uid="{00000000-0006-0000-1300-000096000000}">
      <text>
        <r>
          <rPr>
            <b/>
            <sz val="9"/>
            <color indexed="81"/>
            <rFont val="ＭＳ Ｐゴシック"/>
            <family val="3"/>
            <charset val="128"/>
          </rPr>
          <t>岩田京次:</t>
        </r>
        <r>
          <rPr>
            <sz val="9"/>
            <color indexed="81"/>
            <rFont val="ＭＳ Ｐゴシック"/>
            <family val="3"/>
            <charset val="128"/>
          </rPr>
          <t xml:space="preserve">
</t>
        </r>
      </text>
    </comment>
    <comment ref="AU55" authorId="1" shapeId="0" xr:uid="{00000000-0006-0000-1300-000097000000}">
      <text>
        <r>
          <rPr>
            <b/>
            <sz val="9"/>
            <color indexed="81"/>
            <rFont val="ＭＳ Ｐゴシック"/>
            <family val="3"/>
            <charset val="128"/>
          </rPr>
          <t>岩田京次:</t>
        </r>
        <r>
          <rPr>
            <sz val="9"/>
            <color indexed="81"/>
            <rFont val="ＭＳ Ｐゴシック"/>
            <family val="3"/>
            <charset val="128"/>
          </rPr>
          <t xml:space="preserve">
</t>
        </r>
      </text>
    </comment>
    <comment ref="AZ55" authorId="1" shapeId="0" xr:uid="{00000000-0006-0000-1300-000098000000}">
      <text>
        <r>
          <rPr>
            <b/>
            <sz val="9"/>
            <color indexed="81"/>
            <rFont val="ＭＳ Ｐゴシック"/>
            <family val="3"/>
            <charset val="128"/>
          </rPr>
          <t>岩田京次:</t>
        </r>
        <r>
          <rPr>
            <sz val="9"/>
            <color indexed="81"/>
            <rFont val="ＭＳ Ｐゴシック"/>
            <family val="3"/>
            <charset val="128"/>
          </rPr>
          <t xml:space="preserve">
</t>
        </r>
      </text>
    </comment>
    <comment ref="BE55" authorId="1" shapeId="0" xr:uid="{00000000-0006-0000-1300-000099000000}">
      <text>
        <r>
          <rPr>
            <b/>
            <sz val="9"/>
            <color indexed="81"/>
            <rFont val="ＭＳ Ｐゴシック"/>
            <family val="3"/>
            <charset val="128"/>
          </rPr>
          <t>岩田京次:</t>
        </r>
        <r>
          <rPr>
            <sz val="9"/>
            <color indexed="81"/>
            <rFont val="ＭＳ Ｐゴシック"/>
            <family val="3"/>
            <charset val="128"/>
          </rPr>
          <t xml:space="preserve">
</t>
        </r>
      </text>
    </comment>
    <comment ref="BJ55" authorId="1" shapeId="0" xr:uid="{00000000-0006-0000-1300-00009A000000}">
      <text>
        <r>
          <rPr>
            <b/>
            <sz val="9"/>
            <color indexed="81"/>
            <rFont val="ＭＳ Ｐゴシック"/>
            <family val="3"/>
            <charset val="128"/>
          </rPr>
          <t>岩田京次:</t>
        </r>
        <r>
          <rPr>
            <sz val="9"/>
            <color indexed="81"/>
            <rFont val="ＭＳ Ｐゴシック"/>
            <family val="3"/>
            <charset val="128"/>
          </rPr>
          <t xml:space="preserve">
</t>
        </r>
      </text>
    </comment>
    <comment ref="BO55" authorId="1" shapeId="0" xr:uid="{00000000-0006-0000-1300-00009B000000}">
      <text>
        <r>
          <rPr>
            <b/>
            <sz val="9"/>
            <color indexed="81"/>
            <rFont val="ＭＳ Ｐゴシック"/>
            <family val="3"/>
            <charset val="128"/>
          </rPr>
          <t>岩田京次:</t>
        </r>
        <r>
          <rPr>
            <sz val="9"/>
            <color indexed="81"/>
            <rFont val="ＭＳ Ｐゴシック"/>
            <family val="3"/>
            <charset val="128"/>
          </rPr>
          <t xml:space="preserve">
</t>
        </r>
      </text>
    </comment>
    <comment ref="BT55" authorId="1" shapeId="0" xr:uid="{00000000-0006-0000-1300-00009C000000}">
      <text>
        <r>
          <rPr>
            <b/>
            <sz val="9"/>
            <color indexed="81"/>
            <rFont val="ＭＳ Ｐゴシック"/>
            <family val="3"/>
            <charset val="128"/>
          </rPr>
          <t>岩田京次:</t>
        </r>
        <r>
          <rPr>
            <sz val="9"/>
            <color indexed="81"/>
            <rFont val="ＭＳ Ｐゴシック"/>
            <family val="3"/>
            <charset val="128"/>
          </rPr>
          <t xml:space="preserve">
</t>
        </r>
      </text>
    </comment>
    <comment ref="BY55" authorId="1" shapeId="0" xr:uid="{00000000-0006-0000-1300-00009D000000}">
      <text>
        <r>
          <rPr>
            <b/>
            <sz val="9"/>
            <color indexed="81"/>
            <rFont val="ＭＳ Ｐゴシック"/>
            <family val="3"/>
            <charset val="128"/>
          </rPr>
          <t>岩田京次:</t>
        </r>
        <r>
          <rPr>
            <sz val="9"/>
            <color indexed="81"/>
            <rFont val="ＭＳ Ｐゴシック"/>
            <family val="3"/>
            <charset val="128"/>
          </rPr>
          <t xml:space="preserve">
</t>
        </r>
      </text>
    </comment>
    <comment ref="CD55" authorId="1" shapeId="0" xr:uid="{00000000-0006-0000-1300-00009E000000}">
      <text>
        <r>
          <rPr>
            <b/>
            <sz val="9"/>
            <color indexed="81"/>
            <rFont val="ＭＳ Ｐゴシック"/>
            <family val="3"/>
            <charset val="128"/>
          </rPr>
          <t>岩田京次:</t>
        </r>
        <r>
          <rPr>
            <sz val="9"/>
            <color indexed="81"/>
            <rFont val="ＭＳ Ｐゴシック"/>
            <family val="3"/>
            <charset val="128"/>
          </rPr>
          <t xml:space="preserve">
</t>
        </r>
      </text>
    </comment>
    <comment ref="CI55" authorId="1" shapeId="0" xr:uid="{00000000-0006-0000-1300-00009F000000}">
      <text>
        <r>
          <rPr>
            <b/>
            <sz val="9"/>
            <color indexed="81"/>
            <rFont val="ＭＳ Ｐゴシック"/>
            <family val="3"/>
            <charset val="128"/>
          </rPr>
          <t>岩田京次:</t>
        </r>
        <r>
          <rPr>
            <sz val="9"/>
            <color indexed="81"/>
            <rFont val="ＭＳ Ｐゴシック"/>
            <family val="3"/>
            <charset val="128"/>
          </rPr>
          <t xml:space="preserve">
</t>
        </r>
      </text>
    </comment>
    <comment ref="CN55" authorId="1" shapeId="0" xr:uid="{00000000-0006-0000-1300-0000A0000000}">
      <text>
        <r>
          <rPr>
            <b/>
            <sz val="9"/>
            <color indexed="81"/>
            <rFont val="ＭＳ Ｐゴシック"/>
            <family val="3"/>
            <charset val="128"/>
          </rPr>
          <t>岩田京次:</t>
        </r>
        <r>
          <rPr>
            <sz val="9"/>
            <color indexed="81"/>
            <rFont val="ＭＳ Ｐゴシック"/>
            <family val="3"/>
            <charset val="128"/>
          </rPr>
          <t xml:space="preserve">
</t>
        </r>
      </text>
    </comment>
    <comment ref="CS55" authorId="1" shapeId="0" xr:uid="{00000000-0006-0000-1300-0000A1000000}">
      <text>
        <r>
          <rPr>
            <b/>
            <sz val="9"/>
            <color indexed="81"/>
            <rFont val="ＭＳ Ｐゴシック"/>
            <family val="3"/>
            <charset val="128"/>
          </rPr>
          <t>岩田京次:</t>
        </r>
        <r>
          <rPr>
            <sz val="9"/>
            <color indexed="81"/>
            <rFont val="ＭＳ Ｐゴシック"/>
            <family val="3"/>
            <charset val="128"/>
          </rPr>
          <t xml:space="preserve">
</t>
        </r>
      </text>
    </comment>
    <comment ref="CX55" authorId="1" shapeId="0" xr:uid="{00000000-0006-0000-1300-0000A2000000}">
      <text>
        <r>
          <rPr>
            <b/>
            <sz val="9"/>
            <color indexed="81"/>
            <rFont val="ＭＳ Ｐゴシック"/>
            <family val="3"/>
            <charset val="128"/>
          </rPr>
          <t>岩田京次:</t>
        </r>
        <r>
          <rPr>
            <sz val="9"/>
            <color indexed="81"/>
            <rFont val="ＭＳ Ｐゴシック"/>
            <family val="3"/>
            <charset val="128"/>
          </rPr>
          <t xml:space="preserve">
</t>
        </r>
      </text>
    </comment>
    <comment ref="DC55" authorId="1" shapeId="0" xr:uid="{00000000-0006-0000-1300-0000A3000000}">
      <text>
        <r>
          <rPr>
            <b/>
            <sz val="9"/>
            <color indexed="81"/>
            <rFont val="ＭＳ Ｐゴシック"/>
            <family val="3"/>
            <charset val="128"/>
          </rPr>
          <t>岩田京次:</t>
        </r>
        <r>
          <rPr>
            <sz val="9"/>
            <color indexed="81"/>
            <rFont val="ＭＳ Ｐゴシック"/>
            <family val="3"/>
            <charset val="128"/>
          </rPr>
          <t xml:space="preserve">
</t>
        </r>
      </text>
    </comment>
    <comment ref="DH55" authorId="1" shapeId="0" xr:uid="{00000000-0006-0000-1300-0000A4000000}">
      <text>
        <r>
          <rPr>
            <b/>
            <sz val="9"/>
            <color indexed="81"/>
            <rFont val="ＭＳ Ｐゴシック"/>
            <family val="3"/>
            <charset val="128"/>
          </rPr>
          <t>岩田京次:</t>
        </r>
        <r>
          <rPr>
            <sz val="9"/>
            <color indexed="81"/>
            <rFont val="ＭＳ Ｐゴシック"/>
            <family val="3"/>
            <charset val="128"/>
          </rPr>
          <t xml:space="preserve">
</t>
        </r>
      </text>
    </comment>
    <comment ref="DM55" authorId="1" shapeId="0" xr:uid="{00000000-0006-0000-1300-0000A5000000}">
      <text>
        <r>
          <rPr>
            <b/>
            <sz val="9"/>
            <color indexed="81"/>
            <rFont val="ＭＳ Ｐゴシック"/>
            <family val="3"/>
            <charset val="128"/>
          </rPr>
          <t>岩田京次:</t>
        </r>
        <r>
          <rPr>
            <sz val="9"/>
            <color indexed="81"/>
            <rFont val="ＭＳ Ｐゴシック"/>
            <family val="3"/>
            <charset val="128"/>
          </rPr>
          <t xml:space="preserve">
</t>
        </r>
      </text>
    </comment>
    <comment ref="DR55" authorId="1" shapeId="0" xr:uid="{00000000-0006-0000-1300-0000A6000000}">
      <text>
        <r>
          <rPr>
            <b/>
            <sz val="9"/>
            <color indexed="81"/>
            <rFont val="ＭＳ Ｐゴシック"/>
            <family val="3"/>
            <charset val="128"/>
          </rPr>
          <t>岩田京次:</t>
        </r>
        <r>
          <rPr>
            <sz val="9"/>
            <color indexed="81"/>
            <rFont val="ＭＳ Ｐゴシック"/>
            <family val="3"/>
            <charset val="128"/>
          </rPr>
          <t xml:space="preserve">
</t>
        </r>
      </text>
    </comment>
    <comment ref="DW55" authorId="1" shapeId="0" xr:uid="{00000000-0006-0000-1300-0000A7000000}">
      <text>
        <r>
          <rPr>
            <b/>
            <sz val="9"/>
            <color indexed="81"/>
            <rFont val="ＭＳ Ｐゴシック"/>
            <family val="3"/>
            <charset val="128"/>
          </rPr>
          <t>岩田京次:</t>
        </r>
        <r>
          <rPr>
            <sz val="9"/>
            <color indexed="81"/>
            <rFont val="ＭＳ Ｐゴシック"/>
            <family val="3"/>
            <charset val="128"/>
          </rPr>
          <t xml:space="preserve">
</t>
        </r>
      </text>
    </comment>
    <comment ref="EB55" authorId="1" shapeId="0" xr:uid="{00000000-0006-0000-1300-0000A8000000}">
      <text>
        <r>
          <rPr>
            <b/>
            <sz val="9"/>
            <color indexed="81"/>
            <rFont val="ＭＳ Ｐゴシック"/>
            <family val="3"/>
            <charset val="128"/>
          </rPr>
          <t>岩田京次:</t>
        </r>
        <r>
          <rPr>
            <sz val="9"/>
            <color indexed="81"/>
            <rFont val="ＭＳ Ｐゴシック"/>
            <family val="3"/>
            <charset val="128"/>
          </rPr>
          <t xml:space="preserve">
</t>
        </r>
      </text>
    </comment>
    <comment ref="EG55" authorId="1" shapeId="0" xr:uid="{00000000-0006-0000-1300-0000A9000000}">
      <text>
        <r>
          <rPr>
            <b/>
            <sz val="9"/>
            <color indexed="81"/>
            <rFont val="ＭＳ Ｐゴシック"/>
            <family val="3"/>
            <charset val="128"/>
          </rPr>
          <t>岩田京次:</t>
        </r>
        <r>
          <rPr>
            <sz val="9"/>
            <color indexed="81"/>
            <rFont val="ＭＳ Ｐゴシック"/>
            <family val="3"/>
            <charset val="128"/>
          </rPr>
          <t xml:space="preserve">
</t>
        </r>
      </text>
    </comment>
    <comment ref="EL55" authorId="1" shapeId="0" xr:uid="{00000000-0006-0000-1300-0000AA000000}">
      <text>
        <r>
          <rPr>
            <b/>
            <sz val="9"/>
            <color indexed="81"/>
            <rFont val="ＭＳ Ｐゴシック"/>
            <family val="3"/>
            <charset val="128"/>
          </rPr>
          <t>岩田京次:</t>
        </r>
        <r>
          <rPr>
            <sz val="9"/>
            <color indexed="81"/>
            <rFont val="ＭＳ Ｐゴシック"/>
            <family val="3"/>
            <charset val="128"/>
          </rPr>
          <t xml:space="preserve">
</t>
        </r>
      </text>
    </comment>
    <comment ref="EQ55" authorId="1" shapeId="0" xr:uid="{00000000-0006-0000-1300-0000AB000000}">
      <text>
        <r>
          <rPr>
            <b/>
            <sz val="9"/>
            <color indexed="81"/>
            <rFont val="ＭＳ Ｐゴシック"/>
            <family val="3"/>
            <charset val="128"/>
          </rPr>
          <t>岩田京次:</t>
        </r>
        <r>
          <rPr>
            <sz val="9"/>
            <color indexed="81"/>
            <rFont val="ＭＳ Ｐゴシック"/>
            <family val="3"/>
            <charset val="128"/>
          </rPr>
          <t xml:space="preserve">
</t>
        </r>
      </text>
    </comment>
    <comment ref="EV55" authorId="1" shapeId="0" xr:uid="{00000000-0006-0000-1300-0000AC000000}">
      <text>
        <r>
          <rPr>
            <b/>
            <sz val="9"/>
            <color indexed="81"/>
            <rFont val="ＭＳ Ｐゴシック"/>
            <family val="3"/>
            <charset val="128"/>
          </rPr>
          <t>岩田京次:</t>
        </r>
        <r>
          <rPr>
            <sz val="9"/>
            <color indexed="81"/>
            <rFont val="ＭＳ Ｐゴシック"/>
            <family val="3"/>
            <charset val="128"/>
          </rPr>
          <t xml:space="preserve">
</t>
        </r>
      </text>
    </comment>
    <comment ref="FA55" authorId="1" shapeId="0" xr:uid="{00000000-0006-0000-1300-0000AD000000}">
      <text>
        <r>
          <rPr>
            <b/>
            <sz val="9"/>
            <color indexed="81"/>
            <rFont val="ＭＳ Ｐゴシック"/>
            <family val="3"/>
            <charset val="128"/>
          </rPr>
          <t>岩田京次:</t>
        </r>
        <r>
          <rPr>
            <sz val="9"/>
            <color indexed="81"/>
            <rFont val="ＭＳ Ｐゴシック"/>
            <family val="3"/>
            <charset val="128"/>
          </rPr>
          <t xml:space="preserve">
</t>
        </r>
      </text>
    </comment>
    <comment ref="FF55" authorId="1" shapeId="0" xr:uid="{00000000-0006-0000-1300-0000AE000000}">
      <text>
        <r>
          <rPr>
            <b/>
            <sz val="9"/>
            <color indexed="81"/>
            <rFont val="ＭＳ Ｐゴシック"/>
            <family val="3"/>
            <charset val="128"/>
          </rPr>
          <t>岩田京次:</t>
        </r>
        <r>
          <rPr>
            <sz val="9"/>
            <color indexed="81"/>
            <rFont val="ＭＳ Ｐゴシック"/>
            <family val="3"/>
            <charset val="128"/>
          </rPr>
          <t xml:space="preserve">
</t>
        </r>
      </text>
    </comment>
    <comment ref="FK55" authorId="1" shapeId="0" xr:uid="{00000000-0006-0000-1300-0000AF000000}">
      <text>
        <r>
          <rPr>
            <b/>
            <sz val="9"/>
            <color indexed="81"/>
            <rFont val="ＭＳ Ｐゴシック"/>
            <family val="3"/>
            <charset val="128"/>
          </rPr>
          <t>岩田京次:</t>
        </r>
        <r>
          <rPr>
            <sz val="9"/>
            <color indexed="81"/>
            <rFont val="ＭＳ Ｐゴシック"/>
            <family val="3"/>
            <charset val="128"/>
          </rPr>
          <t xml:space="preserve">
</t>
        </r>
      </text>
    </comment>
    <comment ref="AB59" authorId="1" shapeId="0" xr:uid="{00000000-0006-0000-1300-0000B0000000}">
      <text>
        <r>
          <rPr>
            <b/>
            <sz val="9"/>
            <color indexed="81"/>
            <rFont val="ＭＳ Ｐゴシック"/>
            <family val="3"/>
            <charset val="128"/>
          </rPr>
          <t>岩田京次:</t>
        </r>
        <r>
          <rPr>
            <sz val="9"/>
            <color indexed="81"/>
            <rFont val="ＭＳ Ｐゴシック"/>
            <family val="3"/>
            <charset val="128"/>
          </rPr>
          <t xml:space="preserve">
</t>
        </r>
      </text>
    </comment>
    <comment ref="AG59" authorId="1" shapeId="0" xr:uid="{00000000-0006-0000-1300-0000B1000000}">
      <text>
        <r>
          <rPr>
            <b/>
            <sz val="9"/>
            <color indexed="81"/>
            <rFont val="ＭＳ Ｐゴシック"/>
            <family val="3"/>
            <charset val="128"/>
          </rPr>
          <t>岩田京次:</t>
        </r>
        <r>
          <rPr>
            <sz val="9"/>
            <color indexed="81"/>
            <rFont val="ＭＳ Ｐゴシック"/>
            <family val="3"/>
            <charset val="128"/>
          </rPr>
          <t xml:space="preserve">
</t>
        </r>
      </text>
    </comment>
    <comment ref="AR59" authorId="1" shapeId="0" xr:uid="{00000000-0006-0000-1300-0000B2000000}">
      <text>
        <r>
          <rPr>
            <b/>
            <sz val="9"/>
            <color indexed="81"/>
            <rFont val="ＭＳ Ｐゴシック"/>
            <family val="3"/>
            <charset val="128"/>
          </rPr>
          <t>岩田京次:</t>
        </r>
        <r>
          <rPr>
            <sz val="9"/>
            <color indexed="81"/>
            <rFont val="ＭＳ Ｐゴシック"/>
            <family val="3"/>
            <charset val="128"/>
          </rPr>
          <t xml:space="preserve">
</t>
        </r>
      </text>
    </comment>
    <comment ref="AW59" authorId="1" shapeId="0" xr:uid="{00000000-0006-0000-1300-0000B3000000}">
      <text>
        <r>
          <rPr>
            <b/>
            <sz val="9"/>
            <color indexed="81"/>
            <rFont val="ＭＳ Ｐゴシック"/>
            <family val="3"/>
            <charset val="128"/>
          </rPr>
          <t>岩田京次:</t>
        </r>
        <r>
          <rPr>
            <sz val="9"/>
            <color indexed="81"/>
            <rFont val="ＭＳ Ｐゴシック"/>
            <family val="3"/>
            <charset val="128"/>
          </rPr>
          <t xml:space="preserve">
</t>
        </r>
      </text>
    </comment>
    <comment ref="BH59" authorId="1" shapeId="0" xr:uid="{00000000-0006-0000-1300-0000B4000000}">
      <text>
        <r>
          <rPr>
            <b/>
            <sz val="9"/>
            <color indexed="81"/>
            <rFont val="ＭＳ Ｐゴシック"/>
            <family val="3"/>
            <charset val="128"/>
          </rPr>
          <t>岩田京次:</t>
        </r>
        <r>
          <rPr>
            <sz val="9"/>
            <color indexed="81"/>
            <rFont val="ＭＳ Ｐゴシック"/>
            <family val="3"/>
            <charset val="128"/>
          </rPr>
          <t xml:space="preserve">
</t>
        </r>
      </text>
    </comment>
    <comment ref="BM59" authorId="1" shapeId="0" xr:uid="{00000000-0006-0000-1300-0000B5000000}">
      <text>
        <r>
          <rPr>
            <b/>
            <sz val="9"/>
            <color indexed="81"/>
            <rFont val="ＭＳ Ｐゴシック"/>
            <family val="3"/>
            <charset val="128"/>
          </rPr>
          <t>岩田京次:</t>
        </r>
        <r>
          <rPr>
            <sz val="9"/>
            <color indexed="81"/>
            <rFont val="ＭＳ Ｐゴシック"/>
            <family val="3"/>
            <charset val="128"/>
          </rPr>
          <t xml:space="preserve">
</t>
        </r>
      </text>
    </comment>
    <comment ref="BX59" authorId="1" shapeId="0" xr:uid="{00000000-0006-0000-1300-0000B6000000}">
      <text>
        <r>
          <rPr>
            <b/>
            <sz val="9"/>
            <color indexed="81"/>
            <rFont val="ＭＳ Ｐゴシック"/>
            <family val="3"/>
            <charset val="128"/>
          </rPr>
          <t>岩田京次:</t>
        </r>
        <r>
          <rPr>
            <sz val="9"/>
            <color indexed="81"/>
            <rFont val="ＭＳ Ｐゴシック"/>
            <family val="3"/>
            <charset val="128"/>
          </rPr>
          <t xml:space="preserve">
</t>
        </r>
      </text>
    </comment>
    <comment ref="CC59" authorId="1" shapeId="0" xr:uid="{00000000-0006-0000-1300-0000B7000000}">
      <text>
        <r>
          <rPr>
            <b/>
            <sz val="9"/>
            <color indexed="81"/>
            <rFont val="ＭＳ Ｐゴシック"/>
            <family val="3"/>
            <charset val="128"/>
          </rPr>
          <t>岩田京次:</t>
        </r>
        <r>
          <rPr>
            <sz val="9"/>
            <color indexed="81"/>
            <rFont val="ＭＳ Ｐゴシック"/>
            <family val="3"/>
            <charset val="128"/>
          </rPr>
          <t xml:space="preserve">
</t>
        </r>
      </text>
    </comment>
    <comment ref="CN59" authorId="1" shapeId="0" xr:uid="{00000000-0006-0000-1300-0000B8000000}">
      <text>
        <r>
          <rPr>
            <b/>
            <sz val="9"/>
            <color indexed="81"/>
            <rFont val="ＭＳ Ｐゴシック"/>
            <family val="3"/>
            <charset val="128"/>
          </rPr>
          <t>岩田京次:</t>
        </r>
        <r>
          <rPr>
            <sz val="9"/>
            <color indexed="81"/>
            <rFont val="ＭＳ Ｐゴシック"/>
            <family val="3"/>
            <charset val="128"/>
          </rPr>
          <t xml:space="preserve">
</t>
        </r>
      </text>
    </comment>
    <comment ref="CS59" authorId="1" shapeId="0" xr:uid="{00000000-0006-0000-1300-0000B9000000}">
      <text>
        <r>
          <rPr>
            <b/>
            <sz val="9"/>
            <color indexed="81"/>
            <rFont val="ＭＳ Ｐゴシック"/>
            <family val="3"/>
            <charset val="128"/>
          </rPr>
          <t>岩田京次:</t>
        </r>
        <r>
          <rPr>
            <sz val="9"/>
            <color indexed="81"/>
            <rFont val="ＭＳ Ｐゴシック"/>
            <family val="3"/>
            <charset val="128"/>
          </rPr>
          <t xml:space="preserve">
</t>
        </r>
      </text>
    </comment>
    <comment ref="DD59" authorId="1" shapeId="0" xr:uid="{00000000-0006-0000-1300-0000BA000000}">
      <text>
        <r>
          <rPr>
            <b/>
            <sz val="9"/>
            <color indexed="81"/>
            <rFont val="ＭＳ Ｐゴシック"/>
            <family val="3"/>
            <charset val="128"/>
          </rPr>
          <t>岩田京次:</t>
        </r>
        <r>
          <rPr>
            <sz val="9"/>
            <color indexed="81"/>
            <rFont val="ＭＳ Ｐゴシック"/>
            <family val="3"/>
            <charset val="128"/>
          </rPr>
          <t xml:space="preserve">
</t>
        </r>
      </text>
    </comment>
    <comment ref="DI59" authorId="1" shapeId="0" xr:uid="{00000000-0006-0000-1300-0000BB000000}">
      <text>
        <r>
          <rPr>
            <b/>
            <sz val="9"/>
            <color indexed="81"/>
            <rFont val="ＭＳ Ｐゴシック"/>
            <family val="3"/>
            <charset val="128"/>
          </rPr>
          <t>岩田京次:</t>
        </r>
        <r>
          <rPr>
            <sz val="9"/>
            <color indexed="81"/>
            <rFont val="ＭＳ Ｐゴシック"/>
            <family val="3"/>
            <charset val="128"/>
          </rPr>
          <t xml:space="preserve">
</t>
        </r>
      </text>
    </comment>
    <comment ref="DT59" authorId="1" shapeId="0" xr:uid="{00000000-0006-0000-1300-0000BC000000}">
      <text>
        <r>
          <rPr>
            <b/>
            <sz val="9"/>
            <color indexed="81"/>
            <rFont val="ＭＳ Ｐゴシック"/>
            <family val="3"/>
            <charset val="128"/>
          </rPr>
          <t>岩田京次:</t>
        </r>
        <r>
          <rPr>
            <sz val="9"/>
            <color indexed="81"/>
            <rFont val="ＭＳ Ｐゴシック"/>
            <family val="3"/>
            <charset val="128"/>
          </rPr>
          <t xml:space="preserve">
</t>
        </r>
      </text>
    </comment>
    <comment ref="DY59" authorId="1" shapeId="0" xr:uid="{00000000-0006-0000-1300-0000BD000000}">
      <text>
        <r>
          <rPr>
            <b/>
            <sz val="9"/>
            <color indexed="81"/>
            <rFont val="ＭＳ Ｐゴシック"/>
            <family val="3"/>
            <charset val="128"/>
          </rPr>
          <t>岩田京次:</t>
        </r>
        <r>
          <rPr>
            <sz val="9"/>
            <color indexed="81"/>
            <rFont val="ＭＳ Ｐゴシック"/>
            <family val="3"/>
            <charset val="128"/>
          </rPr>
          <t xml:space="preserve">
</t>
        </r>
      </text>
    </comment>
    <comment ref="EJ59" authorId="1" shapeId="0" xr:uid="{00000000-0006-0000-1300-0000BE000000}">
      <text>
        <r>
          <rPr>
            <b/>
            <sz val="9"/>
            <color indexed="81"/>
            <rFont val="ＭＳ Ｐゴシック"/>
            <family val="3"/>
            <charset val="128"/>
          </rPr>
          <t>岩田京次:</t>
        </r>
        <r>
          <rPr>
            <sz val="9"/>
            <color indexed="81"/>
            <rFont val="ＭＳ Ｐゴシック"/>
            <family val="3"/>
            <charset val="128"/>
          </rPr>
          <t xml:space="preserve">
</t>
        </r>
      </text>
    </comment>
    <comment ref="EO59" authorId="1" shapeId="0" xr:uid="{00000000-0006-0000-1300-0000BF000000}">
      <text>
        <r>
          <rPr>
            <b/>
            <sz val="9"/>
            <color indexed="81"/>
            <rFont val="ＭＳ Ｐゴシック"/>
            <family val="3"/>
            <charset val="128"/>
          </rPr>
          <t>岩田京次:</t>
        </r>
        <r>
          <rPr>
            <sz val="9"/>
            <color indexed="81"/>
            <rFont val="ＭＳ Ｐゴシック"/>
            <family val="3"/>
            <charset val="128"/>
          </rPr>
          <t xml:space="preserve">
</t>
        </r>
      </text>
    </comment>
    <comment ref="U61" authorId="1" shapeId="0" xr:uid="{00000000-0006-0000-1300-0000C0000000}">
      <text>
        <r>
          <rPr>
            <b/>
            <sz val="9"/>
            <color indexed="81"/>
            <rFont val="ＭＳ Ｐゴシック"/>
            <family val="3"/>
            <charset val="128"/>
          </rPr>
          <t>岩田京次:</t>
        </r>
        <r>
          <rPr>
            <sz val="9"/>
            <color indexed="81"/>
            <rFont val="ＭＳ Ｐゴシック"/>
            <family val="3"/>
            <charset val="128"/>
          </rPr>
          <t xml:space="preserve">
</t>
        </r>
      </text>
    </comment>
    <comment ref="AK61" authorId="1" shapeId="0" xr:uid="{00000000-0006-0000-1300-0000C1000000}">
      <text>
        <r>
          <rPr>
            <b/>
            <sz val="9"/>
            <color indexed="81"/>
            <rFont val="ＭＳ Ｐゴシック"/>
            <family val="3"/>
            <charset val="128"/>
          </rPr>
          <t>岩田京次:</t>
        </r>
        <r>
          <rPr>
            <sz val="9"/>
            <color indexed="81"/>
            <rFont val="ＭＳ Ｐゴシック"/>
            <family val="3"/>
            <charset val="128"/>
          </rPr>
          <t xml:space="preserve">
</t>
        </r>
      </text>
    </comment>
    <comment ref="BA61" authorId="1" shapeId="0" xr:uid="{00000000-0006-0000-1300-0000C2000000}">
      <text>
        <r>
          <rPr>
            <b/>
            <sz val="9"/>
            <color indexed="81"/>
            <rFont val="ＭＳ Ｐゴシック"/>
            <family val="3"/>
            <charset val="128"/>
          </rPr>
          <t>岩田京次:</t>
        </r>
        <r>
          <rPr>
            <sz val="9"/>
            <color indexed="81"/>
            <rFont val="ＭＳ Ｐゴシック"/>
            <family val="3"/>
            <charset val="128"/>
          </rPr>
          <t xml:space="preserve">
</t>
        </r>
      </text>
    </comment>
    <comment ref="AA71" authorId="1" shapeId="0" xr:uid="{00000000-0006-0000-1300-0000C3000000}">
      <text>
        <r>
          <rPr>
            <b/>
            <sz val="9"/>
            <color indexed="81"/>
            <rFont val="ＭＳ Ｐゴシック"/>
            <family val="3"/>
            <charset val="128"/>
          </rPr>
          <t>岩田京次:</t>
        </r>
        <r>
          <rPr>
            <sz val="9"/>
            <color indexed="81"/>
            <rFont val="ＭＳ Ｐゴシック"/>
            <family val="3"/>
            <charset val="128"/>
          </rPr>
          <t xml:space="preserve">
</t>
        </r>
      </text>
    </comment>
    <comment ref="AF71" authorId="1" shapeId="0" xr:uid="{00000000-0006-0000-1300-0000C4000000}">
      <text>
        <r>
          <rPr>
            <b/>
            <sz val="9"/>
            <color indexed="81"/>
            <rFont val="ＭＳ Ｐゴシック"/>
            <family val="3"/>
            <charset val="128"/>
          </rPr>
          <t>岩田京次:</t>
        </r>
        <r>
          <rPr>
            <sz val="9"/>
            <color indexed="81"/>
            <rFont val="ＭＳ Ｐゴシック"/>
            <family val="3"/>
            <charset val="128"/>
          </rPr>
          <t xml:space="preserve">
</t>
        </r>
      </text>
    </comment>
    <comment ref="AK71" authorId="1" shapeId="0" xr:uid="{00000000-0006-0000-1300-0000C5000000}">
      <text>
        <r>
          <rPr>
            <b/>
            <sz val="9"/>
            <color indexed="81"/>
            <rFont val="ＭＳ Ｐゴシック"/>
            <family val="3"/>
            <charset val="128"/>
          </rPr>
          <t>岩田京次:</t>
        </r>
        <r>
          <rPr>
            <sz val="9"/>
            <color indexed="81"/>
            <rFont val="ＭＳ Ｐゴシック"/>
            <family val="3"/>
            <charset val="128"/>
          </rPr>
          <t xml:space="preserve">
</t>
        </r>
      </text>
    </comment>
    <comment ref="AP71" authorId="1" shapeId="0" xr:uid="{00000000-0006-0000-1300-0000C6000000}">
      <text>
        <r>
          <rPr>
            <b/>
            <sz val="9"/>
            <color indexed="81"/>
            <rFont val="ＭＳ Ｐゴシック"/>
            <family val="3"/>
            <charset val="128"/>
          </rPr>
          <t>岩田京次:</t>
        </r>
        <r>
          <rPr>
            <sz val="9"/>
            <color indexed="81"/>
            <rFont val="ＭＳ Ｐゴシック"/>
            <family val="3"/>
            <charset val="128"/>
          </rPr>
          <t xml:space="preserve">
</t>
        </r>
      </text>
    </comment>
    <comment ref="AU71" authorId="1" shapeId="0" xr:uid="{00000000-0006-0000-1300-0000C7000000}">
      <text>
        <r>
          <rPr>
            <b/>
            <sz val="9"/>
            <color indexed="81"/>
            <rFont val="ＭＳ Ｐゴシック"/>
            <family val="3"/>
            <charset val="128"/>
          </rPr>
          <t>岩田京次:</t>
        </r>
        <r>
          <rPr>
            <sz val="9"/>
            <color indexed="81"/>
            <rFont val="ＭＳ Ｐゴシック"/>
            <family val="3"/>
            <charset val="128"/>
          </rPr>
          <t xml:space="preserve">
</t>
        </r>
      </text>
    </comment>
    <comment ref="AZ71" authorId="1" shapeId="0" xr:uid="{00000000-0006-0000-1300-0000C8000000}">
      <text>
        <r>
          <rPr>
            <b/>
            <sz val="9"/>
            <color indexed="81"/>
            <rFont val="ＭＳ Ｐゴシック"/>
            <family val="3"/>
            <charset val="128"/>
          </rPr>
          <t>岩田京次:</t>
        </r>
        <r>
          <rPr>
            <sz val="9"/>
            <color indexed="81"/>
            <rFont val="ＭＳ Ｐゴシック"/>
            <family val="3"/>
            <charset val="128"/>
          </rPr>
          <t xml:space="preserve">
</t>
        </r>
      </text>
    </comment>
    <comment ref="BE71" authorId="1" shapeId="0" xr:uid="{00000000-0006-0000-1300-0000C9000000}">
      <text>
        <r>
          <rPr>
            <b/>
            <sz val="9"/>
            <color indexed="81"/>
            <rFont val="ＭＳ Ｐゴシック"/>
            <family val="3"/>
            <charset val="128"/>
          </rPr>
          <t>岩田京次:</t>
        </r>
        <r>
          <rPr>
            <sz val="9"/>
            <color indexed="81"/>
            <rFont val="ＭＳ Ｐゴシック"/>
            <family val="3"/>
            <charset val="128"/>
          </rPr>
          <t xml:space="preserve">
</t>
        </r>
      </text>
    </comment>
    <comment ref="BJ71" authorId="1" shapeId="0" xr:uid="{00000000-0006-0000-1300-0000CA000000}">
      <text>
        <r>
          <rPr>
            <b/>
            <sz val="9"/>
            <color indexed="81"/>
            <rFont val="ＭＳ Ｐゴシック"/>
            <family val="3"/>
            <charset val="128"/>
          </rPr>
          <t>岩田京次:</t>
        </r>
        <r>
          <rPr>
            <sz val="9"/>
            <color indexed="81"/>
            <rFont val="ＭＳ Ｐゴシック"/>
            <family val="3"/>
            <charset val="128"/>
          </rPr>
          <t xml:space="preserve">
</t>
        </r>
      </text>
    </comment>
    <comment ref="BO71" authorId="1" shapeId="0" xr:uid="{00000000-0006-0000-1300-0000CB000000}">
      <text>
        <r>
          <rPr>
            <b/>
            <sz val="9"/>
            <color indexed="81"/>
            <rFont val="ＭＳ Ｐゴシック"/>
            <family val="3"/>
            <charset val="128"/>
          </rPr>
          <t>岩田京次:</t>
        </r>
        <r>
          <rPr>
            <sz val="9"/>
            <color indexed="81"/>
            <rFont val="ＭＳ Ｐゴシック"/>
            <family val="3"/>
            <charset val="128"/>
          </rPr>
          <t xml:space="preserve">
</t>
        </r>
      </text>
    </comment>
    <comment ref="BT71" authorId="1" shapeId="0" xr:uid="{00000000-0006-0000-1300-0000CC000000}">
      <text>
        <r>
          <rPr>
            <b/>
            <sz val="9"/>
            <color indexed="81"/>
            <rFont val="ＭＳ Ｐゴシック"/>
            <family val="3"/>
            <charset val="128"/>
          </rPr>
          <t>岩田京次:</t>
        </r>
        <r>
          <rPr>
            <sz val="9"/>
            <color indexed="81"/>
            <rFont val="ＭＳ Ｐゴシック"/>
            <family val="3"/>
            <charset val="128"/>
          </rPr>
          <t xml:space="preserve">
</t>
        </r>
      </text>
    </comment>
    <comment ref="BY71" authorId="1" shapeId="0" xr:uid="{00000000-0006-0000-1300-0000CD000000}">
      <text>
        <r>
          <rPr>
            <b/>
            <sz val="9"/>
            <color indexed="81"/>
            <rFont val="ＭＳ Ｐゴシック"/>
            <family val="3"/>
            <charset val="128"/>
          </rPr>
          <t>岩田京次:</t>
        </r>
        <r>
          <rPr>
            <sz val="9"/>
            <color indexed="81"/>
            <rFont val="ＭＳ Ｐゴシック"/>
            <family val="3"/>
            <charset val="128"/>
          </rPr>
          <t xml:space="preserve">
</t>
        </r>
      </text>
    </comment>
    <comment ref="CD71" authorId="1" shapeId="0" xr:uid="{00000000-0006-0000-1300-0000CE000000}">
      <text>
        <r>
          <rPr>
            <b/>
            <sz val="9"/>
            <color indexed="81"/>
            <rFont val="ＭＳ Ｐゴシック"/>
            <family val="3"/>
            <charset val="128"/>
          </rPr>
          <t>岩田京次:</t>
        </r>
        <r>
          <rPr>
            <sz val="9"/>
            <color indexed="81"/>
            <rFont val="ＭＳ Ｐゴシック"/>
            <family val="3"/>
            <charset val="128"/>
          </rPr>
          <t xml:space="preserve">
</t>
        </r>
      </text>
    </comment>
    <comment ref="CI71" authorId="1" shapeId="0" xr:uid="{00000000-0006-0000-1300-0000CF000000}">
      <text>
        <r>
          <rPr>
            <b/>
            <sz val="9"/>
            <color indexed="81"/>
            <rFont val="ＭＳ Ｐゴシック"/>
            <family val="3"/>
            <charset val="128"/>
          </rPr>
          <t>岩田京次:</t>
        </r>
        <r>
          <rPr>
            <sz val="9"/>
            <color indexed="81"/>
            <rFont val="ＭＳ Ｐゴシック"/>
            <family val="3"/>
            <charset val="128"/>
          </rPr>
          <t xml:space="preserve">
</t>
        </r>
      </text>
    </comment>
    <comment ref="CN71" authorId="1" shapeId="0" xr:uid="{00000000-0006-0000-1300-0000D0000000}">
      <text>
        <r>
          <rPr>
            <b/>
            <sz val="9"/>
            <color indexed="81"/>
            <rFont val="ＭＳ Ｐゴシック"/>
            <family val="3"/>
            <charset val="128"/>
          </rPr>
          <t>岩田京次:</t>
        </r>
        <r>
          <rPr>
            <sz val="9"/>
            <color indexed="81"/>
            <rFont val="ＭＳ Ｐゴシック"/>
            <family val="3"/>
            <charset val="128"/>
          </rPr>
          <t xml:space="preserve">
</t>
        </r>
      </text>
    </comment>
    <comment ref="CS71" authorId="1" shapeId="0" xr:uid="{00000000-0006-0000-1300-0000D1000000}">
      <text>
        <r>
          <rPr>
            <b/>
            <sz val="9"/>
            <color indexed="81"/>
            <rFont val="ＭＳ Ｐゴシック"/>
            <family val="3"/>
            <charset val="128"/>
          </rPr>
          <t>岩田京次:</t>
        </r>
        <r>
          <rPr>
            <sz val="9"/>
            <color indexed="81"/>
            <rFont val="ＭＳ Ｐゴシック"/>
            <family val="3"/>
            <charset val="128"/>
          </rPr>
          <t xml:space="preserve">
</t>
        </r>
      </text>
    </comment>
    <comment ref="CX71" authorId="1" shapeId="0" xr:uid="{00000000-0006-0000-1300-0000D2000000}">
      <text>
        <r>
          <rPr>
            <b/>
            <sz val="9"/>
            <color indexed="81"/>
            <rFont val="ＭＳ Ｐゴシック"/>
            <family val="3"/>
            <charset val="128"/>
          </rPr>
          <t>岩田京次:</t>
        </r>
        <r>
          <rPr>
            <sz val="9"/>
            <color indexed="81"/>
            <rFont val="ＭＳ Ｐゴシック"/>
            <family val="3"/>
            <charset val="128"/>
          </rPr>
          <t xml:space="preserve">
</t>
        </r>
      </text>
    </comment>
    <comment ref="DC71" authorId="1" shapeId="0" xr:uid="{00000000-0006-0000-1300-0000D3000000}">
      <text>
        <r>
          <rPr>
            <b/>
            <sz val="9"/>
            <color indexed="81"/>
            <rFont val="ＭＳ Ｐゴシック"/>
            <family val="3"/>
            <charset val="128"/>
          </rPr>
          <t>岩田京次:</t>
        </r>
        <r>
          <rPr>
            <sz val="9"/>
            <color indexed="81"/>
            <rFont val="ＭＳ Ｐゴシック"/>
            <family val="3"/>
            <charset val="128"/>
          </rPr>
          <t xml:space="preserve">
</t>
        </r>
      </text>
    </comment>
    <comment ref="DH71" authorId="1" shapeId="0" xr:uid="{00000000-0006-0000-1300-0000D4000000}">
      <text>
        <r>
          <rPr>
            <b/>
            <sz val="9"/>
            <color indexed="81"/>
            <rFont val="ＭＳ Ｐゴシック"/>
            <family val="3"/>
            <charset val="128"/>
          </rPr>
          <t>岩田京次:</t>
        </r>
        <r>
          <rPr>
            <sz val="9"/>
            <color indexed="81"/>
            <rFont val="ＭＳ Ｐゴシック"/>
            <family val="3"/>
            <charset val="128"/>
          </rPr>
          <t xml:space="preserve">
</t>
        </r>
      </text>
    </comment>
    <comment ref="DM71" authorId="1" shapeId="0" xr:uid="{00000000-0006-0000-1300-0000D5000000}">
      <text>
        <r>
          <rPr>
            <b/>
            <sz val="9"/>
            <color indexed="81"/>
            <rFont val="ＭＳ Ｐゴシック"/>
            <family val="3"/>
            <charset val="128"/>
          </rPr>
          <t>岩田京次:</t>
        </r>
        <r>
          <rPr>
            <sz val="9"/>
            <color indexed="81"/>
            <rFont val="ＭＳ Ｐゴシック"/>
            <family val="3"/>
            <charset val="128"/>
          </rPr>
          <t xml:space="preserve">
</t>
        </r>
      </text>
    </comment>
    <comment ref="DR71" authorId="1" shapeId="0" xr:uid="{00000000-0006-0000-1300-0000D6000000}">
      <text>
        <r>
          <rPr>
            <b/>
            <sz val="9"/>
            <color indexed="81"/>
            <rFont val="ＭＳ Ｐゴシック"/>
            <family val="3"/>
            <charset val="128"/>
          </rPr>
          <t>岩田京次:</t>
        </r>
        <r>
          <rPr>
            <sz val="9"/>
            <color indexed="81"/>
            <rFont val="ＭＳ Ｐゴシック"/>
            <family val="3"/>
            <charset val="128"/>
          </rPr>
          <t xml:space="preserve">
</t>
        </r>
      </text>
    </comment>
    <comment ref="DW71" authorId="1" shapeId="0" xr:uid="{00000000-0006-0000-1300-0000D7000000}">
      <text>
        <r>
          <rPr>
            <b/>
            <sz val="9"/>
            <color indexed="81"/>
            <rFont val="ＭＳ Ｐゴシック"/>
            <family val="3"/>
            <charset val="128"/>
          </rPr>
          <t>岩田京次:</t>
        </r>
        <r>
          <rPr>
            <sz val="9"/>
            <color indexed="81"/>
            <rFont val="ＭＳ Ｐゴシック"/>
            <family val="3"/>
            <charset val="128"/>
          </rPr>
          <t xml:space="preserve">
</t>
        </r>
      </text>
    </comment>
    <comment ref="EB71" authorId="1" shapeId="0" xr:uid="{00000000-0006-0000-1300-0000D8000000}">
      <text>
        <r>
          <rPr>
            <b/>
            <sz val="9"/>
            <color indexed="81"/>
            <rFont val="ＭＳ Ｐゴシック"/>
            <family val="3"/>
            <charset val="128"/>
          </rPr>
          <t>岩田京次:</t>
        </r>
        <r>
          <rPr>
            <sz val="9"/>
            <color indexed="81"/>
            <rFont val="ＭＳ Ｐゴシック"/>
            <family val="3"/>
            <charset val="128"/>
          </rPr>
          <t xml:space="preserve">
</t>
        </r>
      </text>
    </comment>
    <comment ref="EG71" authorId="1" shapeId="0" xr:uid="{00000000-0006-0000-1300-0000D9000000}">
      <text>
        <r>
          <rPr>
            <b/>
            <sz val="9"/>
            <color indexed="81"/>
            <rFont val="ＭＳ Ｐゴシック"/>
            <family val="3"/>
            <charset val="128"/>
          </rPr>
          <t>岩田京次:</t>
        </r>
        <r>
          <rPr>
            <sz val="9"/>
            <color indexed="81"/>
            <rFont val="ＭＳ Ｐゴシック"/>
            <family val="3"/>
            <charset val="128"/>
          </rPr>
          <t xml:space="preserve">
</t>
        </r>
      </text>
    </comment>
    <comment ref="EL71" authorId="1" shapeId="0" xr:uid="{00000000-0006-0000-1300-0000DA000000}">
      <text>
        <r>
          <rPr>
            <b/>
            <sz val="9"/>
            <color indexed="81"/>
            <rFont val="ＭＳ Ｐゴシック"/>
            <family val="3"/>
            <charset val="128"/>
          </rPr>
          <t>岩田京次:</t>
        </r>
        <r>
          <rPr>
            <sz val="9"/>
            <color indexed="81"/>
            <rFont val="ＭＳ Ｐゴシック"/>
            <family val="3"/>
            <charset val="128"/>
          </rPr>
          <t xml:space="preserve">
</t>
        </r>
      </text>
    </comment>
    <comment ref="EQ71" authorId="1" shapeId="0" xr:uid="{00000000-0006-0000-1300-0000DB000000}">
      <text>
        <r>
          <rPr>
            <b/>
            <sz val="9"/>
            <color indexed="81"/>
            <rFont val="ＭＳ Ｐゴシック"/>
            <family val="3"/>
            <charset val="128"/>
          </rPr>
          <t>岩田京次:</t>
        </r>
        <r>
          <rPr>
            <sz val="9"/>
            <color indexed="81"/>
            <rFont val="ＭＳ Ｐゴシック"/>
            <family val="3"/>
            <charset val="128"/>
          </rPr>
          <t xml:space="preserve">
</t>
        </r>
      </text>
    </comment>
    <comment ref="EV71" authorId="1" shapeId="0" xr:uid="{00000000-0006-0000-1300-0000DC000000}">
      <text>
        <r>
          <rPr>
            <b/>
            <sz val="9"/>
            <color indexed="81"/>
            <rFont val="ＭＳ Ｐゴシック"/>
            <family val="3"/>
            <charset val="128"/>
          </rPr>
          <t>岩田京次:</t>
        </r>
        <r>
          <rPr>
            <sz val="9"/>
            <color indexed="81"/>
            <rFont val="ＭＳ Ｐゴシック"/>
            <family val="3"/>
            <charset val="128"/>
          </rPr>
          <t xml:space="preserve">
</t>
        </r>
      </text>
    </comment>
    <comment ref="FA71" authorId="1" shapeId="0" xr:uid="{00000000-0006-0000-1300-0000DD000000}">
      <text>
        <r>
          <rPr>
            <b/>
            <sz val="9"/>
            <color indexed="81"/>
            <rFont val="ＭＳ Ｐゴシック"/>
            <family val="3"/>
            <charset val="128"/>
          </rPr>
          <t>岩田京次:</t>
        </r>
        <r>
          <rPr>
            <sz val="9"/>
            <color indexed="81"/>
            <rFont val="ＭＳ Ｐゴシック"/>
            <family val="3"/>
            <charset val="128"/>
          </rPr>
          <t xml:space="preserve">
</t>
        </r>
      </text>
    </comment>
    <comment ref="FF71" authorId="1" shapeId="0" xr:uid="{00000000-0006-0000-1300-0000DE000000}">
      <text>
        <r>
          <rPr>
            <b/>
            <sz val="9"/>
            <color indexed="81"/>
            <rFont val="ＭＳ Ｐゴシック"/>
            <family val="3"/>
            <charset val="128"/>
          </rPr>
          <t>岩田京次:</t>
        </r>
        <r>
          <rPr>
            <sz val="9"/>
            <color indexed="81"/>
            <rFont val="ＭＳ Ｐゴシック"/>
            <family val="3"/>
            <charset val="128"/>
          </rPr>
          <t xml:space="preserve">
</t>
        </r>
      </text>
    </comment>
    <comment ref="FK71" authorId="1" shapeId="0" xr:uid="{00000000-0006-0000-1300-0000DF000000}">
      <text>
        <r>
          <rPr>
            <b/>
            <sz val="9"/>
            <color indexed="81"/>
            <rFont val="ＭＳ Ｐゴシック"/>
            <family val="3"/>
            <charset val="128"/>
          </rPr>
          <t>岩田京次:</t>
        </r>
        <r>
          <rPr>
            <sz val="9"/>
            <color indexed="81"/>
            <rFont val="ＭＳ Ｐゴシック"/>
            <family val="3"/>
            <charset val="128"/>
          </rPr>
          <t xml:space="preserve">
</t>
        </r>
      </text>
    </comment>
    <comment ref="AA73" authorId="1" shapeId="0" xr:uid="{00000000-0006-0000-1300-0000E0000000}">
      <text>
        <r>
          <rPr>
            <b/>
            <sz val="9"/>
            <color indexed="81"/>
            <rFont val="ＭＳ Ｐゴシック"/>
            <family val="3"/>
            <charset val="128"/>
          </rPr>
          <t>岩田京次:</t>
        </r>
        <r>
          <rPr>
            <sz val="9"/>
            <color indexed="81"/>
            <rFont val="ＭＳ Ｐゴシック"/>
            <family val="3"/>
            <charset val="128"/>
          </rPr>
          <t xml:space="preserve">
</t>
        </r>
      </text>
    </comment>
    <comment ref="AF73" authorId="1" shapeId="0" xr:uid="{00000000-0006-0000-1300-0000E1000000}">
      <text>
        <r>
          <rPr>
            <b/>
            <sz val="9"/>
            <color indexed="81"/>
            <rFont val="ＭＳ Ｐゴシック"/>
            <family val="3"/>
            <charset val="128"/>
          </rPr>
          <t>岩田京次:</t>
        </r>
        <r>
          <rPr>
            <sz val="9"/>
            <color indexed="81"/>
            <rFont val="ＭＳ Ｐゴシック"/>
            <family val="3"/>
            <charset val="128"/>
          </rPr>
          <t xml:space="preserve">
</t>
        </r>
      </text>
    </comment>
    <comment ref="AK73" authorId="1" shapeId="0" xr:uid="{00000000-0006-0000-1300-0000E2000000}">
      <text>
        <r>
          <rPr>
            <b/>
            <sz val="9"/>
            <color indexed="81"/>
            <rFont val="ＭＳ Ｐゴシック"/>
            <family val="3"/>
            <charset val="128"/>
          </rPr>
          <t>岩田京次:</t>
        </r>
        <r>
          <rPr>
            <sz val="9"/>
            <color indexed="81"/>
            <rFont val="ＭＳ Ｐゴシック"/>
            <family val="3"/>
            <charset val="128"/>
          </rPr>
          <t xml:space="preserve">
</t>
        </r>
      </text>
    </comment>
    <comment ref="AP73" authorId="1" shapeId="0" xr:uid="{00000000-0006-0000-1300-0000E3000000}">
      <text>
        <r>
          <rPr>
            <b/>
            <sz val="9"/>
            <color indexed="81"/>
            <rFont val="ＭＳ Ｐゴシック"/>
            <family val="3"/>
            <charset val="128"/>
          </rPr>
          <t>岩田京次:</t>
        </r>
        <r>
          <rPr>
            <sz val="9"/>
            <color indexed="81"/>
            <rFont val="ＭＳ Ｐゴシック"/>
            <family val="3"/>
            <charset val="128"/>
          </rPr>
          <t xml:space="preserve">
</t>
        </r>
      </text>
    </comment>
    <comment ref="AU73" authorId="1" shapeId="0" xr:uid="{00000000-0006-0000-1300-0000E4000000}">
      <text>
        <r>
          <rPr>
            <b/>
            <sz val="9"/>
            <color indexed="81"/>
            <rFont val="ＭＳ Ｐゴシック"/>
            <family val="3"/>
            <charset val="128"/>
          </rPr>
          <t>岩田京次:</t>
        </r>
        <r>
          <rPr>
            <sz val="9"/>
            <color indexed="81"/>
            <rFont val="ＭＳ Ｐゴシック"/>
            <family val="3"/>
            <charset val="128"/>
          </rPr>
          <t xml:space="preserve">
</t>
        </r>
      </text>
    </comment>
    <comment ref="AZ73" authorId="1" shapeId="0" xr:uid="{00000000-0006-0000-1300-0000E5000000}">
      <text>
        <r>
          <rPr>
            <b/>
            <sz val="9"/>
            <color indexed="81"/>
            <rFont val="ＭＳ Ｐゴシック"/>
            <family val="3"/>
            <charset val="128"/>
          </rPr>
          <t>岩田京次:</t>
        </r>
        <r>
          <rPr>
            <sz val="9"/>
            <color indexed="81"/>
            <rFont val="ＭＳ Ｐゴシック"/>
            <family val="3"/>
            <charset val="128"/>
          </rPr>
          <t xml:space="preserve">
</t>
        </r>
      </text>
    </comment>
    <comment ref="BE73" authorId="1" shapeId="0" xr:uid="{00000000-0006-0000-1300-0000E6000000}">
      <text>
        <r>
          <rPr>
            <b/>
            <sz val="9"/>
            <color indexed="81"/>
            <rFont val="ＭＳ Ｐゴシック"/>
            <family val="3"/>
            <charset val="128"/>
          </rPr>
          <t>岩田京次:</t>
        </r>
        <r>
          <rPr>
            <sz val="9"/>
            <color indexed="81"/>
            <rFont val="ＭＳ Ｐゴシック"/>
            <family val="3"/>
            <charset val="128"/>
          </rPr>
          <t xml:space="preserve">
</t>
        </r>
      </text>
    </comment>
    <comment ref="BJ73" authorId="1" shapeId="0" xr:uid="{00000000-0006-0000-1300-0000E7000000}">
      <text>
        <r>
          <rPr>
            <b/>
            <sz val="9"/>
            <color indexed="81"/>
            <rFont val="ＭＳ Ｐゴシック"/>
            <family val="3"/>
            <charset val="128"/>
          </rPr>
          <t>岩田京次:</t>
        </r>
        <r>
          <rPr>
            <sz val="9"/>
            <color indexed="81"/>
            <rFont val="ＭＳ Ｐゴシック"/>
            <family val="3"/>
            <charset val="128"/>
          </rPr>
          <t xml:space="preserve">
</t>
        </r>
      </text>
    </comment>
    <comment ref="BO73" authorId="1" shapeId="0" xr:uid="{00000000-0006-0000-1300-0000E8000000}">
      <text>
        <r>
          <rPr>
            <b/>
            <sz val="9"/>
            <color indexed="81"/>
            <rFont val="ＭＳ Ｐゴシック"/>
            <family val="3"/>
            <charset val="128"/>
          </rPr>
          <t>岩田京次:</t>
        </r>
        <r>
          <rPr>
            <sz val="9"/>
            <color indexed="81"/>
            <rFont val="ＭＳ Ｐゴシック"/>
            <family val="3"/>
            <charset val="128"/>
          </rPr>
          <t xml:space="preserve">
</t>
        </r>
      </text>
    </comment>
    <comment ref="BT73" authorId="1" shapeId="0" xr:uid="{00000000-0006-0000-1300-0000E9000000}">
      <text>
        <r>
          <rPr>
            <b/>
            <sz val="9"/>
            <color indexed="81"/>
            <rFont val="ＭＳ Ｐゴシック"/>
            <family val="3"/>
            <charset val="128"/>
          </rPr>
          <t>岩田京次:</t>
        </r>
        <r>
          <rPr>
            <sz val="9"/>
            <color indexed="81"/>
            <rFont val="ＭＳ Ｐゴシック"/>
            <family val="3"/>
            <charset val="128"/>
          </rPr>
          <t xml:space="preserve">
</t>
        </r>
      </text>
    </comment>
    <comment ref="BY73" authorId="1" shapeId="0" xr:uid="{00000000-0006-0000-1300-0000EA000000}">
      <text>
        <r>
          <rPr>
            <b/>
            <sz val="9"/>
            <color indexed="81"/>
            <rFont val="ＭＳ Ｐゴシック"/>
            <family val="3"/>
            <charset val="128"/>
          </rPr>
          <t>岩田京次:</t>
        </r>
        <r>
          <rPr>
            <sz val="9"/>
            <color indexed="81"/>
            <rFont val="ＭＳ Ｐゴシック"/>
            <family val="3"/>
            <charset val="128"/>
          </rPr>
          <t xml:space="preserve">
</t>
        </r>
      </text>
    </comment>
    <comment ref="CD73" authorId="1" shapeId="0" xr:uid="{00000000-0006-0000-1300-0000EB000000}">
      <text>
        <r>
          <rPr>
            <b/>
            <sz val="9"/>
            <color indexed="81"/>
            <rFont val="ＭＳ Ｐゴシック"/>
            <family val="3"/>
            <charset val="128"/>
          </rPr>
          <t>岩田京次:</t>
        </r>
        <r>
          <rPr>
            <sz val="9"/>
            <color indexed="81"/>
            <rFont val="ＭＳ Ｐゴシック"/>
            <family val="3"/>
            <charset val="128"/>
          </rPr>
          <t xml:space="preserve">
</t>
        </r>
      </text>
    </comment>
    <comment ref="CI73" authorId="1" shapeId="0" xr:uid="{00000000-0006-0000-1300-0000EC000000}">
      <text>
        <r>
          <rPr>
            <b/>
            <sz val="9"/>
            <color indexed="81"/>
            <rFont val="ＭＳ Ｐゴシック"/>
            <family val="3"/>
            <charset val="128"/>
          </rPr>
          <t>岩田京次:</t>
        </r>
        <r>
          <rPr>
            <sz val="9"/>
            <color indexed="81"/>
            <rFont val="ＭＳ Ｐゴシック"/>
            <family val="3"/>
            <charset val="128"/>
          </rPr>
          <t xml:space="preserve">
</t>
        </r>
      </text>
    </comment>
    <comment ref="CN73" authorId="1" shapeId="0" xr:uid="{00000000-0006-0000-1300-0000ED000000}">
      <text>
        <r>
          <rPr>
            <b/>
            <sz val="9"/>
            <color indexed="81"/>
            <rFont val="ＭＳ Ｐゴシック"/>
            <family val="3"/>
            <charset val="128"/>
          </rPr>
          <t>岩田京次:</t>
        </r>
        <r>
          <rPr>
            <sz val="9"/>
            <color indexed="81"/>
            <rFont val="ＭＳ Ｐゴシック"/>
            <family val="3"/>
            <charset val="128"/>
          </rPr>
          <t xml:space="preserve">
</t>
        </r>
      </text>
    </comment>
    <comment ref="CS73" authorId="1" shapeId="0" xr:uid="{00000000-0006-0000-1300-0000EE000000}">
      <text>
        <r>
          <rPr>
            <b/>
            <sz val="9"/>
            <color indexed="81"/>
            <rFont val="ＭＳ Ｐゴシック"/>
            <family val="3"/>
            <charset val="128"/>
          </rPr>
          <t>岩田京次:</t>
        </r>
        <r>
          <rPr>
            <sz val="9"/>
            <color indexed="81"/>
            <rFont val="ＭＳ Ｐゴシック"/>
            <family val="3"/>
            <charset val="128"/>
          </rPr>
          <t xml:space="preserve">
</t>
        </r>
      </text>
    </comment>
    <comment ref="CX73" authorId="1" shapeId="0" xr:uid="{00000000-0006-0000-1300-0000EF000000}">
      <text>
        <r>
          <rPr>
            <b/>
            <sz val="9"/>
            <color indexed="81"/>
            <rFont val="ＭＳ Ｐゴシック"/>
            <family val="3"/>
            <charset val="128"/>
          </rPr>
          <t>岩田京次:</t>
        </r>
        <r>
          <rPr>
            <sz val="9"/>
            <color indexed="81"/>
            <rFont val="ＭＳ Ｐゴシック"/>
            <family val="3"/>
            <charset val="128"/>
          </rPr>
          <t xml:space="preserve">
</t>
        </r>
      </text>
    </comment>
    <comment ref="DC73" authorId="1" shapeId="0" xr:uid="{00000000-0006-0000-1300-0000F0000000}">
      <text>
        <r>
          <rPr>
            <b/>
            <sz val="9"/>
            <color indexed="81"/>
            <rFont val="ＭＳ Ｐゴシック"/>
            <family val="3"/>
            <charset val="128"/>
          </rPr>
          <t>岩田京次:</t>
        </r>
        <r>
          <rPr>
            <sz val="9"/>
            <color indexed="81"/>
            <rFont val="ＭＳ Ｐゴシック"/>
            <family val="3"/>
            <charset val="128"/>
          </rPr>
          <t xml:space="preserve">
</t>
        </r>
      </text>
    </comment>
    <comment ref="DH73" authorId="1" shapeId="0" xr:uid="{00000000-0006-0000-1300-0000F1000000}">
      <text>
        <r>
          <rPr>
            <b/>
            <sz val="9"/>
            <color indexed="81"/>
            <rFont val="ＭＳ Ｐゴシック"/>
            <family val="3"/>
            <charset val="128"/>
          </rPr>
          <t>岩田京次:</t>
        </r>
        <r>
          <rPr>
            <sz val="9"/>
            <color indexed="81"/>
            <rFont val="ＭＳ Ｐゴシック"/>
            <family val="3"/>
            <charset val="128"/>
          </rPr>
          <t xml:space="preserve">
</t>
        </r>
      </text>
    </comment>
    <comment ref="DM73" authorId="1" shapeId="0" xr:uid="{00000000-0006-0000-1300-0000F2000000}">
      <text>
        <r>
          <rPr>
            <b/>
            <sz val="9"/>
            <color indexed="81"/>
            <rFont val="ＭＳ Ｐゴシック"/>
            <family val="3"/>
            <charset val="128"/>
          </rPr>
          <t>岩田京次:</t>
        </r>
        <r>
          <rPr>
            <sz val="9"/>
            <color indexed="81"/>
            <rFont val="ＭＳ Ｐゴシック"/>
            <family val="3"/>
            <charset val="128"/>
          </rPr>
          <t xml:space="preserve">
</t>
        </r>
      </text>
    </comment>
    <comment ref="DR73" authorId="1" shapeId="0" xr:uid="{00000000-0006-0000-1300-0000F3000000}">
      <text>
        <r>
          <rPr>
            <b/>
            <sz val="9"/>
            <color indexed="81"/>
            <rFont val="ＭＳ Ｐゴシック"/>
            <family val="3"/>
            <charset val="128"/>
          </rPr>
          <t>岩田京次:</t>
        </r>
        <r>
          <rPr>
            <sz val="9"/>
            <color indexed="81"/>
            <rFont val="ＭＳ Ｐゴシック"/>
            <family val="3"/>
            <charset val="128"/>
          </rPr>
          <t xml:space="preserve">
</t>
        </r>
      </text>
    </comment>
    <comment ref="DW73" authorId="1" shapeId="0" xr:uid="{00000000-0006-0000-1300-0000F4000000}">
      <text>
        <r>
          <rPr>
            <b/>
            <sz val="9"/>
            <color indexed="81"/>
            <rFont val="ＭＳ Ｐゴシック"/>
            <family val="3"/>
            <charset val="128"/>
          </rPr>
          <t>岩田京次:</t>
        </r>
        <r>
          <rPr>
            <sz val="9"/>
            <color indexed="81"/>
            <rFont val="ＭＳ Ｐゴシック"/>
            <family val="3"/>
            <charset val="128"/>
          </rPr>
          <t xml:space="preserve">
</t>
        </r>
      </text>
    </comment>
    <comment ref="EB73" authorId="1" shapeId="0" xr:uid="{00000000-0006-0000-1300-0000F5000000}">
      <text>
        <r>
          <rPr>
            <b/>
            <sz val="9"/>
            <color indexed="81"/>
            <rFont val="ＭＳ Ｐゴシック"/>
            <family val="3"/>
            <charset val="128"/>
          </rPr>
          <t>岩田京次:</t>
        </r>
        <r>
          <rPr>
            <sz val="9"/>
            <color indexed="81"/>
            <rFont val="ＭＳ Ｐゴシック"/>
            <family val="3"/>
            <charset val="128"/>
          </rPr>
          <t xml:space="preserve">
</t>
        </r>
      </text>
    </comment>
    <comment ref="EG73" authorId="1" shapeId="0" xr:uid="{00000000-0006-0000-1300-0000F6000000}">
      <text>
        <r>
          <rPr>
            <b/>
            <sz val="9"/>
            <color indexed="81"/>
            <rFont val="ＭＳ Ｐゴシック"/>
            <family val="3"/>
            <charset val="128"/>
          </rPr>
          <t>岩田京次:</t>
        </r>
        <r>
          <rPr>
            <sz val="9"/>
            <color indexed="81"/>
            <rFont val="ＭＳ Ｐゴシック"/>
            <family val="3"/>
            <charset val="128"/>
          </rPr>
          <t xml:space="preserve">
</t>
        </r>
      </text>
    </comment>
    <comment ref="EL73" authorId="1" shapeId="0" xr:uid="{00000000-0006-0000-1300-0000F7000000}">
      <text>
        <r>
          <rPr>
            <b/>
            <sz val="9"/>
            <color indexed="81"/>
            <rFont val="ＭＳ Ｐゴシック"/>
            <family val="3"/>
            <charset val="128"/>
          </rPr>
          <t>岩田京次:</t>
        </r>
        <r>
          <rPr>
            <sz val="9"/>
            <color indexed="81"/>
            <rFont val="ＭＳ Ｐゴシック"/>
            <family val="3"/>
            <charset val="128"/>
          </rPr>
          <t xml:space="preserve">
</t>
        </r>
      </text>
    </comment>
    <comment ref="EQ73" authorId="1" shapeId="0" xr:uid="{00000000-0006-0000-1300-0000F8000000}">
      <text>
        <r>
          <rPr>
            <b/>
            <sz val="9"/>
            <color indexed="81"/>
            <rFont val="ＭＳ Ｐゴシック"/>
            <family val="3"/>
            <charset val="128"/>
          </rPr>
          <t>岩田京次:</t>
        </r>
        <r>
          <rPr>
            <sz val="9"/>
            <color indexed="81"/>
            <rFont val="ＭＳ Ｐゴシック"/>
            <family val="3"/>
            <charset val="128"/>
          </rPr>
          <t xml:space="preserve">
</t>
        </r>
      </text>
    </comment>
    <comment ref="EV73" authorId="1" shapeId="0" xr:uid="{00000000-0006-0000-1300-0000F9000000}">
      <text>
        <r>
          <rPr>
            <b/>
            <sz val="9"/>
            <color indexed="81"/>
            <rFont val="ＭＳ Ｐゴシック"/>
            <family val="3"/>
            <charset val="128"/>
          </rPr>
          <t>岩田京次:</t>
        </r>
        <r>
          <rPr>
            <sz val="9"/>
            <color indexed="81"/>
            <rFont val="ＭＳ Ｐゴシック"/>
            <family val="3"/>
            <charset val="128"/>
          </rPr>
          <t xml:space="preserve">
</t>
        </r>
      </text>
    </comment>
    <comment ref="FA73" authorId="1" shapeId="0" xr:uid="{00000000-0006-0000-1300-0000FA000000}">
      <text>
        <r>
          <rPr>
            <b/>
            <sz val="9"/>
            <color indexed="81"/>
            <rFont val="ＭＳ Ｐゴシック"/>
            <family val="3"/>
            <charset val="128"/>
          </rPr>
          <t>岩田京次:</t>
        </r>
        <r>
          <rPr>
            <sz val="9"/>
            <color indexed="81"/>
            <rFont val="ＭＳ Ｐゴシック"/>
            <family val="3"/>
            <charset val="128"/>
          </rPr>
          <t xml:space="preserve">
</t>
        </r>
      </text>
    </comment>
    <comment ref="FF73" authorId="1" shapeId="0" xr:uid="{00000000-0006-0000-1300-0000FB000000}">
      <text>
        <r>
          <rPr>
            <b/>
            <sz val="9"/>
            <color indexed="81"/>
            <rFont val="ＭＳ Ｐゴシック"/>
            <family val="3"/>
            <charset val="128"/>
          </rPr>
          <t>岩田京次:</t>
        </r>
        <r>
          <rPr>
            <sz val="9"/>
            <color indexed="81"/>
            <rFont val="ＭＳ Ｐゴシック"/>
            <family val="3"/>
            <charset val="128"/>
          </rPr>
          <t xml:space="preserve">
</t>
        </r>
      </text>
    </comment>
    <comment ref="FK73" authorId="1" shapeId="0" xr:uid="{00000000-0006-0000-1300-0000FC000000}">
      <text>
        <r>
          <rPr>
            <b/>
            <sz val="9"/>
            <color indexed="81"/>
            <rFont val="ＭＳ Ｐゴシック"/>
            <family val="3"/>
            <charset val="128"/>
          </rPr>
          <t>岩田京次:</t>
        </r>
        <r>
          <rPr>
            <sz val="9"/>
            <color indexed="81"/>
            <rFont val="ＭＳ Ｐゴシック"/>
            <family val="3"/>
            <charset val="128"/>
          </rPr>
          <t xml:space="preserve">
</t>
        </r>
      </text>
    </comment>
    <comment ref="AB77" authorId="1" shapeId="0" xr:uid="{00000000-0006-0000-1300-0000FD000000}">
      <text>
        <r>
          <rPr>
            <b/>
            <sz val="9"/>
            <color indexed="81"/>
            <rFont val="ＭＳ Ｐゴシック"/>
            <family val="3"/>
            <charset val="128"/>
          </rPr>
          <t>岩田京次:</t>
        </r>
        <r>
          <rPr>
            <sz val="9"/>
            <color indexed="81"/>
            <rFont val="ＭＳ Ｐゴシック"/>
            <family val="3"/>
            <charset val="128"/>
          </rPr>
          <t xml:space="preserve">
</t>
        </r>
      </text>
    </comment>
    <comment ref="AG77" authorId="1" shapeId="0" xr:uid="{00000000-0006-0000-1300-0000FE000000}">
      <text>
        <r>
          <rPr>
            <b/>
            <sz val="9"/>
            <color indexed="81"/>
            <rFont val="ＭＳ Ｐゴシック"/>
            <family val="3"/>
            <charset val="128"/>
          </rPr>
          <t>岩田京次:</t>
        </r>
        <r>
          <rPr>
            <sz val="9"/>
            <color indexed="81"/>
            <rFont val="ＭＳ Ｐゴシック"/>
            <family val="3"/>
            <charset val="128"/>
          </rPr>
          <t xml:space="preserve">
</t>
        </r>
      </text>
    </comment>
    <comment ref="AR77" authorId="1" shapeId="0" xr:uid="{00000000-0006-0000-1300-0000FF000000}">
      <text>
        <r>
          <rPr>
            <b/>
            <sz val="9"/>
            <color indexed="81"/>
            <rFont val="ＭＳ Ｐゴシック"/>
            <family val="3"/>
            <charset val="128"/>
          </rPr>
          <t>岩田京次:</t>
        </r>
        <r>
          <rPr>
            <sz val="9"/>
            <color indexed="81"/>
            <rFont val="ＭＳ Ｐゴシック"/>
            <family val="3"/>
            <charset val="128"/>
          </rPr>
          <t xml:space="preserve">
</t>
        </r>
      </text>
    </comment>
    <comment ref="AW77" authorId="1" shapeId="0" xr:uid="{00000000-0006-0000-1300-000000010000}">
      <text>
        <r>
          <rPr>
            <b/>
            <sz val="9"/>
            <color indexed="81"/>
            <rFont val="ＭＳ Ｐゴシック"/>
            <family val="3"/>
            <charset val="128"/>
          </rPr>
          <t>岩田京次:</t>
        </r>
        <r>
          <rPr>
            <sz val="9"/>
            <color indexed="81"/>
            <rFont val="ＭＳ Ｐゴシック"/>
            <family val="3"/>
            <charset val="128"/>
          </rPr>
          <t xml:space="preserve">
</t>
        </r>
      </text>
    </comment>
    <comment ref="BH77" authorId="1" shapeId="0" xr:uid="{00000000-0006-0000-1300-000001010000}">
      <text>
        <r>
          <rPr>
            <b/>
            <sz val="9"/>
            <color indexed="81"/>
            <rFont val="ＭＳ Ｐゴシック"/>
            <family val="3"/>
            <charset val="128"/>
          </rPr>
          <t>岩田京次:</t>
        </r>
        <r>
          <rPr>
            <sz val="9"/>
            <color indexed="81"/>
            <rFont val="ＭＳ Ｐゴシック"/>
            <family val="3"/>
            <charset val="128"/>
          </rPr>
          <t xml:space="preserve">
</t>
        </r>
      </text>
    </comment>
    <comment ref="BM77" authorId="1" shapeId="0" xr:uid="{00000000-0006-0000-1300-000002010000}">
      <text>
        <r>
          <rPr>
            <b/>
            <sz val="9"/>
            <color indexed="81"/>
            <rFont val="ＭＳ Ｐゴシック"/>
            <family val="3"/>
            <charset val="128"/>
          </rPr>
          <t>岩田京次:</t>
        </r>
        <r>
          <rPr>
            <sz val="9"/>
            <color indexed="81"/>
            <rFont val="ＭＳ Ｐゴシック"/>
            <family val="3"/>
            <charset val="128"/>
          </rPr>
          <t xml:space="preserve">
</t>
        </r>
      </text>
    </comment>
    <comment ref="BX77" authorId="1" shapeId="0" xr:uid="{00000000-0006-0000-1300-000003010000}">
      <text>
        <r>
          <rPr>
            <b/>
            <sz val="9"/>
            <color indexed="81"/>
            <rFont val="ＭＳ Ｐゴシック"/>
            <family val="3"/>
            <charset val="128"/>
          </rPr>
          <t>岩田京次:</t>
        </r>
        <r>
          <rPr>
            <sz val="9"/>
            <color indexed="81"/>
            <rFont val="ＭＳ Ｐゴシック"/>
            <family val="3"/>
            <charset val="128"/>
          </rPr>
          <t xml:space="preserve">
</t>
        </r>
      </text>
    </comment>
    <comment ref="CC77" authorId="1" shapeId="0" xr:uid="{00000000-0006-0000-1300-000004010000}">
      <text>
        <r>
          <rPr>
            <b/>
            <sz val="9"/>
            <color indexed="81"/>
            <rFont val="ＭＳ Ｐゴシック"/>
            <family val="3"/>
            <charset val="128"/>
          </rPr>
          <t>岩田京次:</t>
        </r>
        <r>
          <rPr>
            <sz val="9"/>
            <color indexed="81"/>
            <rFont val="ＭＳ Ｐゴシック"/>
            <family val="3"/>
            <charset val="128"/>
          </rPr>
          <t xml:space="preserve">
</t>
        </r>
      </text>
    </comment>
    <comment ref="CN77" authorId="1" shapeId="0" xr:uid="{00000000-0006-0000-1300-000005010000}">
      <text>
        <r>
          <rPr>
            <b/>
            <sz val="9"/>
            <color indexed="81"/>
            <rFont val="ＭＳ Ｐゴシック"/>
            <family val="3"/>
            <charset val="128"/>
          </rPr>
          <t>岩田京次:</t>
        </r>
        <r>
          <rPr>
            <sz val="9"/>
            <color indexed="81"/>
            <rFont val="ＭＳ Ｐゴシック"/>
            <family val="3"/>
            <charset val="128"/>
          </rPr>
          <t xml:space="preserve">
</t>
        </r>
      </text>
    </comment>
    <comment ref="CS77" authorId="1" shapeId="0" xr:uid="{00000000-0006-0000-1300-000006010000}">
      <text>
        <r>
          <rPr>
            <b/>
            <sz val="9"/>
            <color indexed="81"/>
            <rFont val="ＭＳ Ｐゴシック"/>
            <family val="3"/>
            <charset val="128"/>
          </rPr>
          <t>岩田京次:</t>
        </r>
        <r>
          <rPr>
            <sz val="9"/>
            <color indexed="81"/>
            <rFont val="ＭＳ Ｐゴシック"/>
            <family val="3"/>
            <charset val="128"/>
          </rPr>
          <t xml:space="preserve">
</t>
        </r>
      </text>
    </comment>
    <comment ref="DD77" authorId="1" shapeId="0" xr:uid="{00000000-0006-0000-1300-000007010000}">
      <text>
        <r>
          <rPr>
            <b/>
            <sz val="9"/>
            <color indexed="81"/>
            <rFont val="ＭＳ Ｐゴシック"/>
            <family val="3"/>
            <charset val="128"/>
          </rPr>
          <t>岩田京次:</t>
        </r>
        <r>
          <rPr>
            <sz val="9"/>
            <color indexed="81"/>
            <rFont val="ＭＳ Ｐゴシック"/>
            <family val="3"/>
            <charset val="128"/>
          </rPr>
          <t xml:space="preserve">
</t>
        </r>
      </text>
    </comment>
    <comment ref="DI77" authorId="1" shapeId="0" xr:uid="{00000000-0006-0000-1300-000008010000}">
      <text>
        <r>
          <rPr>
            <b/>
            <sz val="9"/>
            <color indexed="81"/>
            <rFont val="ＭＳ Ｐゴシック"/>
            <family val="3"/>
            <charset val="128"/>
          </rPr>
          <t>岩田京次:</t>
        </r>
        <r>
          <rPr>
            <sz val="9"/>
            <color indexed="81"/>
            <rFont val="ＭＳ Ｐゴシック"/>
            <family val="3"/>
            <charset val="128"/>
          </rPr>
          <t xml:space="preserve">
</t>
        </r>
      </text>
    </comment>
    <comment ref="DT77" authorId="1" shapeId="0" xr:uid="{00000000-0006-0000-1300-000009010000}">
      <text>
        <r>
          <rPr>
            <b/>
            <sz val="9"/>
            <color indexed="81"/>
            <rFont val="ＭＳ Ｐゴシック"/>
            <family val="3"/>
            <charset val="128"/>
          </rPr>
          <t>岩田京次:</t>
        </r>
        <r>
          <rPr>
            <sz val="9"/>
            <color indexed="81"/>
            <rFont val="ＭＳ Ｐゴシック"/>
            <family val="3"/>
            <charset val="128"/>
          </rPr>
          <t xml:space="preserve">
</t>
        </r>
      </text>
    </comment>
    <comment ref="DY77" authorId="1" shapeId="0" xr:uid="{00000000-0006-0000-1300-00000A010000}">
      <text>
        <r>
          <rPr>
            <b/>
            <sz val="9"/>
            <color indexed="81"/>
            <rFont val="ＭＳ Ｐゴシック"/>
            <family val="3"/>
            <charset val="128"/>
          </rPr>
          <t>岩田京次:</t>
        </r>
        <r>
          <rPr>
            <sz val="9"/>
            <color indexed="81"/>
            <rFont val="ＭＳ Ｐゴシック"/>
            <family val="3"/>
            <charset val="128"/>
          </rPr>
          <t xml:space="preserve">
</t>
        </r>
      </text>
    </comment>
    <comment ref="EJ77" authorId="1" shapeId="0" xr:uid="{00000000-0006-0000-1300-00000B010000}">
      <text>
        <r>
          <rPr>
            <b/>
            <sz val="9"/>
            <color indexed="81"/>
            <rFont val="ＭＳ Ｐゴシック"/>
            <family val="3"/>
            <charset val="128"/>
          </rPr>
          <t>岩田京次:</t>
        </r>
        <r>
          <rPr>
            <sz val="9"/>
            <color indexed="81"/>
            <rFont val="ＭＳ Ｐゴシック"/>
            <family val="3"/>
            <charset val="128"/>
          </rPr>
          <t xml:space="preserve">
</t>
        </r>
      </text>
    </comment>
    <comment ref="EO77" authorId="1" shapeId="0" xr:uid="{00000000-0006-0000-1300-00000C010000}">
      <text>
        <r>
          <rPr>
            <b/>
            <sz val="9"/>
            <color indexed="81"/>
            <rFont val="ＭＳ Ｐゴシック"/>
            <family val="3"/>
            <charset val="128"/>
          </rPr>
          <t>岩田京次:</t>
        </r>
        <r>
          <rPr>
            <sz val="9"/>
            <color indexed="81"/>
            <rFont val="ＭＳ Ｐゴシック"/>
            <family val="3"/>
            <charset val="128"/>
          </rPr>
          <t xml:space="preserve">
</t>
        </r>
      </text>
    </comment>
    <comment ref="U79" authorId="1" shapeId="0" xr:uid="{00000000-0006-0000-1300-00000D010000}">
      <text>
        <r>
          <rPr>
            <b/>
            <sz val="9"/>
            <color indexed="81"/>
            <rFont val="ＭＳ Ｐゴシック"/>
            <family val="3"/>
            <charset val="128"/>
          </rPr>
          <t>岩田京次:</t>
        </r>
        <r>
          <rPr>
            <sz val="9"/>
            <color indexed="81"/>
            <rFont val="ＭＳ Ｐゴシック"/>
            <family val="3"/>
            <charset val="128"/>
          </rPr>
          <t xml:space="preserve">
</t>
        </r>
      </text>
    </comment>
    <comment ref="AK79" authorId="1" shapeId="0" xr:uid="{00000000-0006-0000-1300-00000E010000}">
      <text>
        <r>
          <rPr>
            <b/>
            <sz val="9"/>
            <color indexed="81"/>
            <rFont val="ＭＳ Ｐゴシック"/>
            <family val="3"/>
            <charset val="128"/>
          </rPr>
          <t>岩田京次:</t>
        </r>
        <r>
          <rPr>
            <sz val="9"/>
            <color indexed="81"/>
            <rFont val="ＭＳ Ｐゴシック"/>
            <family val="3"/>
            <charset val="128"/>
          </rPr>
          <t xml:space="preserve">
</t>
        </r>
      </text>
    </comment>
    <comment ref="BA79" authorId="1" shapeId="0" xr:uid="{00000000-0006-0000-1300-00000F010000}">
      <text>
        <r>
          <rPr>
            <b/>
            <sz val="9"/>
            <color indexed="81"/>
            <rFont val="ＭＳ Ｐゴシック"/>
            <family val="3"/>
            <charset val="128"/>
          </rPr>
          <t>岩田京次:</t>
        </r>
        <r>
          <rPr>
            <sz val="9"/>
            <color indexed="81"/>
            <rFont val="ＭＳ Ｐゴシック"/>
            <family val="3"/>
            <charset val="128"/>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iwata</author>
    <author xml:space="preserve"> </author>
    <author>岩田京次</author>
  </authors>
  <commentList>
    <comment ref="J18" authorId="0" shapeId="0" xr:uid="{00000000-0006-0000-1500-000001000000}">
      <text>
        <r>
          <rPr>
            <b/>
            <sz val="9"/>
            <color indexed="81"/>
            <rFont val="ＭＳ Ｐゴシック"/>
            <family val="3"/>
            <charset val="128"/>
          </rPr>
          <t>iwata:</t>
        </r>
        <r>
          <rPr>
            <sz val="9"/>
            <color indexed="81"/>
            <rFont val="ＭＳ Ｐゴシック"/>
            <family val="3"/>
            <charset val="128"/>
          </rPr>
          <t xml:space="preserve">
</t>
        </r>
      </text>
    </comment>
    <comment ref="C20" authorId="0" shapeId="0" xr:uid="{00000000-0006-0000-1500-000002000000}">
      <text>
        <r>
          <rPr>
            <b/>
            <sz val="9"/>
            <color indexed="81"/>
            <rFont val="ＭＳ Ｐゴシック"/>
            <family val="3"/>
            <charset val="128"/>
          </rPr>
          <t>iwata:</t>
        </r>
        <r>
          <rPr>
            <sz val="9"/>
            <color indexed="81"/>
            <rFont val="ＭＳ Ｐゴシック"/>
            <family val="3"/>
            <charset val="128"/>
          </rPr>
          <t xml:space="preserve">
</t>
        </r>
      </text>
    </comment>
    <comment ref="AW20" authorId="0" shapeId="0" xr:uid="{00000000-0006-0000-1500-000003000000}">
      <text>
        <r>
          <rPr>
            <b/>
            <sz val="9"/>
            <color indexed="81"/>
            <rFont val="ＭＳ Ｐゴシック"/>
            <family val="3"/>
            <charset val="128"/>
          </rPr>
          <t>iwata:</t>
        </r>
        <r>
          <rPr>
            <sz val="9"/>
            <color indexed="81"/>
            <rFont val="ＭＳ Ｐゴシック"/>
            <family val="3"/>
            <charset val="128"/>
          </rPr>
          <t xml:space="preserve">
</t>
        </r>
      </text>
    </comment>
    <comment ref="BB20" authorId="0" shapeId="0" xr:uid="{00000000-0006-0000-1500-000004000000}">
      <text>
        <r>
          <rPr>
            <b/>
            <sz val="9"/>
            <color indexed="81"/>
            <rFont val="ＭＳ Ｐゴシック"/>
            <family val="3"/>
            <charset val="128"/>
          </rPr>
          <t>iwata:</t>
        </r>
        <r>
          <rPr>
            <sz val="9"/>
            <color indexed="81"/>
            <rFont val="ＭＳ Ｐゴシック"/>
            <family val="3"/>
            <charset val="128"/>
          </rPr>
          <t xml:space="preserve">
</t>
        </r>
      </text>
    </comment>
    <comment ref="BG20" authorId="0" shapeId="0" xr:uid="{00000000-0006-0000-1500-000005000000}">
      <text>
        <r>
          <rPr>
            <b/>
            <sz val="9"/>
            <color indexed="81"/>
            <rFont val="ＭＳ Ｐゴシック"/>
            <family val="3"/>
            <charset val="128"/>
          </rPr>
          <t>iwata:</t>
        </r>
        <r>
          <rPr>
            <sz val="9"/>
            <color indexed="81"/>
            <rFont val="ＭＳ Ｐゴシック"/>
            <family val="3"/>
            <charset val="128"/>
          </rPr>
          <t xml:space="preserve">
</t>
        </r>
      </text>
    </comment>
    <comment ref="C21" authorId="0" shapeId="0" xr:uid="{00000000-0006-0000-1500-000006000000}">
      <text>
        <r>
          <rPr>
            <b/>
            <sz val="9"/>
            <color indexed="81"/>
            <rFont val="ＭＳ Ｐゴシック"/>
            <family val="3"/>
            <charset val="128"/>
          </rPr>
          <t>iwata:</t>
        </r>
        <r>
          <rPr>
            <sz val="9"/>
            <color indexed="81"/>
            <rFont val="ＭＳ Ｐゴシック"/>
            <family val="3"/>
            <charset val="128"/>
          </rPr>
          <t xml:space="preserve">
</t>
        </r>
      </text>
    </comment>
    <comment ref="C22" authorId="0" shapeId="0" xr:uid="{00000000-0006-0000-1500-000007000000}">
      <text>
        <r>
          <rPr>
            <b/>
            <sz val="9"/>
            <color indexed="81"/>
            <rFont val="ＭＳ Ｐゴシック"/>
            <family val="3"/>
            <charset val="128"/>
          </rPr>
          <t>iwata:</t>
        </r>
        <r>
          <rPr>
            <sz val="9"/>
            <color indexed="81"/>
            <rFont val="ＭＳ Ｐゴシック"/>
            <family val="3"/>
            <charset val="128"/>
          </rPr>
          <t xml:space="preserve">
</t>
        </r>
      </text>
    </comment>
    <comment ref="AK22" authorId="0" shapeId="0" xr:uid="{00000000-0006-0000-1500-000008000000}">
      <text>
        <r>
          <rPr>
            <b/>
            <sz val="9"/>
            <color indexed="81"/>
            <rFont val="ＭＳ Ｐゴシック"/>
            <family val="3"/>
            <charset val="128"/>
          </rPr>
          <t>iwata:</t>
        </r>
        <r>
          <rPr>
            <sz val="9"/>
            <color indexed="81"/>
            <rFont val="ＭＳ Ｐゴシック"/>
            <family val="3"/>
            <charset val="128"/>
          </rPr>
          <t xml:space="preserve">
</t>
        </r>
      </text>
    </comment>
    <comment ref="C23" authorId="0" shapeId="0" xr:uid="{00000000-0006-0000-1500-000009000000}">
      <text>
        <r>
          <rPr>
            <b/>
            <sz val="9"/>
            <color indexed="81"/>
            <rFont val="ＭＳ Ｐゴシック"/>
            <family val="3"/>
            <charset val="128"/>
          </rPr>
          <t>iwata:</t>
        </r>
        <r>
          <rPr>
            <sz val="9"/>
            <color indexed="81"/>
            <rFont val="ＭＳ Ｐゴシック"/>
            <family val="3"/>
            <charset val="128"/>
          </rPr>
          <t xml:space="preserve">
</t>
        </r>
      </text>
    </comment>
    <comment ref="AK23" authorId="0" shapeId="0" xr:uid="{00000000-0006-0000-1500-00000A000000}">
      <text>
        <r>
          <rPr>
            <b/>
            <sz val="9"/>
            <color indexed="81"/>
            <rFont val="ＭＳ Ｐゴシック"/>
            <family val="3"/>
            <charset val="128"/>
          </rPr>
          <t>iwata:</t>
        </r>
        <r>
          <rPr>
            <sz val="9"/>
            <color indexed="81"/>
            <rFont val="ＭＳ Ｐゴシック"/>
            <family val="3"/>
            <charset val="128"/>
          </rPr>
          <t xml:space="preserve">
</t>
        </r>
      </text>
    </comment>
    <comment ref="C24" authorId="0" shapeId="0" xr:uid="{00000000-0006-0000-1500-00000B000000}">
      <text>
        <r>
          <rPr>
            <b/>
            <sz val="9"/>
            <color indexed="81"/>
            <rFont val="ＭＳ Ｐゴシック"/>
            <family val="3"/>
            <charset val="128"/>
          </rPr>
          <t>iwata:</t>
        </r>
        <r>
          <rPr>
            <sz val="9"/>
            <color indexed="81"/>
            <rFont val="ＭＳ Ｐゴシック"/>
            <family val="3"/>
            <charset val="128"/>
          </rPr>
          <t xml:space="preserve">
</t>
        </r>
      </text>
    </comment>
    <comment ref="AK24" authorId="0" shapeId="0" xr:uid="{00000000-0006-0000-1500-00000C000000}">
      <text>
        <r>
          <rPr>
            <b/>
            <sz val="9"/>
            <color indexed="81"/>
            <rFont val="ＭＳ Ｐゴシック"/>
            <family val="3"/>
            <charset val="128"/>
          </rPr>
          <t>iwata:</t>
        </r>
        <r>
          <rPr>
            <sz val="9"/>
            <color indexed="81"/>
            <rFont val="ＭＳ Ｐゴシック"/>
            <family val="3"/>
            <charset val="128"/>
          </rPr>
          <t xml:space="preserve">
</t>
        </r>
      </text>
    </comment>
    <comment ref="C25" authorId="1" shapeId="0" xr:uid="{00000000-0006-0000-1500-00000D000000}">
      <text>
        <r>
          <rPr>
            <b/>
            <sz val="9"/>
            <color indexed="81"/>
            <rFont val="ＭＳ Ｐゴシック"/>
            <family val="3"/>
            <charset val="128"/>
          </rPr>
          <t xml:space="preserve"> :</t>
        </r>
        <r>
          <rPr>
            <sz val="9"/>
            <color indexed="81"/>
            <rFont val="ＭＳ Ｐゴシック"/>
            <family val="3"/>
            <charset val="128"/>
          </rPr>
          <t xml:space="preserve">
</t>
        </r>
      </text>
    </comment>
    <comment ref="AK25" authorId="1" shapeId="0" xr:uid="{00000000-0006-0000-1500-00000E000000}">
      <text>
        <r>
          <rPr>
            <b/>
            <sz val="9"/>
            <color indexed="81"/>
            <rFont val="ＭＳ Ｐゴシック"/>
            <family val="3"/>
            <charset val="128"/>
          </rPr>
          <t xml:space="preserve"> :</t>
        </r>
        <r>
          <rPr>
            <sz val="9"/>
            <color indexed="81"/>
            <rFont val="ＭＳ Ｐゴシック"/>
            <family val="3"/>
            <charset val="128"/>
          </rPr>
          <t xml:space="preserve">
</t>
        </r>
      </text>
    </comment>
    <comment ref="N27" authorId="0" shapeId="0" xr:uid="{00000000-0006-0000-1500-00000F000000}">
      <text>
        <r>
          <rPr>
            <b/>
            <sz val="9"/>
            <color indexed="81"/>
            <rFont val="ＭＳ Ｐゴシック"/>
            <family val="3"/>
            <charset val="128"/>
          </rPr>
          <t>iwata:</t>
        </r>
        <r>
          <rPr>
            <sz val="9"/>
            <color indexed="81"/>
            <rFont val="ＭＳ Ｐゴシック"/>
            <family val="3"/>
            <charset val="128"/>
          </rPr>
          <t xml:space="preserve">
</t>
        </r>
      </text>
    </comment>
    <comment ref="AF27" authorId="2" shapeId="0" xr:uid="{00000000-0006-0000-1500-000010000000}">
      <text>
        <r>
          <rPr>
            <b/>
            <sz val="10"/>
            <color indexed="81"/>
            <rFont val="ＭＳ Ｐゴシック"/>
            <family val="3"/>
            <charset val="128"/>
          </rPr>
          <t>元号</t>
        </r>
      </text>
    </comment>
    <comment ref="AH27" authorId="2" shapeId="0" xr:uid="{00000000-0006-0000-1500-000011000000}">
      <text>
        <r>
          <rPr>
            <b/>
            <sz val="10"/>
            <color indexed="81"/>
            <rFont val="ＭＳ Ｐゴシック"/>
            <family val="3"/>
            <charset val="128"/>
          </rPr>
          <t>半角数字</t>
        </r>
      </text>
    </comment>
    <comment ref="AK27" authorId="2" shapeId="0" xr:uid="{00000000-0006-0000-1500-000012000000}">
      <text>
        <r>
          <rPr>
            <b/>
            <sz val="9"/>
            <color indexed="81"/>
            <rFont val="ＭＳ Ｐゴシック"/>
            <family val="3"/>
            <charset val="128"/>
          </rPr>
          <t>岩田京次:</t>
        </r>
        <r>
          <rPr>
            <sz val="9"/>
            <color indexed="81"/>
            <rFont val="ＭＳ Ｐゴシック"/>
            <family val="3"/>
            <charset val="128"/>
          </rPr>
          <t xml:space="preserve">
</t>
        </r>
      </text>
    </comment>
    <comment ref="AN27" authorId="0" shapeId="0" xr:uid="{00000000-0006-0000-1500-000013000000}">
      <text>
        <r>
          <rPr>
            <b/>
            <sz val="9"/>
            <color indexed="81"/>
            <rFont val="ＭＳ Ｐゴシック"/>
            <family val="3"/>
            <charset val="128"/>
          </rPr>
          <t>iwata:</t>
        </r>
        <r>
          <rPr>
            <sz val="9"/>
            <color indexed="81"/>
            <rFont val="ＭＳ Ｐゴシック"/>
            <family val="3"/>
            <charset val="128"/>
          </rPr>
          <t xml:space="preserve">
</t>
        </r>
      </text>
    </comment>
    <comment ref="AX27" authorId="0" shapeId="0" xr:uid="{00000000-0006-0000-1500-000014000000}">
      <text>
        <r>
          <rPr>
            <b/>
            <sz val="9"/>
            <color indexed="81"/>
            <rFont val="ＭＳ Ｐゴシック"/>
            <family val="3"/>
            <charset val="128"/>
          </rPr>
          <t>iwata:</t>
        </r>
        <r>
          <rPr>
            <sz val="9"/>
            <color indexed="81"/>
            <rFont val="ＭＳ Ｐゴシック"/>
            <family val="3"/>
            <charset val="128"/>
          </rPr>
          <t xml:space="preserve">
</t>
        </r>
      </text>
    </comment>
    <comment ref="BE27" authorId="1" shapeId="0" xr:uid="{00000000-0006-0000-1500-000015000000}">
      <text>
        <r>
          <rPr>
            <b/>
            <sz val="9"/>
            <color indexed="81"/>
            <rFont val="ＭＳ Ｐゴシック"/>
            <family val="3"/>
            <charset val="128"/>
          </rPr>
          <t xml:space="preserve"> :</t>
        </r>
        <r>
          <rPr>
            <sz val="9"/>
            <color indexed="81"/>
            <rFont val="ＭＳ Ｐゴシック"/>
            <family val="3"/>
            <charset val="128"/>
          </rPr>
          <t xml:space="preserve">
</t>
        </r>
      </text>
    </comment>
    <comment ref="O28" authorId="0" shapeId="0" xr:uid="{00000000-0006-0000-1500-000016000000}">
      <text>
        <r>
          <rPr>
            <b/>
            <sz val="9"/>
            <color indexed="81"/>
            <rFont val="ＭＳ Ｐゴシック"/>
            <family val="3"/>
            <charset val="128"/>
          </rPr>
          <t>iwata:</t>
        </r>
        <r>
          <rPr>
            <sz val="9"/>
            <color indexed="81"/>
            <rFont val="ＭＳ Ｐゴシック"/>
            <family val="3"/>
            <charset val="128"/>
          </rPr>
          <t xml:space="preserve">
</t>
        </r>
      </text>
    </comment>
    <comment ref="AX28" authorId="0" shapeId="0" xr:uid="{00000000-0006-0000-1500-000017000000}">
      <text>
        <r>
          <rPr>
            <b/>
            <sz val="9"/>
            <color indexed="81"/>
            <rFont val="ＭＳ Ｐゴシック"/>
            <family val="3"/>
            <charset val="128"/>
          </rPr>
          <t>iwata:</t>
        </r>
        <r>
          <rPr>
            <sz val="9"/>
            <color indexed="81"/>
            <rFont val="ＭＳ Ｐゴシック"/>
            <family val="3"/>
            <charset val="128"/>
          </rPr>
          <t xml:space="preserve">
</t>
        </r>
      </text>
    </comment>
    <comment ref="BE28" authorId="1" shapeId="0" xr:uid="{00000000-0006-0000-1500-000018000000}">
      <text>
        <r>
          <rPr>
            <b/>
            <sz val="9"/>
            <color indexed="81"/>
            <rFont val="ＭＳ Ｐゴシック"/>
            <family val="3"/>
            <charset val="128"/>
          </rPr>
          <t xml:space="preserve"> :</t>
        </r>
        <r>
          <rPr>
            <sz val="9"/>
            <color indexed="81"/>
            <rFont val="ＭＳ Ｐゴシック"/>
            <family val="3"/>
            <charset val="128"/>
          </rPr>
          <t xml:space="preserve">
</t>
        </r>
      </text>
    </comment>
    <comment ref="B30" authorId="0" shapeId="0" xr:uid="{00000000-0006-0000-1500-000019000000}">
      <text>
        <r>
          <rPr>
            <b/>
            <sz val="9"/>
            <color indexed="81"/>
            <rFont val="ＭＳ Ｐゴシック"/>
            <family val="3"/>
            <charset val="128"/>
          </rPr>
          <t>iwata:</t>
        </r>
        <r>
          <rPr>
            <sz val="9"/>
            <color indexed="81"/>
            <rFont val="ＭＳ Ｐゴシック"/>
            <family val="3"/>
            <charset val="128"/>
          </rPr>
          <t xml:space="preserve">
</t>
        </r>
      </text>
    </comment>
    <comment ref="N30" authorId="0" shapeId="0" xr:uid="{00000000-0006-0000-1500-00001A000000}">
      <text>
        <r>
          <rPr>
            <b/>
            <sz val="9"/>
            <color indexed="81"/>
            <rFont val="ＭＳ Ｐゴシック"/>
            <family val="3"/>
            <charset val="128"/>
          </rPr>
          <t>iwata:</t>
        </r>
        <r>
          <rPr>
            <sz val="9"/>
            <color indexed="81"/>
            <rFont val="ＭＳ Ｐゴシック"/>
            <family val="3"/>
            <charset val="128"/>
          </rPr>
          <t xml:space="preserve">
</t>
        </r>
      </text>
    </comment>
    <comment ref="AP30" authorId="2" shapeId="0" xr:uid="{00000000-0006-0000-1500-00001B000000}">
      <text>
        <r>
          <rPr>
            <b/>
            <sz val="9"/>
            <color indexed="81"/>
            <rFont val="ＭＳ Ｐゴシック"/>
            <family val="3"/>
            <charset val="128"/>
          </rPr>
          <t>岩田京次:</t>
        </r>
        <r>
          <rPr>
            <sz val="9"/>
            <color indexed="81"/>
            <rFont val="ＭＳ Ｐゴシック"/>
            <family val="3"/>
            <charset val="128"/>
          </rPr>
          <t xml:space="preserve">
</t>
        </r>
      </text>
    </comment>
    <comment ref="AV30" authorId="2" shapeId="0" xr:uid="{00000000-0006-0000-1500-00001C000000}">
      <text>
        <r>
          <rPr>
            <b/>
            <sz val="9"/>
            <color indexed="81"/>
            <rFont val="ＭＳ Ｐゴシック"/>
            <family val="3"/>
            <charset val="128"/>
          </rPr>
          <t>岩田京次:</t>
        </r>
        <r>
          <rPr>
            <sz val="9"/>
            <color indexed="81"/>
            <rFont val="ＭＳ Ｐゴシック"/>
            <family val="3"/>
            <charset val="128"/>
          </rPr>
          <t xml:space="preserve">
</t>
        </r>
      </text>
    </comment>
    <comment ref="BA30" authorId="2" shapeId="0" xr:uid="{00000000-0006-0000-1500-00001D000000}">
      <text>
        <r>
          <rPr>
            <b/>
            <sz val="9"/>
            <color indexed="81"/>
            <rFont val="ＭＳ Ｐゴシック"/>
            <family val="3"/>
            <charset val="128"/>
          </rPr>
          <t>岩田京次:</t>
        </r>
        <r>
          <rPr>
            <sz val="9"/>
            <color indexed="81"/>
            <rFont val="ＭＳ Ｐゴシック"/>
            <family val="3"/>
            <charset val="128"/>
          </rPr>
          <t xml:space="preserve">
</t>
        </r>
      </text>
    </comment>
    <comment ref="BG30" authorId="2" shapeId="0" xr:uid="{00000000-0006-0000-1500-00001E000000}">
      <text>
        <r>
          <rPr>
            <b/>
            <sz val="9"/>
            <color indexed="81"/>
            <rFont val="ＭＳ Ｐゴシック"/>
            <family val="3"/>
            <charset val="128"/>
          </rPr>
          <t>岩田京次:</t>
        </r>
        <r>
          <rPr>
            <sz val="9"/>
            <color indexed="81"/>
            <rFont val="ＭＳ Ｐゴシック"/>
            <family val="3"/>
            <charset val="128"/>
          </rPr>
          <t xml:space="preserve">
</t>
        </r>
      </text>
    </comment>
    <comment ref="B31" authorId="0" shapeId="0" xr:uid="{00000000-0006-0000-1500-00001F000000}">
      <text>
        <r>
          <rPr>
            <b/>
            <sz val="9"/>
            <color indexed="81"/>
            <rFont val="ＭＳ Ｐゴシック"/>
            <family val="3"/>
            <charset val="128"/>
          </rPr>
          <t>iwata:</t>
        </r>
        <r>
          <rPr>
            <sz val="9"/>
            <color indexed="81"/>
            <rFont val="ＭＳ Ｐゴシック"/>
            <family val="3"/>
            <charset val="128"/>
          </rPr>
          <t xml:space="preserve">
</t>
        </r>
      </text>
    </comment>
    <comment ref="N31" authorId="0" shapeId="0" xr:uid="{00000000-0006-0000-1500-000020000000}">
      <text>
        <r>
          <rPr>
            <b/>
            <sz val="9"/>
            <color indexed="81"/>
            <rFont val="ＭＳ Ｐゴシック"/>
            <family val="3"/>
            <charset val="128"/>
          </rPr>
          <t>iwata:</t>
        </r>
        <r>
          <rPr>
            <sz val="9"/>
            <color indexed="81"/>
            <rFont val="ＭＳ Ｐゴシック"/>
            <family val="3"/>
            <charset val="128"/>
          </rPr>
          <t xml:space="preserve">
</t>
        </r>
      </text>
    </comment>
    <comment ref="AP31" authorId="2" shapeId="0" xr:uid="{00000000-0006-0000-1500-000021000000}">
      <text>
        <r>
          <rPr>
            <b/>
            <sz val="9"/>
            <color indexed="81"/>
            <rFont val="ＭＳ Ｐゴシック"/>
            <family val="3"/>
            <charset val="128"/>
          </rPr>
          <t>岩田京次:</t>
        </r>
        <r>
          <rPr>
            <sz val="9"/>
            <color indexed="81"/>
            <rFont val="ＭＳ Ｐゴシック"/>
            <family val="3"/>
            <charset val="128"/>
          </rPr>
          <t xml:space="preserve">
</t>
        </r>
      </text>
    </comment>
    <comment ref="AV31" authorId="2" shapeId="0" xr:uid="{00000000-0006-0000-1500-000022000000}">
      <text>
        <r>
          <rPr>
            <b/>
            <sz val="9"/>
            <color indexed="81"/>
            <rFont val="ＭＳ Ｐゴシック"/>
            <family val="3"/>
            <charset val="128"/>
          </rPr>
          <t>岩田京次:</t>
        </r>
        <r>
          <rPr>
            <sz val="9"/>
            <color indexed="81"/>
            <rFont val="ＭＳ Ｐゴシック"/>
            <family val="3"/>
            <charset val="128"/>
          </rPr>
          <t xml:space="preserve">
</t>
        </r>
      </text>
    </comment>
    <comment ref="BA31" authorId="2" shapeId="0" xr:uid="{00000000-0006-0000-1500-000023000000}">
      <text>
        <r>
          <rPr>
            <b/>
            <sz val="9"/>
            <color indexed="81"/>
            <rFont val="ＭＳ Ｐゴシック"/>
            <family val="3"/>
            <charset val="128"/>
          </rPr>
          <t>岩田京次:</t>
        </r>
        <r>
          <rPr>
            <sz val="9"/>
            <color indexed="81"/>
            <rFont val="ＭＳ Ｐゴシック"/>
            <family val="3"/>
            <charset val="128"/>
          </rPr>
          <t xml:space="preserve">
</t>
        </r>
      </text>
    </comment>
    <comment ref="BG31" authorId="2" shapeId="0" xr:uid="{00000000-0006-0000-1500-000024000000}">
      <text>
        <r>
          <rPr>
            <b/>
            <sz val="9"/>
            <color indexed="81"/>
            <rFont val="ＭＳ Ｐゴシック"/>
            <family val="3"/>
            <charset val="128"/>
          </rPr>
          <t>岩田京次:</t>
        </r>
        <r>
          <rPr>
            <sz val="9"/>
            <color indexed="81"/>
            <rFont val="ＭＳ Ｐゴシック"/>
            <family val="3"/>
            <charset val="128"/>
          </rPr>
          <t xml:space="preserve">
</t>
        </r>
      </text>
    </comment>
    <comment ref="B32" authorId="0" shapeId="0" xr:uid="{00000000-0006-0000-1500-000025000000}">
      <text>
        <r>
          <rPr>
            <b/>
            <sz val="9"/>
            <color indexed="81"/>
            <rFont val="ＭＳ Ｐゴシック"/>
            <family val="3"/>
            <charset val="128"/>
          </rPr>
          <t>iwata:</t>
        </r>
        <r>
          <rPr>
            <sz val="9"/>
            <color indexed="81"/>
            <rFont val="ＭＳ Ｐゴシック"/>
            <family val="3"/>
            <charset val="128"/>
          </rPr>
          <t xml:space="preserve">
</t>
        </r>
      </text>
    </comment>
    <comment ref="N32" authorId="0" shapeId="0" xr:uid="{00000000-0006-0000-1500-000026000000}">
      <text>
        <r>
          <rPr>
            <b/>
            <sz val="9"/>
            <color indexed="81"/>
            <rFont val="ＭＳ Ｐゴシック"/>
            <family val="3"/>
            <charset val="128"/>
          </rPr>
          <t>iwata:</t>
        </r>
        <r>
          <rPr>
            <sz val="9"/>
            <color indexed="81"/>
            <rFont val="ＭＳ Ｐゴシック"/>
            <family val="3"/>
            <charset val="128"/>
          </rPr>
          <t xml:space="preserve">
</t>
        </r>
      </text>
    </comment>
    <comment ref="AP32" authorId="2" shapeId="0" xr:uid="{00000000-0006-0000-1500-000027000000}">
      <text>
        <r>
          <rPr>
            <b/>
            <sz val="9"/>
            <color indexed="81"/>
            <rFont val="ＭＳ Ｐゴシック"/>
            <family val="3"/>
            <charset val="128"/>
          </rPr>
          <t>岩田京次:</t>
        </r>
        <r>
          <rPr>
            <sz val="9"/>
            <color indexed="81"/>
            <rFont val="ＭＳ Ｐゴシック"/>
            <family val="3"/>
            <charset val="128"/>
          </rPr>
          <t xml:space="preserve">
</t>
        </r>
      </text>
    </comment>
    <comment ref="AV32" authorId="2" shapeId="0" xr:uid="{00000000-0006-0000-1500-000028000000}">
      <text>
        <r>
          <rPr>
            <b/>
            <sz val="9"/>
            <color indexed="81"/>
            <rFont val="ＭＳ Ｐゴシック"/>
            <family val="3"/>
            <charset val="128"/>
          </rPr>
          <t>岩田京次:</t>
        </r>
        <r>
          <rPr>
            <sz val="9"/>
            <color indexed="81"/>
            <rFont val="ＭＳ Ｐゴシック"/>
            <family val="3"/>
            <charset val="128"/>
          </rPr>
          <t xml:space="preserve">
</t>
        </r>
      </text>
    </comment>
    <comment ref="BA32" authorId="2" shapeId="0" xr:uid="{00000000-0006-0000-1500-000029000000}">
      <text>
        <r>
          <rPr>
            <b/>
            <sz val="9"/>
            <color indexed="81"/>
            <rFont val="ＭＳ Ｐゴシック"/>
            <family val="3"/>
            <charset val="128"/>
          </rPr>
          <t>岩田京次:</t>
        </r>
        <r>
          <rPr>
            <sz val="9"/>
            <color indexed="81"/>
            <rFont val="ＭＳ Ｐゴシック"/>
            <family val="3"/>
            <charset val="128"/>
          </rPr>
          <t xml:space="preserve">
</t>
        </r>
      </text>
    </comment>
    <comment ref="BG32" authorId="2" shapeId="0" xr:uid="{00000000-0006-0000-1500-00002A000000}">
      <text>
        <r>
          <rPr>
            <b/>
            <sz val="9"/>
            <color indexed="81"/>
            <rFont val="ＭＳ Ｐゴシック"/>
            <family val="3"/>
            <charset val="128"/>
          </rPr>
          <t>岩田京次:</t>
        </r>
        <r>
          <rPr>
            <sz val="9"/>
            <color indexed="81"/>
            <rFont val="ＭＳ Ｐゴシック"/>
            <family val="3"/>
            <charset val="128"/>
          </rPr>
          <t xml:space="preserve">
</t>
        </r>
      </text>
    </comment>
    <comment ref="B33" authorId="0" shapeId="0" xr:uid="{00000000-0006-0000-1500-00002B000000}">
      <text>
        <r>
          <rPr>
            <b/>
            <sz val="9"/>
            <color indexed="81"/>
            <rFont val="ＭＳ Ｐゴシック"/>
            <family val="3"/>
            <charset val="128"/>
          </rPr>
          <t>iwata:</t>
        </r>
        <r>
          <rPr>
            <sz val="9"/>
            <color indexed="81"/>
            <rFont val="ＭＳ Ｐゴシック"/>
            <family val="3"/>
            <charset val="128"/>
          </rPr>
          <t xml:space="preserve">
</t>
        </r>
      </text>
    </comment>
    <comment ref="N33" authorId="0" shapeId="0" xr:uid="{00000000-0006-0000-1500-00002C000000}">
      <text>
        <r>
          <rPr>
            <b/>
            <sz val="9"/>
            <color indexed="81"/>
            <rFont val="ＭＳ Ｐゴシック"/>
            <family val="3"/>
            <charset val="128"/>
          </rPr>
          <t>iwata:</t>
        </r>
        <r>
          <rPr>
            <sz val="9"/>
            <color indexed="81"/>
            <rFont val="ＭＳ Ｐゴシック"/>
            <family val="3"/>
            <charset val="128"/>
          </rPr>
          <t xml:space="preserve">
</t>
        </r>
      </text>
    </comment>
    <comment ref="AP33" authorId="2" shapeId="0" xr:uid="{00000000-0006-0000-1500-00002D000000}">
      <text>
        <r>
          <rPr>
            <b/>
            <sz val="9"/>
            <color indexed="81"/>
            <rFont val="ＭＳ Ｐゴシック"/>
            <family val="3"/>
            <charset val="128"/>
          </rPr>
          <t>岩田京次:</t>
        </r>
        <r>
          <rPr>
            <sz val="9"/>
            <color indexed="81"/>
            <rFont val="ＭＳ Ｐゴシック"/>
            <family val="3"/>
            <charset val="128"/>
          </rPr>
          <t xml:space="preserve">
</t>
        </r>
      </text>
    </comment>
    <comment ref="AV33" authorId="2" shapeId="0" xr:uid="{00000000-0006-0000-1500-00002E000000}">
      <text>
        <r>
          <rPr>
            <b/>
            <sz val="9"/>
            <color indexed="81"/>
            <rFont val="ＭＳ Ｐゴシック"/>
            <family val="3"/>
            <charset val="128"/>
          </rPr>
          <t>岩田京次:</t>
        </r>
        <r>
          <rPr>
            <sz val="9"/>
            <color indexed="81"/>
            <rFont val="ＭＳ Ｐゴシック"/>
            <family val="3"/>
            <charset val="128"/>
          </rPr>
          <t xml:space="preserve">
</t>
        </r>
      </text>
    </comment>
    <comment ref="BA33" authorId="2" shapeId="0" xr:uid="{00000000-0006-0000-1500-00002F000000}">
      <text>
        <r>
          <rPr>
            <b/>
            <sz val="9"/>
            <color indexed="81"/>
            <rFont val="ＭＳ Ｐゴシック"/>
            <family val="3"/>
            <charset val="128"/>
          </rPr>
          <t>岩田京次:</t>
        </r>
        <r>
          <rPr>
            <sz val="9"/>
            <color indexed="81"/>
            <rFont val="ＭＳ Ｐゴシック"/>
            <family val="3"/>
            <charset val="128"/>
          </rPr>
          <t xml:space="preserve">
</t>
        </r>
      </text>
    </comment>
    <comment ref="BG33" authorId="2" shapeId="0" xr:uid="{00000000-0006-0000-1500-000030000000}">
      <text>
        <r>
          <rPr>
            <b/>
            <sz val="9"/>
            <color indexed="81"/>
            <rFont val="ＭＳ Ｐゴシック"/>
            <family val="3"/>
            <charset val="128"/>
          </rPr>
          <t>岩田京次:</t>
        </r>
        <r>
          <rPr>
            <sz val="9"/>
            <color indexed="81"/>
            <rFont val="ＭＳ Ｐゴシック"/>
            <family val="3"/>
            <charset val="128"/>
          </rPr>
          <t xml:space="preserve">
</t>
        </r>
      </text>
    </comment>
    <comment ref="B34" authorId="0" shapeId="0" xr:uid="{00000000-0006-0000-1500-000031000000}">
      <text>
        <r>
          <rPr>
            <b/>
            <sz val="9"/>
            <color indexed="81"/>
            <rFont val="ＭＳ Ｐゴシック"/>
            <family val="3"/>
            <charset val="128"/>
          </rPr>
          <t>iwata:</t>
        </r>
        <r>
          <rPr>
            <sz val="9"/>
            <color indexed="81"/>
            <rFont val="ＭＳ Ｐゴシック"/>
            <family val="3"/>
            <charset val="128"/>
          </rPr>
          <t xml:space="preserve">
</t>
        </r>
      </text>
    </comment>
    <comment ref="N34" authorId="0" shapeId="0" xr:uid="{00000000-0006-0000-1500-000032000000}">
      <text>
        <r>
          <rPr>
            <b/>
            <sz val="9"/>
            <color indexed="81"/>
            <rFont val="ＭＳ Ｐゴシック"/>
            <family val="3"/>
            <charset val="128"/>
          </rPr>
          <t>iwata:</t>
        </r>
        <r>
          <rPr>
            <sz val="9"/>
            <color indexed="81"/>
            <rFont val="ＭＳ Ｐゴシック"/>
            <family val="3"/>
            <charset val="128"/>
          </rPr>
          <t xml:space="preserve">
</t>
        </r>
      </text>
    </comment>
    <comment ref="AP34" authorId="2" shapeId="0" xr:uid="{00000000-0006-0000-1500-000033000000}">
      <text>
        <r>
          <rPr>
            <b/>
            <sz val="9"/>
            <color indexed="81"/>
            <rFont val="ＭＳ Ｐゴシック"/>
            <family val="3"/>
            <charset val="128"/>
          </rPr>
          <t>岩田京次:</t>
        </r>
        <r>
          <rPr>
            <sz val="9"/>
            <color indexed="81"/>
            <rFont val="ＭＳ Ｐゴシック"/>
            <family val="3"/>
            <charset val="128"/>
          </rPr>
          <t xml:space="preserve">
</t>
        </r>
      </text>
    </comment>
    <comment ref="AV34" authorId="2" shapeId="0" xr:uid="{00000000-0006-0000-1500-000034000000}">
      <text>
        <r>
          <rPr>
            <b/>
            <sz val="9"/>
            <color indexed="81"/>
            <rFont val="ＭＳ Ｐゴシック"/>
            <family val="3"/>
            <charset val="128"/>
          </rPr>
          <t>岩田京次:</t>
        </r>
        <r>
          <rPr>
            <sz val="9"/>
            <color indexed="81"/>
            <rFont val="ＭＳ Ｐゴシック"/>
            <family val="3"/>
            <charset val="128"/>
          </rPr>
          <t xml:space="preserve">
</t>
        </r>
      </text>
    </comment>
    <comment ref="BA34" authorId="2" shapeId="0" xr:uid="{00000000-0006-0000-1500-000035000000}">
      <text>
        <r>
          <rPr>
            <b/>
            <sz val="9"/>
            <color indexed="81"/>
            <rFont val="ＭＳ Ｐゴシック"/>
            <family val="3"/>
            <charset val="128"/>
          </rPr>
          <t>岩田京次:</t>
        </r>
        <r>
          <rPr>
            <sz val="9"/>
            <color indexed="81"/>
            <rFont val="ＭＳ Ｐゴシック"/>
            <family val="3"/>
            <charset val="128"/>
          </rPr>
          <t xml:space="preserve">
</t>
        </r>
      </text>
    </comment>
    <comment ref="BG34" authorId="2" shapeId="0" xr:uid="{00000000-0006-0000-1500-000036000000}">
      <text>
        <r>
          <rPr>
            <b/>
            <sz val="9"/>
            <color indexed="81"/>
            <rFont val="ＭＳ Ｐゴシック"/>
            <family val="3"/>
            <charset val="128"/>
          </rPr>
          <t>岩田京次:</t>
        </r>
        <r>
          <rPr>
            <sz val="9"/>
            <color indexed="81"/>
            <rFont val="ＭＳ Ｐゴシック"/>
            <family val="3"/>
            <charset val="128"/>
          </rPr>
          <t xml:space="preserve">
</t>
        </r>
      </text>
    </comment>
    <comment ref="B35" authorId="0" shapeId="0" xr:uid="{00000000-0006-0000-1500-000037000000}">
      <text>
        <r>
          <rPr>
            <b/>
            <sz val="9"/>
            <color indexed="81"/>
            <rFont val="ＭＳ Ｐゴシック"/>
            <family val="3"/>
            <charset val="128"/>
          </rPr>
          <t>iwata:</t>
        </r>
        <r>
          <rPr>
            <sz val="9"/>
            <color indexed="81"/>
            <rFont val="ＭＳ Ｐゴシック"/>
            <family val="3"/>
            <charset val="128"/>
          </rPr>
          <t xml:space="preserve">
</t>
        </r>
      </text>
    </comment>
    <comment ref="N35" authorId="0" shapeId="0" xr:uid="{00000000-0006-0000-1500-000038000000}">
      <text>
        <r>
          <rPr>
            <b/>
            <sz val="9"/>
            <color indexed="81"/>
            <rFont val="ＭＳ Ｐゴシック"/>
            <family val="3"/>
            <charset val="128"/>
          </rPr>
          <t>iwata:</t>
        </r>
        <r>
          <rPr>
            <sz val="9"/>
            <color indexed="81"/>
            <rFont val="ＭＳ Ｐゴシック"/>
            <family val="3"/>
            <charset val="128"/>
          </rPr>
          <t xml:space="preserve">
</t>
        </r>
      </text>
    </comment>
    <comment ref="AP35" authorId="2" shapeId="0" xr:uid="{00000000-0006-0000-1500-000039000000}">
      <text>
        <r>
          <rPr>
            <b/>
            <sz val="9"/>
            <color indexed="81"/>
            <rFont val="ＭＳ Ｐゴシック"/>
            <family val="3"/>
            <charset val="128"/>
          </rPr>
          <t>岩田京次:</t>
        </r>
        <r>
          <rPr>
            <sz val="9"/>
            <color indexed="81"/>
            <rFont val="ＭＳ Ｐゴシック"/>
            <family val="3"/>
            <charset val="128"/>
          </rPr>
          <t xml:space="preserve">
</t>
        </r>
      </text>
    </comment>
    <comment ref="AV35" authorId="2" shapeId="0" xr:uid="{00000000-0006-0000-1500-00003A000000}">
      <text>
        <r>
          <rPr>
            <b/>
            <sz val="9"/>
            <color indexed="81"/>
            <rFont val="ＭＳ Ｐゴシック"/>
            <family val="3"/>
            <charset val="128"/>
          </rPr>
          <t>岩田京次:</t>
        </r>
        <r>
          <rPr>
            <sz val="9"/>
            <color indexed="81"/>
            <rFont val="ＭＳ Ｐゴシック"/>
            <family val="3"/>
            <charset val="128"/>
          </rPr>
          <t xml:space="preserve">
</t>
        </r>
      </text>
    </comment>
    <comment ref="BA35" authorId="2" shapeId="0" xr:uid="{00000000-0006-0000-1500-00003B000000}">
      <text>
        <r>
          <rPr>
            <b/>
            <sz val="9"/>
            <color indexed="81"/>
            <rFont val="ＭＳ Ｐゴシック"/>
            <family val="3"/>
            <charset val="128"/>
          </rPr>
          <t>岩田京次:</t>
        </r>
        <r>
          <rPr>
            <sz val="9"/>
            <color indexed="81"/>
            <rFont val="ＭＳ Ｐゴシック"/>
            <family val="3"/>
            <charset val="128"/>
          </rPr>
          <t xml:space="preserve">
</t>
        </r>
      </text>
    </comment>
    <comment ref="BG35" authorId="2" shapeId="0" xr:uid="{00000000-0006-0000-1500-00003C000000}">
      <text>
        <r>
          <rPr>
            <b/>
            <sz val="9"/>
            <color indexed="81"/>
            <rFont val="ＭＳ Ｐゴシック"/>
            <family val="3"/>
            <charset val="128"/>
          </rPr>
          <t>岩田京次:</t>
        </r>
        <r>
          <rPr>
            <sz val="9"/>
            <color indexed="81"/>
            <rFont val="ＭＳ Ｐゴシック"/>
            <family val="3"/>
            <charset val="128"/>
          </rPr>
          <t xml:space="preserve">
</t>
        </r>
      </text>
    </comment>
    <comment ref="B36" authorId="0" shapeId="0" xr:uid="{00000000-0006-0000-1500-00003D000000}">
      <text>
        <r>
          <rPr>
            <b/>
            <sz val="9"/>
            <color indexed="81"/>
            <rFont val="ＭＳ Ｐゴシック"/>
            <family val="3"/>
            <charset val="128"/>
          </rPr>
          <t>iwata:</t>
        </r>
        <r>
          <rPr>
            <sz val="9"/>
            <color indexed="81"/>
            <rFont val="ＭＳ Ｐゴシック"/>
            <family val="3"/>
            <charset val="128"/>
          </rPr>
          <t xml:space="preserve">
</t>
        </r>
      </text>
    </comment>
    <comment ref="N36" authorId="0" shapeId="0" xr:uid="{00000000-0006-0000-1500-00003E000000}">
      <text>
        <r>
          <rPr>
            <b/>
            <sz val="9"/>
            <color indexed="81"/>
            <rFont val="ＭＳ Ｐゴシック"/>
            <family val="3"/>
            <charset val="128"/>
          </rPr>
          <t>iwata:</t>
        </r>
        <r>
          <rPr>
            <sz val="9"/>
            <color indexed="81"/>
            <rFont val="ＭＳ Ｐゴシック"/>
            <family val="3"/>
            <charset val="128"/>
          </rPr>
          <t xml:space="preserve">
</t>
        </r>
      </text>
    </comment>
    <comment ref="AP36" authorId="2" shapeId="0" xr:uid="{00000000-0006-0000-1500-00003F000000}">
      <text>
        <r>
          <rPr>
            <b/>
            <sz val="9"/>
            <color indexed="81"/>
            <rFont val="ＭＳ Ｐゴシック"/>
            <family val="3"/>
            <charset val="128"/>
          </rPr>
          <t>岩田京次:</t>
        </r>
        <r>
          <rPr>
            <sz val="9"/>
            <color indexed="81"/>
            <rFont val="ＭＳ Ｐゴシック"/>
            <family val="3"/>
            <charset val="128"/>
          </rPr>
          <t xml:space="preserve">
</t>
        </r>
      </text>
    </comment>
    <comment ref="AV36" authorId="2" shapeId="0" xr:uid="{00000000-0006-0000-1500-000040000000}">
      <text>
        <r>
          <rPr>
            <b/>
            <sz val="9"/>
            <color indexed="81"/>
            <rFont val="ＭＳ Ｐゴシック"/>
            <family val="3"/>
            <charset val="128"/>
          </rPr>
          <t>岩田京次:</t>
        </r>
        <r>
          <rPr>
            <sz val="9"/>
            <color indexed="81"/>
            <rFont val="ＭＳ Ｐゴシック"/>
            <family val="3"/>
            <charset val="128"/>
          </rPr>
          <t xml:space="preserve">
</t>
        </r>
      </text>
    </comment>
    <comment ref="BA36" authorId="2" shapeId="0" xr:uid="{00000000-0006-0000-1500-000041000000}">
      <text>
        <r>
          <rPr>
            <b/>
            <sz val="9"/>
            <color indexed="81"/>
            <rFont val="ＭＳ Ｐゴシック"/>
            <family val="3"/>
            <charset val="128"/>
          </rPr>
          <t>岩田京次:</t>
        </r>
        <r>
          <rPr>
            <sz val="9"/>
            <color indexed="81"/>
            <rFont val="ＭＳ Ｐゴシック"/>
            <family val="3"/>
            <charset val="128"/>
          </rPr>
          <t xml:space="preserve">
</t>
        </r>
      </text>
    </comment>
    <comment ref="BG36" authorId="2" shapeId="0" xr:uid="{00000000-0006-0000-1500-000042000000}">
      <text>
        <r>
          <rPr>
            <b/>
            <sz val="9"/>
            <color indexed="81"/>
            <rFont val="ＭＳ Ｐゴシック"/>
            <family val="3"/>
            <charset val="128"/>
          </rPr>
          <t>岩田京次:</t>
        </r>
        <r>
          <rPr>
            <sz val="9"/>
            <color indexed="81"/>
            <rFont val="ＭＳ Ｐゴシック"/>
            <family val="3"/>
            <charset val="128"/>
          </rPr>
          <t xml:space="preserve">
</t>
        </r>
      </text>
    </comment>
    <comment ref="B37" authorId="0" shapeId="0" xr:uid="{00000000-0006-0000-1500-000043000000}">
      <text>
        <r>
          <rPr>
            <b/>
            <sz val="9"/>
            <color indexed="81"/>
            <rFont val="ＭＳ Ｐゴシック"/>
            <family val="3"/>
            <charset val="128"/>
          </rPr>
          <t>iwata:</t>
        </r>
        <r>
          <rPr>
            <sz val="9"/>
            <color indexed="81"/>
            <rFont val="ＭＳ Ｐゴシック"/>
            <family val="3"/>
            <charset val="128"/>
          </rPr>
          <t xml:space="preserve">
</t>
        </r>
      </text>
    </comment>
    <comment ref="N37" authorId="0" shapeId="0" xr:uid="{00000000-0006-0000-1500-000044000000}">
      <text>
        <r>
          <rPr>
            <b/>
            <sz val="9"/>
            <color indexed="81"/>
            <rFont val="ＭＳ Ｐゴシック"/>
            <family val="3"/>
            <charset val="128"/>
          </rPr>
          <t>iwata:</t>
        </r>
        <r>
          <rPr>
            <sz val="9"/>
            <color indexed="81"/>
            <rFont val="ＭＳ Ｐゴシック"/>
            <family val="3"/>
            <charset val="128"/>
          </rPr>
          <t xml:space="preserve">
</t>
        </r>
      </text>
    </comment>
    <comment ref="AP37" authorId="2" shapeId="0" xr:uid="{00000000-0006-0000-1500-000045000000}">
      <text>
        <r>
          <rPr>
            <b/>
            <sz val="9"/>
            <color indexed="81"/>
            <rFont val="ＭＳ Ｐゴシック"/>
            <family val="3"/>
            <charset val="128"/>
          </rPr>
          <t>岩田京次:</t>
        </r>
        <r>
          <rPr>
            <sz val="9"/>
            <color indexed="81"/>
            <rFont val="ＭＳ Ｐゴシック"/>
            <family val="3"/>
            <charset val="128"/>
          </rPr>
          <t xml:space="preserve">
</t>
        </r>
      </text>
    </comment>
    <comment ref="AV37" authorId="2" shapeId="0" xr:uid="{00000000-0006-0000-1500-000046000000}">
      <text>
        <r>
          <rPr>
            <b/>
            <sz val="9"/>
            <color indexed="81"/>
            <rFont val="ＭＳ Ｐゴシック"/>
            <family val="3"/>
            <charset val="128"/>
          </rPr>
          <t>岩田京次:</t>
        </r>
        <r>
          <rPr>
            <sz val="9"/>
            <color indexed="81"/>
            <rFont val="ＭＳ Ｐゴシック"/>
            <family val="3"/>
            <charset val="128"/>
          </rPr>
          <t xml:space="preserve">
</t>
        </r>
      </text>
    </comment>
    <comment ref="BA37" authorId="2" shapeId="0" xr:uid="{00000000-0006-0000-1500-000047000000}">
      <text>
        <r>
          <rPr>
            <b/>
            <sz val="9"/>
            <color indexed="81"/>
            <rFont val="ＭＳ Ｐゴシック"/>
            <family val="3"/>
            <charset val="128"/>
          </rPr>
          <t>岩田京次:</t>
        </r>
        <r>
          <rPr>
            <sz val="9"/>
            <color indexed="81"/>
            <rFont val="ＭＳ Ｐゴシック"/>
            <family val="3"/>
            <charset val="128"/>
          </rPr>
          <t xml:space="preserve">
</t>
        </r>
      </text>
    </comment>
    <comment ref="BG37" authorId="2" shapeId="0" xr:uid="{00000000-0006-0000-1500-000048000000}">
      <text>
        <r>
          <rPr>
            <b/>
            <sz val="9"/>
            <color indexed="81"/>
            <rFont val="ＭＳ Ｐゴシック"/>
            <family val="3"/>
            <charset val="128"/>
          </rPr>
          <t>岩田京次:</t>
        </r>
        <r>
          <rPr>
            <sz val="9"/>
            <color indexed="81"/>
            <rFont val="ＭＳ Ｐゴシック"/>
            <family val="3"/>
            <charset val="128"/>
          </rPr>
          <t xml:space="preserve">
</t>
        </r>
      </text>
    </comment>
    <comment ref="B38" authorId="0" shapeId="0" xr:uid="{00000000-0006-0000-1500-000049000000}">
      <text>
        <r>
          <rPr>
            <b/>
            <sz val="9"/>
            <color indexed="81"/>
            <rFont val="ＭＳ Ｐゴシック"/>
            <family val="3"/>
            <charset val="128"/>
          </rPr>
          <t>iwata:</t>
        </r>
        <r>
          <rPr>
            <sz val="9"/>
            <color indexed="81"/>
            <rFont val="ＭＳ Ｐゴシック"/>
            <family val="3"/>
            <charset val="128"/>
          </rPr>
          <t xml:space="preserve">
</t>
        </r>
      </text>
    </comment>
    <comment ref="N38" authorId="0" shapeId="0" xr:uid="{00000000-0006-0000-1500-00004A000000}">
      <text>
        <r>
          <rPr>
            <b/>
            <sz val="9"/>
            <color indexed="81"/>
            <rFont val="ＭＳ Ｐゴシック"/>
            <family val="3"/>
            <charset val="128"/>
          </rPr>
          <t>iwata:</t>
        </r>
        <r>
          <rPr>
            <sz val="9"/>
            <color indexed="81"/>
            <rFont val="ＭＳ Ｐゴシック"/>
            <family val="3"/>
            <charset val="128"/>
          </rPr>
          <t xml:space="preserve">
</t>
        </r>
      </text>
    </comment>
    <comment ref="AP38" authorId="2" shapeId="0" xr:uid="{00000000-0006-0000-1500-00004B000000}">
      <text>
        <r>
          <rPr>
            <b/>
            <sz val="9"/>
            <color indexed="81"/>
            <rFont val="ＭＳ Ｐゴシック"/>
            <family val="3"/>
            <charset val="128"/>
          </rPr>
          <t>岩田京次:</t>
        </r>
        <r>
          <rPr>
            <sz val="9"/>
            <color indexed="81"/>
            <rFont val="ＭＳ Ｐゴシック"/>
            <family val="3"/>
            <charset val="128"/>
          </rPr>
          <t xml:space="preserve">
</t>
        </r>
      </text>
    </comment>
    <comment ref="AV38" authorId="2" shapeId="0" xr:uid="{00000000-0006-0000-1500-00004C000000}">
      <text>
        <r>
          <rPr>
            <b/>
            <sz val="9"/>
            <color indexed="81"/>
            <rFont val="ＭＳ Ｐゴシック"/>
            <family val="3"/>
            <charset val="128"/>
          </rPr>
          <t>岩田京次:</t>
        </r>
        <r>
          <rPr>
            <sz val="9"/>
            <color indexed="81"/>
            <rFont val="ＭＳ Ｐゴシック"/>
            <family val="3"/>
            <charset val="128"/>
          </rPr>
          <t xml:space="preserve">
</t>
        </r>
      </text>
    </comment>
    <comment ref="BA38" authorId="2" shapeId="0" xr:uid="{00000000-0006-0000-1500-00004D000000}">
      <text>
        <r>
          <rPr>
            <b/>
            <sz val="9"/>
            <color indexed="81"/>
            <rFont val="ＭＳ Ｐゴシック"/>
            <family val="3"/>
            <charset val="128"/>
          </rPr>
          <t>岩田京次:</t>
        </r>
        <r>
          <rPr>
            <sz val="9"/>
            <color indexed="81"/>
            <rFont val="ＭＳ Ｐゴシック"/>
            <family val="3"/>
            <charset val="128"/>
          </rPr>
          <t xml:space="preserve">
</t>
        </r>
      </text>
    </comment>
    <comment ref="BG38" authorId="2" shapeId="0" xr:uid="{00000000-0006-0000-1500-00004E000000}">
      <text>
        <r>
          <rPr>
            <b/>
            <sz val="9"/>
            <color indexed="81"/>
            <rFont val="ＭＳ Ｐゴシック"/>
            <family val="3"/>
            <charset val="128"/>
          </rPr>
          <t>岩田京次:</t>
        </r>
        <r>
          <rPr>
            <sz val="9"/>
            <color indexed="81"/>
            <rFont val="ＭＳ Ｐゴシック"/>
            <family val="3"/>
            <charset val="128"/>
          </rPr>
          <t xml:space="preserve">
</t>
        </r>
      </text>
    </comment>
    <comment ref="B39" authorId="0" shapeId="0" xr:uid="{00000000-0006-0000-1500-00004F000000}">
      <text>
        <r>
          <rPr>
            <b/>
            <sz val="9"/>
            <color indexed="81"/>
            <rFont val="ＭＳ Ｐゴシック"/>
            <family val="3"/>
            <charset val="128"/>
          </rPr>
          <t>iwata:</t>
        </r>
        <r>
          <rPr>
            <sz val="9"/>
            <color indexed="81"/>
            <rFont val="ＭＳ Ｐゴシック"/>
            <family val="3"/>
            <charset val="128"/>
          </rPr>
          <t xml:space="preserve">
</t>
        </r>
      </text>
    </comment>
    <comment ref="N39" authorId="0" shapeId="0" xr:uid="{00000000-0006-0000-1500-000050000000}">
      <text>
        <r>
          <rPr>
            <b/>
            <sz val="9"/>
            <color indexed="81"/>
            <rFont val="ＭＳ Ｐゴシック"/>
            <family val="3"/>
            <charset val="128"/>
          </rPr>
          <t>iwata:</t>
        </r>
        <r>
          <rPr>
            <sz val="9"/>
            <color indexed="81"/>
            <rFont val="ＭＳ Ｐゴシック"/>
            <family val="3"/>
            <charset val="128"/>
          </rPr>
          <t xml:space="preserve">
</t>
        </r>
      </text>
    </comment>
    <comment ref="AP39" authorId="2" shapeId="0" xr:uid="{00000000-0006-0000-1500-000051000000}">
      <text>
        <r>
          <rPr>
            <b/>
            <sz val="9"/>
            <color indexed="81"/>
            <rFont val="ＭＳ Ｐゴシック"/>
            <family val="3"/>
            <charset val="128"/>
          </rPr>
          <t>岩田京次:</t>
        </r>
        <r>
          <rPr>
            <sz val="9"/>
            <color indexed="81"/>
            <rFont val="ＭＳ Ｐゴシック"/>
            <family val="3"/>
            <charset val="128"/>
          </rPr>
          <t xml:space="preserve">
</t>
        </r>
      </text>
    </comment>
    <comment ref="AV39" authorId="2" shapeId="0" xr:uid="{00000000-0006-0000-1500-000052000000}">
      <text>
        <r>
          <rPr>
            <b/>
            <sz val="9"/>
            <color indexed="81"/>
            <rFont val="ＭＳ Ｐゴシック"/>
            <family val="3"/>
            <charset val="128"/>
          </rPr>
          <t>岩田京次:</t>
        </r>
        <r>
          <rPr>
            <sz val="9"/>
            <color indexed="81"/>
            <rFont val="ＭＳ Ｐゴシック"/>
            <family val="3"/>
            <charset val="128"/>
          </rPr>
          <t xml:space="preserve">
</t>
        </r>
      </text>
    </comment>
    <comment ref="BA39" authorId="2" shapeId="0" xr:uid="{00000000-0006-0000-1500-000053000000}">
      <text>
        <r>
          <rPr>
            <b/>
            <sz val="9"/>
            <color indexed="81"/>
            <rFont val="ＭＳ Ｐゴシック"/>
            <family val="3"/>
            <charset val="128"/>
          </rPr>
          <t>岩田京次:</t>
        </r>
        <r>
          <rPr>
            <sz val="9"/>
            <color indexed="81"/>
            <rFont val="ＭＳ Ｐゴシック"/>
            <family val="3"/>
            <charset val="128"/>
          </rPr>
          <t xml:space="preserve">
</t>
        </r>
      </text>
    </comment>
    <comment ref="BG39" authorId="2" shapeId="0" xr:uid="{00000000-0006-0000-1500-000054000000}">
      <text>
        <r>
          <rPr>
            <b/>
            <sz val="9"/>
            <color indexed="81"/>
            <rFont val="ＭＳ Ｐゴシック"/>
            <family val="3"/>
            <charset val="128"/>
          </rPr>
          <t>岩田京次:</t>
        </r>
        <r>
          <rPr>
            <sz val="9"/>
            <color indexed="81"/>
            <rFont val="ＭＳ Ｐゴシック"/>
            <family val="3"/>
            <charset val="128"/>
          </rPr>
          <t xml:space="preserve">
</t>
        </r>
      </text>
    </comment>
    <comment ref="B40" authorId="0" shapeId="0" xr:uid="{00000000-0006-0000-1500-000055000000}">
      <text>
        <r>
          <rPr>
            <b/>
            <sz val="9"/>
            <color indexed="81"/>
            <rFont val="ＭＳ Ｐゴシック"/>
            <family val="3"/>
            <charset val="128"/>
          </rPr>
          <t>iwata:</t>
        </r>
        <r>
          <rPr>
            <sz val="9"/>
            <color indexed="81"/>
            <rFont val="ＭＳ Ｐゴシック"/>
            <family val="3"/>
            <charset val="128"/>
          </rPr>
          <t xml:space="preserve">
</t>
        </r>
      </text>
    </comment>
    <comment ref="N40" authorId="0" shapeId="0" xr:uid="{00000000-0006-0000-1500-000056000000}">
      <text>
        <r>
          <rPr>
            <b/>
            <sz val="9"/>
            <color indexed="81"/>
            <rFont val="ＭＳ Ｐゴシック"/>
            <family val="3"/>
            <charset val="128"/>
          </rPr>
          <t>iwata:</t>
        </r>
        <r>
          <rPr>
            <sz val="9"/>
            <color indexed="81"/>
            <rFont val="ＭＳ Ｐゴシック"/>
            <family val="3"/>
            <charset val="128"/>
          </rPr>
          <t xml:space="preserve">
</t>
        </r>
      </text>
    </comment>
    <comment ref="AP40" authorId="2" shapeId="0" xr:uid="{00000000-0006-0000-1500-000057000000}">
      <text>
        <r>
          <rPr>
            <b/>
            <sz val="9"/>
            <color indexed="81"/>
            <rFont val="ＭＳ Ｐゴシック"/>
            <family val="3"/>
            <charset val="128"/>
          </rPr>
          <t>岩田京次:</t>
        </r>
        <r>
          <rPr>
            <sz val="9"/>
            <color indexed="81"/>
            <rFont val="ＭＳ Ｐゴシック"/>
            <family val="3"/>
            <charset val="128"/>
          </rPr>
          <t xml:space="preserve">
</t>
        </r>
      </text>
    </comment>
    <comment ref="AV40" authorId="2" shapeId="0" xr:uid="{00000000-0006-0000-1500-000058000000}">
      <text>
        <r>
          <rPr>
            <b/>
            <sz val="9"/>
            <color indexed="81"/>
            <rFont val="ＭＳ Ｐゴシック"/>
            <family val="3"/>
            <charset val="128"/>
          </rPr>
          <t>岩田京次:</t>
        </r>
        <r>
          <rPr>
            <sz val="9"/>
            <color indexed="81"/>
            <rFont val="ＭＳ Ｐゴシック"/>
            <family val="3"/>
            <charset val="128"/>
          </rPr>
          <t xml:space="preserve">
</t>
        </r>
      </text>
    </comment>
    <comment ref="BA40" authorId="2" shapeId="0" xr:uid="{00000000-0006-0000-1500-000059000000}">
      <text>
        <r>
          <rPr>
            <b/>
            <sz val="9"/>
            <color indexed="81"/>
            <rFont val="ＭＳ Ｐゴシック"/>
            <family val="3"/>
            <charset val="128"/>
          </rPr>
          <t>岩田京次:</t>
        </r>
        <r>
          <rPr>
            <sz val="9"/>
            <color indexed="81"/>
            <rFont val="ＭＳ Ｐゴシック"/>
            <family val="3"/>
            <charset val="128"/>
          </rPr>
          <t xml:space="preserve">
</t>
        </r>
      </text>
    </comment>
    <comment ref="BG40" authorId="2" shapeId="0" xr:uid="{00000000-0006-0000-1500-00005A000000}">
      <text>
        <r>
          <rPr>
            <b/>
            <sz val="9"/>
            <color indexed="81"/>
            <rFont val="ＭＳ Ｐゴシック"/>
            <family val="3"/>
            <charset val="128"/>
          </rPr>
          <t>岩田京次:</t>
        </r>
        <r>
          <rPr>
            <sz val="9"/>
            <color indexed="81"/>
            <rFont val="ＭＳ Ｐゴシック"/>
            <family val="3"/>
            <charset val="128"/>
          </rPr>
          <t xml:space="preserve">
</t>
        </r>
      </text>
    </comment>
    <comment ref="B41" authorId="0" shapeId="0" xr:uid="{00000000-0006-0000-1500-00005B000000}">
      <text>
        <r>
          <rPr>
            <b/>
            <sz val="9"/>
            <color indexed="81"/>
            <rFont val="ＭＳ Ｐゴシック"/>
            <family val="3"/>
            <charset val="128"/>
          </rPr>
          <t>iwata:</t>
        </r>
        <r>
          <rPr>
            <sz val="9"/>
            <color indexed="81"/>
            <rFont val="ＭＳ Ｐゴシック"/>
            <family val="3"/>
            <charset val="128"/>
          </rPr>
          <t xml:space="preserve">
</t>
        </r>
      </text>
    </comment>
    <comment ref="N41" authorId="0" shapeId="0" xr:uid="{00000000-0006-0000-1500-00005C000000}">
      <text>
        <r>
          <rPr>
            <b/>
            <sz val="9"/>
            <color indexed="81"/>
            <rFont val="ＭＳ Ｐゴシック"/>
            <family val="3"/>
            <charset val="128"/>
          </rPr>
          <t>iwata:</t>
        </r>
        <r>
          <rPr>
            <sz val="9"/>
            <color indexed="81"/>
            <rFont val="ＭＳ Ｐゴシック"/>
            <family val="3"/>
            <charset val="128"/>
          </rPr>
          <t xml:space="preserve">
</t>
        </r>
      </text>
    </comment>
    <comment ref="AP41" authorId="2" shapeId="0" xr:uid="{00000000-0006-0000-1500-00005D000000}">
      <text>
        <r>
          <rPr>
            <b/>
            <sz val="9"/>
            <color indexed="81"/>
            <rFont val="ＭＳ Ｐゴシック"/>
            <family val="3"/>
            <charset val="128"/>
          </rPr>
          <t>岩田京次:</t>
        </r>
        <r>
          <rPr>
            <sz val="9"/>
            <color indexed="81"/>
            <rFont val="ＭＳ Ｐゴシック"/>
            <family val="3"/>
            <charset val="128"/>
          </rPr>
          <t xml:space="preserve">
</t>
        </r>
      </text>
    </comment>
    <comment ref="AV41" authorId="2" shapeId="0" xr:uid="{00000000-0006-0000-1500-00005E000000}">
      <text>
        <r>
          <rPr>
            <b/>
            <sz val="9"/>
            <color indexed="81"/>
            <rFont val="ＭＳ Ｐゴシック"/>
            <family val="3"/>
            <charset val="128"/>
          </rPr>
          <t>岩田京次:</t>
        </r>
        <r>
          <rPr>
            <sz val="9"/>
            <color indexed="81"/>
            <rFont val="ＭＳ Ｐゴシック"/>
            <family val="3"/>
            <charset val="128"/>
          </rPr>
          <t xml:space="preserve">
</t>
        </r>
      </text>
    </comment>
    <comment ref="BA41" authorId="2" shapeId="0" xr:uid="{00000000-0006-0000-1500-00005F000000}">
      <text>
        <r>
          <rPr>
            <b/>
            <sz val="9"/>
            <color indexed="81"/>
            <rFont val="ＭＳ Ｐゴシック"/>
            <family val="3"/>
            <charset val="128"/>
          </rPr>
          <t>岩田京次:</t>
        </r>
        <r>
          <rPr>
            <sz val="9"/>
            <color indexed="81"/>
            <rFont val="ＭＳ Ｐゴシック"/>
            <family val="3"/>
            <charset val="128"/>
          </rPr>
          <t xml:space="preserve">
</t>
        </r>
      </text>
    </comment>
    <comment ref="BG41" authorId="2" shapeId="0" xr:uid="{00000000-0006-0000-1500-000060000000}">
      <text>
        <r>
          <rPr>
            <b/>
            <sz val="9"/>
            <color indexed="81"/>
            <rFont val="ＭＳ Ｐゴシック"/>
            <family val="3"/>
            <charset val="128"/>
          </rPr>
          <t>岩田京次:</t>
        </r>
        <r>
          <rPr>
            <sz val="9"/>
            <color indexed="81"/>
            <rFont val="ＭＳ Ｐゴシック"/>
            <family val="3"/>
            <charset val="128"/>
          </rPr>
          <t xml:space="preserve">
</t>
        </r>
      </text>
    </comment>
    <comment ref="B42" authorId="0" shapeId="0" xr:uid="{00000000-0006-0000-1500-000061000000}">
      <text>
        <r>
          <rPr>
            <b/>
            <sz val="9"/>
            <color indexed="81"/>
            <rFont val="ＭＳ Ｐゴシック"/>
            <family val="3"/>
            <charset val="128"/>
          </rPr>
          <t>iwata:</t>
        </r>
        <r>
          <rPr>
            <sz val="9"/>
            <color indexed="81"/>
            <rFont val="ＭＳ Ｐゴシック"/>
            <family val="3"/>
            <charset val="128"/>
          </rPr>
          <t xml:space="preserve">
</t>
        </r>
      </text>
    </comment>
    <comment ref="N42" authorId="0" shapeId="0" xr:uid="{00000000-0006-0000-1500-000062000000}">
      <text>
        <r>
          <rPr>
            <b/>
            <sz val="9"/>
            <color indexed="81"/>
            <rFont val="ＭＳ Ｐゴシック"/>
            <family val="3"/>
            <charset val="128"/>
          </rPr>
          <t>iwata:</t>
        </r>
        <r>
          <rPr>
            <sz val="9"/>
            <color indexed="81"/>
            <rFont val="ＭＳ Ｐゴシック"/>
            <family val="3"/>
            <charset val="128"/>
          </rPr>
          <t xml:space="preserve">
</t>
        </r>
      </text>
    </comment>
    <comment ref="AP42" authorId="2" shapeId="0" xr:uid="{00000000-0006-0000-1500-000063000000}">
      <text>
        <r>
          <rPr>
            <b/>
            <sz val="9"/>
            <color indexed="81"/>
            <rFont val="ＭＳ Ｐゴシック"/>
            <family val="3"/>
            <charset val="128"/>
          </rPr>
          <t>岩田京次:</t>
        </r>
        <r>
          <rPr>
            <sz val="9"/>
            <color indexed="81"/>
            <rFont val="ＭＳ Ｐゴシック"/>
            <family val="3"/>
            <charset val="128"/>
          </rPr>
          <t xml:space="preserve">
</t>
        </r>
      </text>
    </comment>
    <comment ref="AV42" authorId="2" shapeId="0" xr:uid="{00000000-0006-0000-1500-000064000000}">
      <text>
        <r>
          <rPr>
            <b/>
            <sz val="9"/>
            <color indexed="81"/>
            <rFont val="ＭＳ Ｐゴシック"/>
            <family val="3"/>
            <charset val="128"/>
          </rPr>
          <t>岩田京次:</t>
        </r>
        <r>
          <rPr>
            <sz val="9"/>
            <color indexed="81"/>
            <rFont val="ＭＳ Ｐゴシック"/>
            <family val="3"/>
            <charset val="128"/>
          </rPr>
          <t xml:space="preserve">
</t>
        </r>
      </text>
    </comment>
    <comment ref="BA42" authorId="2" shapeId="0" xr:uid="{00000000-0006-0000-1500-000065000000}">
      <text>
        <r>
          <rPr>
            <b/>
            <sz val="9"/>
            <color indexed="81"/>
            <rFont val="ＭＳ Ｐゴシック"/>
            <family val="3"/>
            <charset val="128"/>
          </rPr>
          <t>岩田京次:</t>
        </r>
        <r>
          <rPr>
            <sz val="9"/>
            <color indexed="81"/>
            <rFont val="ＭＳ Ｐゴシック"/>
            <family val="3"/>
            <charset val="128"/>
          </rPr>
          <t xml:space="preserve">
</t>
        </r>
      </text>
    </comment>
    <comment ref="BG42" authorId="2" shapeId="0" xr:uid="{00000000-0006-0000-1500-000066000000}">
      <text>
        <r>
          <rPr>
            <b/>
            <sz val="9"/>
            <color indexed="81"/>
            <rFont val="ＭＳ Ｐゴシック"/>
            <family val="3"/>
            <charset val="128"/>
          </rPr>
          <t>岩田京次:</t>
        </r>
        <r>
          <rPr>
            <sz val="9"/>
            <color indexed="81"/>
            <rFont val="ＭＳ Ｐゴシック"/>
            <family val="3"/>
            <charset val="128"/>
          </rPr>
          <t xml:space="preserve">
</t>
        </r>
      </text>
    </comment>
    <comment ref="B43" authorId="0" shapeId="0" xr:uid="{00000000-0006-0000-1500-000067000000}">
      <text>
        <r>
          <rPr>
            <b/>
            <sz val="9"/>
            <color indexed="81"/>
            <rFont val="ＭＳ Ｐゴシック"/>
            <family val="3"/>
            <charset val="128"/>
          </rPr>
          <t>iwata:</t>
        </r>
        <r>
          <rPr>
            <sz val="9"/>
            <color indexed="81"/>
            <rFont val="ＭＳ Ｐゴシック"/>
            <family val="3"/>
            <charset val="128"/>
          </rPr>
          <t xml:space="preserve">
</t>
        </r>
      </text>
    </comment>
    <comment ref="N43" authorId="0" shapeId="0" xr:uid="{00000000-0006-0000-1500-000068000000}">
      <text>
        <r>
          <rPr>
            <b/>
            <sz val="9"/>
            <color indexed="81"/>
            <rFont val="ＭＳ Ｐゴシック"/>
            <family val="3"/>
            <charset val="128"/>
          </rPr>
          <t>iwata:</t>
        </r>
        <r>
          <rPr>
            <sz val="9"/>
            <color indexed="81"/>
            <rFont val="ＭＳ Ｐゴシック"/>
            <family val="3"/>
            <charset val="128"/>
          </rPr>
          <t xml:space="preserve">
</t>
        </r>
      </text>
    </comment>
    <comment ref="AP43" authorId="2" shapeId="0" xr:uid="{00000000-0006-0000-1500-000069000000}">
      <text>
        <r>
          <rPr>
            <b/>
            <sz val="9"/>
            <color indexed="81"/>
            <rFont val="ＭＳ Ｐゴシック"/>
            <family val="3"/>
            <charset val="128"/>
          </rPr>
          <t>岩田京次:</t>
        </r>
        <r>
          <rPr>
            <sz val="9"/>
            <color indexed="81"/>
            <rFont val="ＭＳ Ｐゴシック"/>
            <family val="3"/>
            <charset val="128"/>
          </rPr>
          <t xml:space="preserve">
</t>
        </r>
      </text>
    </comment>
    <comment ref="AV43" authorId="2" shapeId="0" xr:uid="{00000000-0006-0000-1500-00006A000000}">
      <text>
        <r>
          <rPr>
            <b/>
            <sz val="9"/>
            <color indexed="81"/>
            <rFont val="ＭＳ Ｐゴシック"/>
            <family val="3"/>
            <charset val="128"/>
          </rPr>
          <t>岩田京次:</t>
        </r>
        <r>
          <rPr>
            <sz val="9"/>
            <color indexed="81"/>
            <rFont val="ＭＳ Ｐゴシック"/>
            <family val="3"/>
            <charset val="128"/>
          </rPr>
          <t xml:space="preserve">
</t>
        </r>
      </text>
    </comment>
    <comment ref="BA43" authorId="2" shapeId="0" xr:uid="{00000000-0006-0000-1500-00006B000000}">
      <text>
        <r>
          <rPr>
            <b/>
            <sz val="9"/>
            <color indexed="81"/>
            <rFont val="ＭＳ Ｐゴシック"/>
            <family val="3"/>
            <charset val="128"/>
          </rPr>
          <t>岩田京次:</t>
        </r>
        <r>
          <rPr>
            <sz val="9"/>
            <color indexed="81"/>
            <rFont val="ＭＳ Ｐゴシック"/>
            <family val="3"/>
            <charset val="128"/>
          </rPr>
          <t xml:space="preserve">
</t>
        </r>
      </text>
    </comment>
    <comment ref="BG43" authorId="2" shapeId="0" xr:uid="{00000000-0006-0000-1500-00006C000000}">
      <text>
        <r>
          <rPr>
            <b/>
            <sz val="9"/>
            <color indexed="81"/>
            <rFont val="ＭＳ Ｐゴシック"/>
            <family val="3"/>
            <charset val="128"/>
          </rPr>
          <t>岩田京次:</t>
        </r>
        <r>
          <rPr>
            <sz val="9"/>
            <color indexed="81"/>
            <rFont val="ＭＳ Ｐゴシック"/>
            <family val="3"/>
            <charset val="128"/>
          </rPr>
          <t xml:space="preserve">
</t>
        </r>
      </text>
    </comment>
    <comment ref="B44" authorId="0" shapeId="0" xr:uid="{00000000-0006-0000-1500-00006D000000}">
      <text>
        <r>
          <rPr>
            <b/>
            <sz val="9"/>
            <color indexed="81"/>
            <rFont val="ＭＳ Ｐゴシック"/>
            <family val="3"/>
            <charset val="128"/>
          </rPr>
          <t>iwata:</t>
        </r>
        <r>
          <rPr>
            <sz val="9"/>
            <color indexed="81"/>
            <rFont val="ＭＳ Ｐゴシック"/>
            <family val="3"/>
            <charset val="128"/>
          </rPr>
          <t xml:space="preserve">
</t>
        </r>
      </text>
    </comment>
    <comment ref="N44" authorId="0" shapeId="0" xr:uid="{00000000-0006-0000-1500-00006E000000}">
      <text>
        <r>
          <rPr>
            <b/>
            <sz val="9"/>
            <color indexed="81"/>
            <rFont val="ＭＳ Ｐゴシック"/>
            <family val="3"/>
            <charset val="128"/>
          </rPr>
          <t>iwata:</t>
        </r>
        <r>
          <rPr>
            <sz val="9"/>
            <color indexed="81"/>
            <rFont val="ＭＳ Ｐゴシック"/>
            <family val="3"/>
            <charset val="128"/>
          </rPr>
          <t xml:space="preserve">
</t>
        </r>
      </text>
    </comment>
    <comment ref="AP44" authorId="2" shapeId="0" xr:uid="{00000000-0006-0000-1500-00006F000000}">
      <text>
        <r>
          <rPr>
            <b/>
            <sz val="9"/>
            <color indexed="81"/>
            <rFont val="ＭＳ Ｐゴシック"/>
            <family val="3"/>
            <charset val="128"/>
          </rPr>
          <t>岩田京次:</t>
        </r>
        <r>
          <rPr>
            <sz val="9"/>
            <color indexed="81"/>
            <rFont val="ＭＳ Ｐゴシック"/>
            <family val="3"/>
            <charset val="128"/>
          </rPr>
          <t xml:space="preserve">
</t>
        </r>
      </text>
    </comment>
    <comment ref="AV44" authorId="2" shapeId="0" xr:uid="{00000000-0006-0000-1500-000070000000}">
      <text>
        <r>
          <rPr>
            <b/>
            <sz val="9"/>
            <color indexed="81"/>
            <rFont val="ＭＳ Ｐゴシック"/>
            <family val="3"/>
            <charset val="128"/>
          </rPr>
          <t>岩田京次:</t>
        </r>
        <r>
          <rPr>
            <sz val="9"/>
            <color indexed="81"/>
            <rFont val="ＭＳ Ｐゴシック"/>
            <family val="3"/>
            <charset val="128"/>
          </rPr>
          <t xml:space="preserve">
</t>
        </r>
      </text>
    </comment>
    <comment ref="BA44" authorId="2" shapeId="0" xr:uid="{00000000-0006-0000-1500-000071000000}">
      <text>
        <r>
          <rPr>
            <b/>
            <sz val="9"/>
            <color indexed="81"/>
            <rFont val="ＭＳ Ｐゴシック"/>
            <family val="3"/>
            <charset val="128"/>
          </rPr>
          <t>岩田京次:</t>
        </r>
        <r>
          <rPr>
            <sz val="9"/>
            <color indexed="81"/>
            <rFont val="ＭＳ Ｐゴシック"/>
            <family val="3"/>
            <charset val="128"/>
          </rPr>
          <t xml:space="preserve">
</t>
        </r>
      </text>
    </comment>
    <comment ref="BG44" authorId="2" shapeId="0" xr:uid="{00000000-0006-0000-1500-000072000000}">
      <text>
        <r>
          <rPr>
            <b/>
            <sz val="9"/>
            <color indexed="81"/>
            <rFont val="ＭＳ Ｐゴシック"/>
            <family val="3"/>
            <charset val="128"/>
          </rPr>
          <t>岩田京次:</t>
        </r>
        <r>
          <rPr>
            <sz val="9"/>
            <color indexed="81"/>
            <rFont val="ＭＳ Ｐゴシック"/>
            <family val="3"/>
            <charset val="128"/>
          </rPr>
          <t xml:space="preserve">
</t>
        </r>
      </text>
    </comment>
    <comment ref="N45" authorId="1" shapeId="0" xr:uid="{00000000-0006-0000-1500-000073000000}">
      <text>
        <r>
          <rPr>
            <b/>
            <sz val="9"/>
            <color indexed="81"/>
            <rFont val="ＭＳ Ｐゴシック"/>
            <family val="3"/>
            <charset val="128"/>
          </rPr>
          <t xml:space="preserve"> :</t>
        </r>
        <r>
          <rPr>
            <sz val="9"/>
            <color indexed="81"/>
            <rFont val="ＭＳ Ｐゴシック"/>
            <family val="3"/>
            <charset val="128"/>
          </rPr>
          <t xml:space="preserve">
</t>
        </r>
      </text>
    </comment>
    <comment ref="AX45" authorId="1" shapeId="0" xr:uid="{00000000-0006-0000-1500-000074000000}">
      <text>
        <r>
          <rPr>
            <b/>
            <sz val="9"/>
            <color indexed="81"/>
            <rFont val="ＭＳ Ｐゴシック"/>
            <family val="3"/>
            <charset val="128"/>
          </rPr>
          <t xml:space="preserve"> :</t>
        </r>
        <r>
          <rPr>
            <sz val="9"/>
            <color indexed="81"/>
            <rFont val="ＭＳ Ｐゴシック"/>
            <family val="3"/>
            <charset val="128"/>
          </rPr>
          <t xml:space="preserve">
</t>
        </r>
      </text>
    </comment>
    <comment ref="BE45" authorId="1" shapeId="0" xr:uid="{00000000-0006-0000-1500-000075000000}">
      <text>
        <r>
          <rPr>
            <b/>
            <sz val="9"/>
            <color indexed="81"/>
            <rFont val="ＭＳ Ｐゴシック"/>
            <family val="3"/>
            <charset val="128"/>
          </rPr>
          <t xml:space="preserve"> :</t>
        </r>
        <r>
          <rPr>
            <sz val="9"/>
            <color indexed="81"/>
            <rFont val="ＭＳ Ｐゴシック"/>
            <family val="3"/>
            <charset val="128"/>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iwata</author>
    <author>岩田京次</author>
    <author xml:space="preserve"> </author>
  </authors>
  <commentList>
    <comment ref="J17" authorId="0" shapeId="0" xr:uid="{00000000-0006-0000-1600-000001000000}">
      <text>
        <r>
          <rPr>
            <b/>
            <sz val="9"/>
            <color indexed="81"/>
            <rFont val="ＭＳ Ｐゴシック"/>
            <family val="3"/>
            <charset val="128"/>
          </rPr>
          <t>iwata:</t>
        </r>
        <r>
          <rPr>
            <sz val="9"/>
            <color indexed="81"/>
            <rFont val="ＭＳ Ｐゴシック"/>
            <family val="3"/>
            <charset val="128"/>
          </rPr>
          <t xml:space="preserve">
</t>
        </r>
      </text>
    </comment>
    <comment ref="AX19" authorId="0" shapeId="0" xr:uid="{00000000-0006-0000-1600-000002000000}">
      <text>
        <r>
          <rPr>
            <b/>
            <sz val="9"/>
            <color indexed="81"/>
            <rFont val="ＭＳ Ｐゴシック"/>
            <family val="3"/>
            <charset val="128"/>
          </rPr>
          <t>iwata:</t>
        </r>
        <r>
          <rPr>
            <sz val="9"/>
            <color indexed="81"/>
            <rFont val="ＭＳ Ｐゴシック"/>
            <family val="3"/>
            <charset val="128"/>
          </rPr>
          <t xml:space="preserve">
</t>
        </r>
      </text>
    </comment>
    <comment ref="BC19" authorId="0" shapeId="0" xr:uid="{00000000-0006-0000-1600-000003000000}">
      <text>
        <r>
          <rPr>
            <b/>
            <sz val="9"/>
            <color indexed="81"/>
            <rFont val="ＭＳ Ｐゴシック"/>
            <family val="3"/>
            <charset val="128"/>
          </rPr>
          <t>iwata:</t>
        </r>
        <r>
          <rPr>
            <sz val="9"/>
            <color indexed="81"/>
            <rFont val="ＭＳ Ｐゴシック"/>
            <family val="3"/>
            <charset val="128"/>
          </rPr>
          <t xml:space="preserve">
</t>
        </r>
      </text>
    </comment>
    <comment ref="BH19" authorId="0" shapeId="0" xr:uid="{00000000-0006-0000-1600-000004000000}">
      <text>
        <r>
          <rPr>
            <b/>
            <sz val="9"/>
            <color indexed="81"/>
            <rFont val="ＭＳ Ｐゴシック"/>
            <family val="3"/>
            <charset val="128"/>
          </rPr>
          <t>iwata:</t>
        </r>
        <r>
          <rPr>
            <sz val="9"/>
            <color indexed="81"/>
            <rFont val="ＭＳ Ｐゴシック"/>
            <family val="3"/>
            <charset val="128"/>
          </rPr>
          <t xml:space="preserve">
</t>
        </r>
      </text>
    </comment>
    <comment ref="C22" authorId="0" shapeId="0" xr:uid="{00000000-0006-0000-1600-000005000000}">
      <text>
        <r>
          <rPr>
            <b/>
            <sz val="9"/>
            <color indexed="81"/>
            <rFont val="ＭＳ Ｐゴシック"/>
            <family val="3"/>
            <charset val="128"/>
          </rPr>
          <t>iwata:</t>
        </r>
        <r>
          <rPr>
            <sz val="9"/>
            <color indexed="81"/>
            <rFont val="ＭＳ Ｐゴシック"/>
            <family val="3"/>
            <charset val="128"/>
          </rPr>
          <t xml:space="preserve">
</t>
        </r>
      </text>
    </comment>
    <comment ref="AN22" authorId="0" shapeId="0" xr:uid="{00000000-0006-0000-1600-000006000000}">
      <text>
        <r>
          <rPr>
            <b/>
            <sz val="9"/>
            <color indexed="81"/>
            <rFont val="ＭＳ Ｐゴシック"/>
            <family val="3"/>
            <charset val="128"/>
          </rPr>
          <t>iwata:</t>
        </r>
        <r>
          <rPr>
            <sz val="9"/>
            <color indexed="81"/>
            <rFont val="ＭＳ Ｐゴシック"/>
            <family val="3"/>
            <charset val="128"/>
          </rPr>
          <t xml:space="preserve">
</t>
        </r>
      </text>
    </comment>
    <comment ref="C23" authorId="0" shapeId="0" xr:uid="{00000000-0006-0000-1600-000007000000}">
      <text>
        <r>
          <rPr>
            <b/>
            <sz val="9"/>
            <color indexed="81"/>
            <rFont val="ＭＳ Ｐゴシック"/>
            <family val="3"/>
            <charset val="128"/>
          </rPr>
          <t>iwata:</t>
        </r>
        <r>
          <rPr>
            <sz val="9"/>
            <color indexed="81"/>
            <rFont val="ＭＳ Ｐゴシック"/>
            <family val="3"/>
            <charset val="128"/>
          </rPr>
          <t xml:space="preserve">
</t>
        </r>
      </text>
    </comment>
    <comment ref="AN23" authorId="0" shapeId="0" xr:uid="{00000000-0006-0000-1600-000008000000}">
      <text>
        <r>
          <rPr>
            <b/>
            <sz val="9"/>
            <color indexed="81"/>
            <rFont val="ＭＳ Ｐゴシック"/>
            <family val="3"/>
            <charset val="128"/>
          </rPr>
          <t>iwata:</t>
        </r>
        <r>
          <rPr>
            <sz val="9"/>
            <color indexed="81"/>
            <rFont val="ＭＳ Ｐゴシック"/>
            <family val="3"/>
            <charset val="128"/>
          </rPr>
          <t xml:space="preserve">
</t>
        </r>
      </text>
    </comment>
    <comment ref="C24" authorId="0" shapeId="0" xr:uid="{00000000-0006-0000-1600-000009000000}">
      <text>
        <r>
          <rPr>
            <b/>
            <sz val="9"/>
            <color indexed="81"/>
            <rFont val="ＭＳ Ｐゴシック"/>
            <family val="3"/>
            <charset val="128"/>
          </rPr>
          <t>iwata:</t>
        </r>
        <r>
          <rPr>
            <sz val="9"/>
            <color indexed="81"/>
            <rFont val="ＭＳ Ｐゴシック"/>
            <family val="3"/>
            <charset val="128"/>
          </rPr>
          <t xml:space="preserve">
</t>
        </r>
      </text>
    </comment>
    <comment ref="AN24" authorId="0" shapeId="0" xr:uid="{00000000-0006-0000-1600-00000A000000}">
      <text>
        <r>
          <rPr>
            <b/>
            <sz val="9"/>
            <color indexed="81"/>
            <rFont val="ＭＳ Ｐゴシック"/>
            <family val="3"/>
            <charset val="128"/>
          </rPr>
          <t>iwata:</t>
        </r>
        <r>
          <rPr>
            <sz val="9"/>
            <color indexed="81"/>
            <rFont val="ＭＳ Ｐゴシック"/>
            <family val="3"/>
            <charset val="128"/>
          </rPr>
          <t xml:space="preserve">
</t>
        </r>
      </text>
    </comment>
    <comment ref="C25" authorId="0" shapeId="0" xr:uid="{00000000-0006-0000-1600-00000B000000}">
      <text>
        <r>
          <rPr>
            <b/>
            <sz val="9"/>
            <color indexed="81"/>
            <rFont val="ＭＳ Ｐゴシック"/>
            <family val="3"/>
            <charset val="128"/>
          </rPr>
          <t>iwata:</t>
        </r>
        <r>
          <rPr>
            <sz val="9"/>
            <color indexed="81"/>
            <rFont val="ＭＳ Ｐゴシック"/>
            <family val="3"/>
            <charset val="128"/>
          </rPr>
          <t xml:space="preserve">
</t>
        </r>
      </text>
    </comment>
    <comment ref="AN25" authorId="0" shapeId="0" xr:uid="{00000000-0006-0000-1600-00000C000000}">
      <text>
        <r>
          <rPr>
            <b/>
            <sz val="9"/>
            <color indexed="81"/>
            <rFont val="ＭＳ Ｐゴシック"/>
            <family val="3"/>
            <charset val="128"/>
          </rPr>
          <t>iwata:</t>
        </r>
        <r>
          <rPr>
            <sz val="9"/>
            <color indexed="81"/>
            <rFont val="ＭＳ Ｐゴシック"/>
            <family val="3"/>
            <charset val="128"/>
          </rPr>
          <t xml:space="preserve">
</t>
        </r>
      </text>
    </comment>
    <comment ref="C26" authorId="0" shapeId="0" xr:uid="{00000000-0006-0000-1600-00000D000000}">
      <text>
        <r>
          <rPr>
            <b/>
            <sz val="9"/>
            <color indexed="81"/>
            <rFont val="ＭＳ Ｐゴシック"/>
            <family val="3"/>
            <charset val="128"/>
          </rPr>
          <t>iwata:</t>
        </r>
        <r>
          <rPr>
            <sz val="9"/>
            <color indexed="81"/>
            <rFont val="ＭＳ Ｐゴシック"/>
            <family val="3"/>
            <charset val="128"/>
          </rPr>
          <t xml:space="preserve">
</t>
        </r>
      </text>
    </comment>
    <comment ref="AN26" authorId="0" shapeId="0" xr:uid="{00000000-0006-0000-1600-00000E000000}">
      <text>
        <r>
          <rPr>
            <b/>
            <sz val="9"/>
            <color indexed="81"/>
            <rFont val="ＭＳ Ｐゴシック"/>
            <family val="3"/>
            <charset val="128"/>
          </rPr>
          <t>iwata:</t>
        </r>
        <r>
          <rPr>
            <sz val="9"/>
            <color indexed="81"/>
            <rFont val="ＭＳ Ｐゴシック"/>
            <family val="3"/>
            <charset val="128"/>
          </rPr>
          <t xml:space="preserve">
</t>
        </r>
      </text>
    </comment>
    <comment ref="N28" authorId="0" shapeId="0" xr:uid="{00000000-0006-0000-1600-00000F000000}">
      <text>
        <r>
          <rPr>
            <b/>
            <sz val="9"/>
            <color indexed="81"/>
            <rFont val="ＭＳ Ｐゴシック"/>
            <family val="3"/>
            <charset val="128"/>
          </rPr>
          <t>iwata:</t>
        </r>
        <r>
          <rPr>
            <sz val="9"/>
            <color indexed="81"/>
            <rFont val="ＭＳ Ｐゴシック"/>
            <family val="3"/>
            <charset val="128"/>
          </rPr>
          <t xml:space="preserve">
</t>
        </r>
      </text>
    </comment>
    <comment ref="AE28" authorId="0" shapeId="0" xr:uid="{00000000-0006-0000-1600-000010000000}">
      <text>
        <r>
          <rPr>
            <b/>
            <sz val="9"/>
            <color indexed="81"/>
            <rFont val="ＭＳ Ｐゴシック"/>
            <family val="3"/>
            <charset val="128"/>
          </rPr>
          <t>iwata:</t>
        </r>
        <r>
          <rPr>
            <sz val="9"/>
            <color indexed="81"/>
            <rFont val="ＭＳ Ｐゴシック"/>
            <family val="3"/>
            <charset val="128"/>
          </rPr>
          <t xml:space="preserve">
</t>
        </r>
      </text>
    </comment>
    <comment ref="AH28" authorId="1" shapeId="0" xr:uid="{00000000-0006-0000-1600-000011000000}">
      <text>
        <r>
          <rPr>
            <b/>
            <sz val="10"/>
            <color indexed="81"/>
            <rFont val="ＭＳ Ｐゴシック"/>
            <family val="3"/>
            <charset val="128"/>
          </rPr>
          <t>半角数字</t>
        </r>
      </text>
    </comment>
    <comment ref="AK28" authorId="1" shapeId="0" xr:uid="{00000000-0006-0000-1600-000012000000}">
      <text>
        <r>
          <rPr>
            <b/>
            <sz val="9"/>
            <color indexed="81"/>
            <rFont val="ＭＳ Ｐゴシック"/>
            <family val="3"/>
            <charset val="128"/>
          </rPr>
          <t>岩田京次:</t>
        </r>
        <r>
          <rPr>
            <sz val="9"/>
            <color indexed="81"/>
            <rFont val="ＭＳ Ｐゴシック"/>
            <family val="3"/>
            <charset val="128"/>
          </rPr>
          <t xml:space="preserve">
</t>
        </r>
      </text>
    </comment>
    <comment ref="AN28" authorId="0" shapeId="0" xr:uid="{00000000-0006-0000-1600-000013000000}">
      <text>
        <r>
          <rPr>
            <b/>
            <sz val="9"/>
            <color indexed="81"/>
            <rFont val="ＭＳ Ｐゴシック"/>
            <family val="3"/>
            <charset val="128"/>
          </rPr>
          <t>iwata:</t>
        </r>
        <r>
          <rPr>
            <sz val="9"/>
            <color indexed="81"/>
            <rFont val="ＭＳ Ｐゴシック"/>
            <family val="3"/>
            <charset val="128"/>
          </rPr>
          <t xml:space="preserve">
</t>
        </r>
      </text>
    </comment>
    <comment ref="AY28" authorId="0" shapeId="0" xr:uid="{00000000-0006-0000-1600-000014000000}">
      <text>
        <r>
          <rPr>
            <b/>
            <sz val="9"/>
            <color indexed="81"/>
            <rFont val="ＭＳ Ｐゴシック"/>
            <family val="3"/>
            <charset val="128"/>
          </rPr>
          <t>iwata:</t>
        </r>
        <r>
          <rPr>
            <sz val="9"/>
            <color indexed="81"/>
            <rFont val="ＭＳ Ｐゴシック"/>
            <family val="3"/>
            <charset val="128"/>
          </rPr>
          <t xml:space="preserve">
</t>
        </r>
      </text>
    </comment>
    <comment ref="BF28" authorId="2" shapeId="0" xr:uid="{00000000-0006-0000-1600-000015000000}">
      <text>
        <r>
          <rPr>
            <b/>
            <sz val="9"/>
            <color indexed="81"/>
            <rFont val="ＭＳ Ｐゴシック"/>
            <family val="3"/>
            <charset val="128"/>
          </rPr>
          <t xml:space="preserve"> :</t>
        </r>
        <r>
          <rPr>
            <sz val="9"/>
            <color indexed="81"/>
            <rFont val="ＭＳ Ｐゴシック"/>
            <family val="3"/>
            <charset val="128"/>
          </rPr>
          <t xml:space="preserve">
</t>
        </r>
      </text>
    </comment>
    <comment ref="O29" authorId="0" shapeId="0" xr:uid="{00000000-0006-0000-1600-000016000000}">
      <text>
        <r>
          <rPr>
            <b/>
            <sz val="9"/>
            <color indexed="81"/>
            <rFont val="ＭＳ Ｐゴシック"/>
            <family val="3"/>
            <charset val="128"/>
          </rPr>
          <t>iwata:</t>
        </r>
        <r>
          <rPr>
            <sz val="9"/>
            <color indexed="81"/>
            <rFont val="ＭＳ Ｐゴシック"/>
            <family val="3"/>
            <charset val="128"/>
          </rPr>
          <t xml:space="preserve">
</t>
        </r>
      </text>
    </comment>
    <comment ref="AY29" authorId="0" shapeId="0" xr:uid="{00000000-0006-0000-1600-000017000000}">
      <text>
        <r>
          <rPr>
            <b/>
            <sz val="9"/>
            <color indexed="81"/>
            <rFont val="ＭＳ Ｐゴシック"/>
            <family val="3"/>
            <charset val="128"/>
          </rPr>
          <t>iwata:</t>
        </r>
        <r>
          <rPr>
            <sz val="9"/>
            <color indexed="81"/>
            <rFont val="ＭＳ Ｐゴシック"/>
            <family val="3"/>
            <charset val="128"/>
          </rPr>
          <t xml:space="preserve">
</t>
        </r>
      </text>
    </comment>
    <comment ref="BF29" authorId="2" shapeId="0" xr:uid="{00000000-0006-0000-1600-000018000000}">
      <text>
        <r>
          <rPr>
            <b/>
            <sz val="9"/>
            <color indexed="81"/>
            <rFont val="ＭＳ Ｐゴシック"/>
            <family val="3"/>
            <charset val="128"/>
          </rPr>
          <t xml:space="preserve"> :</t>
        </r>
        <r>
          <rPr>
            <sz val="9"/>
            <color indexed="81"/>
            <rFont val="ＭＳ Ｐゴシック"/>
            <family val="3"/>
            <charset val="128"/>
          </rPr>
          <t xml:space="preserve">
</t>
        </r>
      </text>
    </comment>
    <comment ref="B31" authorId="0" shapeId="0" xr:uid="{00000000-0006-0000-1600-000019000000}">
      <text>
        <r>
          <rPr>
            <b/>
            <sz val="9"/>
            <color indexed="81"/>
            <rFont val="ＭＳ Ｐゴシック"/>
            <family val="3"/>
            <charset val="128"/>
          </rPr>
          <t>iwata:</t>
        </r>
        <r>
          <rPr>
            <sz val="9"/>
            <color indexed="81"/>
            <rFont val="ＭＳ Ｐゴシック"/>
            <family val="3"/>
            <charset val="128"/>
          </rPr>
          <t xml:space="preserve">
</t>
        </r>
      </text>
    </comment>
    <comment ref="N31" authorId="0" shapeId="0" xr:uid="{00000000-0006-0000-1600-00001A000000}">
      <text>
        <r>
          <rPr>
            <b/>
            <sz val="9"/>
            <color indexed="81"/>
            <rFont val="ＭＳ Ｐゴシック"/>
            <family val="3"/>
            <charset val="128"/>
          </rPr>
          <t>iwata:</t>
        </r>
        <r>
          <rPr>
            <sz val="9"/>
            <color indexed="81"/>
            <rFont val="ＭＳ Ｐゴシック"/>
            <family val="3"/>
            <charset val="128"/>
          </rPr>
          <t xml:space="preserve">
</t>
        </r>
      </text>
    </comment>
    <comment ref="V31" authorId="1" shapeId="0" xr:uid="{00000000-0006-0000-1600-00001B000000}">
      <text>
        <r>
          <rPr>
            <b/>
            <sz val="9"/>
            <color indexed="81"/>
            <rFont val="ＭＳ Ｐゴシック"/>
            <family val="3"/>
            <charset val="128"/>
          </rPr>
          <t>岩田京次:</t>
        </r>
        <r>
          <rPr>
            <sz val="9"/>
            <color indexed="81"/>
            <rFont val="ＭＳ Ｐゴシック"/>
            <family val="3"/>
            <charset val="128"/>
          </rPr>
          <t xml:space="preserve">
</t>
        </r>
      </text>
    </comment>
    <comment ref="AD31" authorId="1" shapeId="0" xr:uid="{00000000-0006-0000-1600-00001C000000}">
      <text>
        <r>
          <rPr>
            <b/>
            <sz val="9"/>
            <color indexed="81"/>
            <rFont val="ＭＳ Ｐゴシック"/>
            <family val="3"/>
            <charset val="128"/>
          </rPr>
          <t>岩田京次:</t>
        </r>
        <r>
          <rPr>
            <sz val="9"/>
            <color indexed="81"/>
            <rFont val="ＭＳ Ｐゴシック"/>
            <family val="3"/>
            <charset val="128"/>
          </rPr>
          <t xml:space="preserve">
</t>
        </r>
      </text>
    </comment>
    <comment ref="AQ31" authorId="1" shapeId="0" xr:uid="{00000000-0006-0000-1600-00001D000000}">
      <text>
        <r>
          <rPr>
            <b/>
            <sz val="9"/>
            <color indexed="81"/>
            <rFont val="ＭＳ Ｐゴシック"/>
            <family val="3"/>
            <charset val="128"/>
          </rPr>
          <t>岩田京次:</t>
        </r>
        <r>
          <rPr>
            <sz val="9"/>
            <color indexed="81"/>
            <rFont val="ＭＳ Ｐゴシック"/>
            <family val="3"/>
            <charset val="128"/>
          </rPr>
          <t xml:space="preserve">
</t>
        </r>
      </text>
    </comment>
    <comment ref="AW31" authorId="1" shapeId="0" xr:uid="{00000000-0006-0000-1600-00001E000000}">
      <text>
        <r>
          <rPr>
            <b/>
            <sz val="9"/>
            <color indexed="81"/>
            <rFont val="ＭＳ Ｐゴシック"/>
            <family val="3"/>
            <charset val="128"/>
          </rPr>
          <t>岩田京次:</t>
        </r>
        <r>
          <rPr>
            <sz val="9"/>
            <color indexed="81"/>
            <rFont val="ＭＳ Ｐゴシック"/>
            <family val="3"/>
            <charset val="128"/>
          </rPr>
          <t xml:space="preserve">
</t>
        </r>
      </text>
    </comment>
    <comment ref="BB31" authorId="1" shapeId="0" xr:uid="{00000000-0006-0000-1600-00001F000000}">
      <text>
        <r>
          <rPr>
            <b/>
            <sz val="9"/>
            <color indexed="81"/>
            <rFont val="ＭＳ Ｐゴシック"/>
            <family val="3"/>
            <charset val="128"/>
          </rPr>
          <t>岩田京次:</t>
        </r>
        <r>
          <rPr>
            <sz val="9"/>
            <color indexed="81"/>
            <rFont val="ＭＳ Ｐゴシック"/>
            <family val="3"/>
            <charset val="128"/>
          </rPr>
          <t xml:space="preserve">
</t>
        </r>
      </text>
    </comment>
    <comment ref="BH31" authorId="1" shapeId="0" xr:uid="{00000000-0006-0000-1600-000020000000}">
      <text>
        <r>
          <rPr>
            <b/>
            <sz val="9"/>
            <color indexed="81"/>
            <rFont val="ＭＳ Ｐゴシック"/>
            <family val="3"/>
            <charset val="128"/>
          </rPr>
          <t>岩田京次:</t>
        </r>
        <r>
          <rPr>
            <sz val="9"/>
            <color indexed="81"/>
            <rFont val="ＭＳ Ｐゴシック"/>
            <family val="3"/>
            <charset val="128"/>
          </rPr>
          <t xml:space="preserve">
</t>
        </r>
      </text>
    </comment>
    <comment ref="B32" authorId="0" shapeId="0" xr:uid="{00000000-0006-0000-1600-000021000000}">
      <text>
        <r>
          <rPr>
            <b/>
            <sz val="9"/>
            <color indexed="81"/>
            <rFont val="ＭＳ Ｐゴシック"/>
            <family val="3"/>
            <charset val="128"/>
          </rPr>
          <t>iwata:</t>
        </r>
        <r>
          <rPr>
            <sz val="9"/>
            <color indexed="81"/>
            <rFont val="ＭＳ Ｐゴシック"/>
            <family val="3"/>
            <charset val="128"/>
          </rPr>
          <t xml:space="preserve">
</t>
        </r>
      </text>
    </comment>
    <comment ref="N32" authorId="0" shapeId="0" xr:uid="{00000000-0006-0000-1600-000022000000}">
      <text>
        <r>
          <rPr>
            <b/>
            <sz val="9"/>
            <color indexed="81"/>
            <rFont val="ＭＳ Ｐゴシック"/>
            <family val="3"/>
            <charset val="128"/>
          </rPr>
          <t>iwata:</t>
        </r>
        <r>
          <rPr>
            <sz val="9"/>
            <color indexed="81"/>
            <rFont val="ＭＳ Ｐゴシック"/>
            <family val="3"/>
            <charset val="128"/>
          </rPr>
          <t xml:space="preserve">
</t>
        </r>
      </text>
    </comment>
    <comment ref="V32" authorId="1" shapeId="0" xr:uid="{00000000-0006-0000-1600-000023000000}">
      <text>
        <r>
          <rPr>
            <b/>
            <sz val="9"/>
            <color indexed="81"/>
            <rFont val="ＭＳ Ｐゴシック"/>
            <family val="3"/>
            <charset val="128"/>
          </rPr>
          <t>岩田京次:</t>
        </r>
        <r>
          <rPr>
            <sz val="9"/>
            <color indexed="81"/>
            <rFont val="ＭＳ Ｐゴシック"/>
            <family val="3"/>
            <charset val="128"/>
          </rPr>
          <t xml:space="preserve">
</t>
        </r>
      </text>
    </comment>
    <comment ref="AD32" authorId="1" shapeId="0" xr:uid="{00000000-0006-0000-1600-000024000000}">
      <text>
        <r>
          <rPr>
            <b/>
            <sz val="9"/>
            <color indexed="81"/>
            <rFont val="ＭＳ Ｐゴシック"/>
            <family val="3"/>
            <charset val="128"/>
          </rPr>
          <t>岩田京次:</t>
        </r>
        <r>
          <rPr>
            <sz val="9"/>
            <color indexed="81"/>
            <rFont val="ＭＳ Ｐゴシック"/>
            <family val="3"/>
            <charset val="128"/>
          </rPr>
          <t xml:space="preserve">
</t>
        </r>
      </text>
    </comment>
    <comment ref="AQ32" authorId="1" shapeId="0" xr:uid="{00000000-0006-0000-1600-000025000000}">
      <text>
        <r>
          <rPr>
            <b/>
            <sz val="9"/>
            <color indexed="81"/>
            <rFont val="ＭＳ Ｐゴシック"/>
            <family val="3"/>
            <charset val="128"/>
          </rPr>
          <t>岩田京次:</t>
        </r>
        <r>
          <rPr>
            <sz val="9"/>
            <color indexed="81"/>
            <rFont val="ＭＳ Ｐゴシック"/>
            <family val="3"/>
            <charset val="128"/>
          </rPr>
          <t xml:space="preserve">
</t>
        </r>
      </text>
    </comment>
    <comment ref="AW32" authorId="1" shapeId="0" xr:uid="{00000000-0006-0000-1600-000026000000}">
      <text>
        <r>
          <rPr>
            <b/>
            <sz val="9"/>
            <color indexed="81"/>
            <rFont val="ＭＳ Ｐゴシック"/>
            <family val="3"/>
            <charset val="128"/>
          </rPr>
          <t>岩田京次:</t>
        </r>
        <r>
          <rPr>
            <sz val="9"/>
            <color indexed="81"/>
            <rFont val="ＭＳ Ｐゴシック"/>
            <family val="3"/>
            <charset val="128"/>
          </rPr>
          <t xml:space="preserve">
</t>
        </r>
      </text>
    </comment>
    <comment ref="BB32" authorId="1" shapeId="0" xr:uid="{00000000-0006-0000-1600-000027000000}">
      <text>
        <r>
          <rPr>
            <b/>
            <sz val="9"/>
            <color indexed="81"/>
            <rFont val="ＭＳ Ｐゴシック"/>
            <family val="3"/>
            <charset val="128"/>
          </rPr>
          <t>岩田京次:</t>
        </r>
        <r>
          <rPr>
            <sz val="9"/>
            <color indexed="81"/>
            <rFont val="ＭＳ Ｐゴシック"/>
            <family val="3"/>
            <charset val="128"/>
          </rPr>
          <t xml:space="preserve">
</t>
        </r>
      </text>
    </comment>
    <comment ref="BH32" authorId="1" shapeId="0" xr:uid="{00000000-0006-0000-1600-000028000000}">
      <text>
        <r>
          <rPr>
            <b/>
            <sz val="9"/>
            <color indexed="81"/>
            <rFont val="ＭＳ Ｐゴシック"/>
            <family val="3"/>
            <charset val="128"/>
          </rPr>
          <t>岩田京次:</t>
        </r>
        <r>
          <rPr>
            <sz val="9"/>
            <color indexed="81"/>
            <rFont val="ＭＳ Ｐゴシック"/>
            <family val="3"/>
            <charset val="128"/>
          </rPr>
          <t xml:space="preserve">
</t>
        </r>
      </text>
    </comment>
    <comment ref="B33" authorId="0" shapeId="0" xr:uid="{00000000-0006-0000-1600-000029000000}">
      <text>
        <r>
          <rPr>
            <b/>
            <sz val="9"/>
            <color indexed="81"/>
            <rFont val="ＭＳ Ｐゴシック"/>
            <family val="3"/>
            <charset val="128"/>
          </rPr>
          <t>iwata:</t>
        </r>
        <r>
          <rPr>
            <sz val="9"/>
            <color indexed="81"/>
            <rFont val="ＭＳ Ｐゴシック"/>
            <family val="3"/>
            <charset val="128"/>
          </rPr>
          <t xml:space="preserve">
</t>
        </r>
      </text>
    </comment>
    <comment ref="N33" authorId="0" shapeId="0" xr:uid="{00000000-0006-0000-1600-00002A000000}">
      <text>
        <r>
          <rPr>
            <b/>
            <sz val="9"/>
            <color indexed="81"/>
            <rFont val="ＭＳ Ｐゴシック"/>
            <family val="3"/>
            <charset val="128"/>
          </rPr>
          <t>iwata:</t>
        </r>
        <r>
          <rPr>
            <sz val="9"/>
            <color indexed="81"/>
            <rFont val="ＭＳ Ｐゴシック"/>
            <family val="3"/>
            <charset val="128"/>
          </rPr>
          <t xml:space="preserve">
</t>
        </r>
      </text>
    </comment>
    <comment ref="V33" authorId="1" shapeId="0" xr:uid="{00000000-0006-0000-1600-00002B000000}">
      <text>
        <r>
          <rPr>
            <b/>
            <sz val="9"/>
            <color indexed="81"/>
            <rFont val="ＭＳ Ｐゴシック"/>
            <family val="3"/>
            <charset val="128"/>
          </rPr>
          <t>岩田京次:</t>
        </r>
        <r>
          <rPr>
            <sz val="9"/>
            <color indexed="81"/>
            <rFont val="ＭＳ Ｐゴシック"/>
            <family val="3"/>
            <charset val="128"/>
          </rPr>
          <t xml:space="preserve">
</t>
        </r>
      </text>
    </comment>
    <comment ref="AD33" authorId="1" shapeId="0" xr:uid="{00000000-0006-0000-1600-00002C000000}">
      <text>
        <r>
          <rPr>
            <b/>
            <sz val="9"/>
            <color indexed="81"/>
            <rFont val="ＭＳ Ｐゴシック"/>
            <family val="3"/>
            <charset val="128"/>
          </rPr>
          <t>岩田京次:</t>
        </r>
        <r>
          <rPr>
            <sz val="9"/>
            <color indexed="81"/>
            <rFont val="ＭＳ Ｐゴシック"/>
            <family val="3"/>
            <charset val="128"/>
          </rPr>
          <t xml:space="preserve">
</t>
        </r>
      </text>
    </comment>
    <comment ref="AQ33" authorId="1" shapeId="0" xr:uid="{00000000-0006-0000-1600-00002D000000}">
      <text>
        <r>
          <rPr>
            <b/>
            <sz val="9"/>
            <color indexed="81"/>
            <rFont val="ＭＳ Ｐゴシック"/>
            <family val="3"/>
            <charset val="128"/>
          </rPr>
          <t>岩田京次:</t>
        </r>
        <r>
          <rPr>
            <sz val="9"/>
            <color indexed="81"/>
            <rFont val="ＭＳ Ｐゴシック"/>
            <family val="3"/>
            <charset val="128"/>
          </rPr>
          <t xml:space="preserve">
</t>
        </r>
      </text>
    </comment>
    <comment ref="AW33" authorId="1" shapeId="0" xr:uid="{00000000-0006-0000-1600-00002E000000}">
      <text>
        <r>
          <rPr>
            <b/>
            <sz val="9"/>
            <color indexed="81"/>
            <rFont val="ＭＳ Ｐゴシック"/>
            <family val="3"/>
            <charset val="128"/>
          </rPr>
          <t>岩田京次:</t>
        </r>
        <r>
          <rPr>
            <sz val="9"/>
            <color indexed="81"/>
            <rFont val="ＭＳ Ｐゴシック"/>
            <family val="3"/>
            <charset val="128"/>
          </rPr>
          <t xml:space="preserve">
</t>
        </r>
      </text>
    </comment>
    <comment ref="BB33" authorId="1" shapeId="0" xr:uid="{00000000-0006-0000-1600-00002F000000}">
      <text>
        <r>
          <rPr>
            <b/>
            <sz val="9"/>
            <color indexed="81"/>
            <rFont val="ＭＳ Ｐゴシック"/>
            <family val="3"/>
            <charset val="128"/>
          </rPr>
          <t>岩田京次:</t>
        </r>
        <r>
          <rPr>
            <sz val="9"/>
            <color indexed="81"/>
            <rFont val="ＭＳ Ｐゴシック"/>
            <family val="3"/>
            <charset val="128"/>
          </rPr>
          <t xml:space="preserve">
</t>
        </r>
      </text>
    </comment>
    <comment ref="BH33" authorId="1" shapeId="0" xr:uid="{00000000-0006-0000-1600-000030000000}">
      <text>
        <r>
          <rPr>
            <b/>
            <sz val="9"/>
            <color indexed="81"/>
            <rFont val="ＭＳ Ｐゴシック"/>
            <family val="3"/>
            <charset val="128"/>
          </rPr>
          <t>岩田京次:</t>
        </r>
        <r>
          <rPr>
            <sz val="9"/>
            <color indexed="81"/>
            <rFont val="ＭＳ Ｐゴシック"/>
            <family val="3"/>
            <charset val="128"/>
          </rPr>
          <t xml:space="preserve">
</t>
        </r>
      </text>
    </comment>
    <comment ref="B34" authorId="0" shapeId="0" xr:uid="{00000000-0006-0000-1600-000031000000}">
      <text>
        <r>
          <rPr>
            <b/>
            <sz val="9"/>
            <color indexed="81"/>
            <rFont val="ＭＳ Ｐゴシック"/>
            <family val="3"/>
            <charset val="128"/>
          </rPr>
          <t>iwata:</t>
        </r>
        <r>
          <rPr>
            <sz val="9"/>
            <color indexed="81"/>
            <rFont val="ＭＳ Ｐゴシック"/>
            <family val="3"/>
            <charset val="128"/>
          </rPr>
          <t xml:space="preserve">
</t>
        </r>
      </text>
    </comment>
    <comment ref="N34" authorId="0" shapeId="0" xr:uid="{00000000-0006-0000-1600-000032000000}">
      <text>
        <r>
          <rPr>
            <b/>
            <sz val="9"/>
            <color indexed="81"/>
            <rFont val="ＭＳ Ｐゴシック"/>
            <family val="3"/>
            <charset val="128"/>
          </rPr>
          <t>iwata:</t>
        </r>
        <r>
          <rPr>
            <sz val="9"/>
            <color indexed="81"/>
            <rFont val="ＭＳ Ｐゴシック"/>
            <family val="3"/>
            <charset val="128"/>
          </rPr>
          <t xml:space="preserve">
</t>
        </r>
      </text>
    </comment>
    <comment ref="V34" authorId="1" shapeId="0" xr:uid="{00000000-0006-0000-1600-000033000000}">
      <text>
        <r>
          <rPr>
            <b/>
            <sz val="9"/>
            <color indexed="81"/>
            <rFont val="ＭＳ Ｐゴシック"/>
            <family val="3"/>
            <charset val="128"/>
          </rPr>
          <t>岩田京次:</t>
        </r>
        <r>
          <rPr>
            <sz val="9"/>
            <color indexed="81"/>
            <rFont val="ＭＳ Ｐゴシック"/>
            <family val="3"/>
            <charset val="128"/>
          </rPr>
          <t xml:space="preserve">
</t>
        </r>
      </text>
    </comment>
    <comment ref="AD34" authorId="1" shapeId="0" xr:uid="{00000000-0006-0000-1600-000034000000}">
      <text>
        <r>
          <rPr>
            <b/>
            <sz val="9"/>
            <color indexed="81"/>
            <rFont val="ＭＳ Ｐゴシック"/>
            <family val="3"/>
            <charset val="128"/>
          </rPr>
          <t>岩田京次:</t>
        </r>
        <r>
          <rPr>
            <sz val="9"/>
            <color indexed="81"/>
            <rFont val="ＭＳ Ｐゴシック"/>
            <family val="3"/>
            <charset val="128"/>
          </rPr>
          <t xml:space="preserve">
</t>
        </r>
      </text>
    </comment>
    <comment ref="AQ34" authorId="1" shapeId="0" xr:uid="{00000000-0006-0000-1600-000035000000}">
      <text>
        <r>
          <rPr>
            <b/>
            <sz val="9"/>
            <color indexed="81"/>
            <rFont val="ＭＳ Ｐゴシック"/>
            <family val="3"/>
            <charset val="128"/>
          </rPr>
          <t>岩田京次:</t>
        </r>
        <r>
          <rPr>
            <sz val="9"/>
            <color indexed="81"/>
            <rFont val="ＭＳ Ｐゴシック"/>
            <family val="3"/>
            <charset val="128"/>
          </rPr>
          <t xml:space="preserve">
</t>
        </r>
      </text>
    </comment>
    <comment ref="AW34" authorId="1" shapeId="0" xr:uid="{00000000-0006-0000-1600-000036000000}">
      <text>
        <r>
          <rPr>
            <b/>
            <sz val="9"/>
            <color indexed="81"/>
            <rFont val="ＭＳ Ｐゴシック"/>
            <family val="3"/>
            <charset val="128"/>
          </rPr>
          <t>岩田京次:</t>
        </r>
        <r>
          <rPr>
            <sz val="9"/>
            <color indexed="81"/>
            <rFont val="ＭＳ Ｐゴシック"/>
            <family val="3"/>
            <charset val="128"/>
          </rPr>
          <t xml:space="preserve">
</t>
        </r>
      </text>
    </comment>
    <comment ref="BB34" authorId="1" shapeId="0" xr:uid="{00000000-0006-0000-1600-000037000000}">
      <text>
        <r>
          <rPr>
            <b/>
            <sz val="9"/>
            <color indexed="81"/>
            <rFont val="ＭＳ Ｐゴシック"/>
            <family val="3"/>
            <charset val="128"/>
          </rPr>
          <t>岩田京次:</t>
        </r>
        <r>
          <rPr>
            <sz val="9"/>
            <color indexed="81"/>
            <rFont val="ＭＳ Ｐゴシック"/>
            <family val="3"/>
            <charset val="128"/>
          </rPr>
          <t xml:space="preserve">
</t>
        </r>
      </text>
    </comment>
    <comment ref="BH34" authorId="1" shapeId="0" xr:uid="{00000000-0006-0000-1600-000038000000}">
      <text>
        <r>
          <rPr>
            <b/>
            <sz val="9"/>
            <color indexed="81"/>
            <rFont val="ＭＳ Ｐゴシック"/>
            <family val="3"/>
            <charset val="128"/>
          </rPr>
          <t>岩田京次:</t>
        </r>
        <r>
          <rPr>
            <sz val="9"/>
            <color indexed="81"/>
            <rFont val="ＭＳ Ｐゴシック"/>
            <family val="3"/>
            <charset val="128"/>
          </rPr>
          <t xml:space="preserve">
</t>
        </r>
      </text>
    </comment>
    <comment ref="B35" authorId="0" shapeId="0" xr:uid="{00000000-0006-0000-1600-000039000000}">
      <text>
        <r>
          <rPr>
            <b/>
            <sz val="9"/>
            <color indexed="81"/>
            <rFont val="ＭＳ Ｐゴシック"/>
            <family val="3"/>
            <charset val="128"/>
          </rPr>
          <t>iwata:</t>
        </r>
        <r>
          <rPr>
            <sz val="9"/>
            <color indexed="81"/>
            <rFont val="ＭＳ Ｐゴシック"/>
            <family val="3"/>
            <charset val="128"/>
          </rPr>
          <t xml:space="preserve">
</t>
        </r>
      </text>
    </comment>
    <comment ref="N35" authorId="0" shapeId="0" xr:uid="{00000000-0006-0000-1600-00003A000000}">
      <text>
        <r>
          <rPr>
            <b/>
            <sz val="9"/>
            <color indexed="81"/>
            <rFont val="ＭＳ Ｐゴシック"/>
            <family val="3"/>
            <charset val="128"/>
          </rPr>
          <t>iwata:</t>
        </r>
        <r>
          <rPr>
            <sz val="9"/>
            <color indexed="81"/>
            <rFont val="ＭＳ Ｐゴシック"/>
            <family val="3"/>
            <charset val="128"/>
          </rPr>
          <t xml:space="preserve">
</t>
        </r>
      </text>
    </comment>
    <comment ref="V35" authorId="1" shapeId="0" xr:uid="{00000000-0006-0000-1600-00003B000000}">
      <text>
        <r>
          <rPr>
            <b/>
            <sz val="9"/>
            <color indexed="81"/>
            <rFont val="ＭＳ Ｐゴシック"/>
            <family val="3"/>
            <charset val="128"/>
          </rPr>
          <t>岩田京次:</t>
        </r>
        <r>
          <rPr>
            <sz val="9"/>
            <color indexed="81"/>
            <rFont val="ＭＳ Ｐゴシック"/>
            <family val="3"/>
            <charset val="128"/>
          </rPr>
          <t xml:space="preserve">
</t>
        </r>
      </text>
    </comment>
    <comment ref="AD35" authorId="1" shapeId="0" xr:uid="{00000000-0006-0000-1600-00003C000000}">
      <text>
        <r>
          <rPr>
            <b/>
            <sz val="9"/>
            <color indexed="81"/>
            <rFont val="ＭＳ Ｐゴシック"/>
            <family val="3"/>
            <charset val="128"/>
          </rPr>
          <t>岩田京次:</t>
        </r>
        <r>
          <rPr>
            <sz val="9"/>
            <color indexed="81"/>
            <rFont val="ＭＳ Ｐゴシック"/>
            <family val="3"/>
            <charset val="128"/>
          </rPr>
          <t xml:space="preserve">
</t>
        </r>
      </text>
    </comment>
    <comment ref="AQ35" authorId="1" shapeId="0" xr:uid="{00000000-0006-0000-1600-00003D000000}">
      <text>
        <r>
          <rPr>
            <b/>
            <sz val="9"/>
            <color indexed="81"/>
            <rFont val="ＭＳ Ｐゴシック"/>
            <family val="3"/>
            <charset val="128"/>
          </rPr>
          <t>岩田京次:</t>
        </r>
        <r>
          <rPr>
            <sz val="9"/>
            <color indexed="81"/>
            <rFont val="ＭＳ Ｐゴシック"/>
            <family val="3"/>
            <charset val="128"/>
          </rPr>
          <t xml:space="preserve">
</t>
        </r>
      </text>
    </comment>
    <comment ref="AW35" authorId="1" shapeId="0" xr:uid="{00000000-0006-0000-1600-00003E000000}">
      <text>
        <r>
          <rPr>
            <b/>
            <sz val="9"/>
            <color indexed="81"/>
            <rFont val="ＭＳ Ｐゴシック"/>
            <family val="3"/>
            <charset val="128"/>
          </rPr>
          <t>岩田京次:</t>
        </r>
        <r>
          <rPr>
            <sz val="9"/>
            <color indexed="81"/>
            <rFont val="ＭＳ Ｐゴシック"/>
            <family val="3"/>
            <charset val="128"/>
          </rPr>
          <t xml:space="preserve">
</t>
        </r>
      </text>
    </comment>
    <comment ref="BB35" authorId="1" shapeId="0" xr:uid="{00000000-0006-0000-1600-00003F000000}">
      <text>
        <r>
          <rPr>
            <b/>
            <sz val="9"/>
            <color indexed="81"/>
            <rFont val="ＭＳ Ｐゴシック"/>
            <family val="3"/>
            <charset val="128"/>
          </rPr>
          <t>岩田京次:</t>
        </r>
        <r>
          <rPr>
            <sz val="9"/>
            <color indexed="81"/>
            <rFont val="ＭＳ Ｐゴシック"/>
            <family val="3"/>
            <charset val="128"/>
          </rPr>
          <t xml:space="preserve">
</t>
        </r>
      </text>
    </comment>
    <comment ref="BH35" authorId="1" shapeId="0" xr:uid="{00000000-0006-0000-1600-000040000000}">
      <text>
        <r>
          <rPr>
            <b/>
            <sz val="9"/>
            <color indexed="81"/>
            <rFont val="ＭＳ Ｐゴシック"/>
            <family val="3"/>
            <charset val="128"/>
          </rPr>
          <t>岩田京次:</t>
        </r>
        <r>
          <rPr>
            <sz val="9"/>
            <color indexed="81"/>
            <rFont val="ＭＳ Ｐゴシック"/>
            <family val="3"/>
            <charset val="128"/>
          </rPr>
          <t xml:space="preserve">
</t>
        </r>
      </text>
    </comment>
    <comment ref="B36" authorId="0" shapeId="0" xr:uid="{00000000-0006-0000-1600-000041000000}">
      <text>
        <r>
          <rPr>
            <b/>
            <sz val="9"/>
            <color indexed="81"/>
            <rFont val="ＭＳ Ｐゴシック"/>
            <family val="3"/>
            <charset val="128"/>
          </rPr>
          <t>iwata:</t>
        </r>
        <r>
          <rPr>
            <sz val="9"/>
            <color indexed="81"/>
            <rFont val="ＭＳ Ｐゴシック"/>
            <family val="3"/>
            <charset val="128"/>
          </rPr>
          <t xml:space="preserve">
</t>
        </r>
      </text>
    </comment>
    <comment ref="N36" authorId="0" shapeId="0" xr:uid="{00000000-0006-0000-1600-000042000000}">
      <text>
        <r>
          <rPr>
            <b/>
            <sz val="9"/>
            <color indexed="81"/>
            <rFont val="ＭＳ Ｐゴシック"/>
            <family val="3"/>
            <charset val="128"/>
          </rPr>
          <t>iwata:</t>
        </r>
        <r>
          <rPr>
            <sz val="9"/>
            <color indexed="81"/>
            <rFont val="ＭＳ Ｐゴシック"/>
            <family val="3"/>
            <charset val="128"/>
          </rPr>
          <t xml:space="preserve">
</t>
        </r>
      </text>
    </comment>
    <comment ref="V36" authorId="1" shapeId="0" xr:uid="{00000000-0006-0000-1600-000043000000}">
      <text>
        <r>
          <rPr>
            <b/>
            <sz val="9"/>
            <color indexed="81"/>
            <rFont val="ＭＳ Ｐゴシック"/>
            <family val="3"/>
            <charset val="128"/>
          </rPr>
          <t>岩田京次:</t>
        </r>
        <r>
          <rPr>
            <sz val="9"/>
            <color indexed="81"/>
            <rFont val="ＭＳ Ｐゴシック"/>
            <family val="3"/>
            <charset val="128"/>
          </rPr>
          <t xml:space="preserve">
</t>
        </r>
      </text>
    </comment>
    <comment ref="AD36" authorId="1" shapeId="0" xr:uid="{00000000-0006-0000-1600-000044000000}">
      <text>
        <r>
          <rPr>
            <b/>
            <sz val="9"/>
            <color indexed="81"/>
            <rFont val="ＭＳ Ｐゴシック"/>
            <family val="3"/>
            <charset val="128"/>
          </rPr>
          <t>岩田京次:</t>
        </r>
        <r>
          <rPr>
            <sz val="9"/>
            <color indexed="81"/>
            <rFont val="ＭＳ Ｐゴシック"/>
            <family val="3"/>
            <charset val="128"/>
          </rPr>
          <t xml:space="preserve">
</t>
        </r>
      </text>
    </comment>
    <comment ref="AQ36" authorId="1" shapeId="0" xr:uid="{00000000-0006-0000-1600-000045000000}">
      <text>
        <r>
          <rPr>
            <b/>
            <sz val="9"/>
            <color indexed="81"/>
            <rFont val="ＭＳ Ｐゴシック"/>
            <family val="3"/>
            <charset val="128"/>
          </rPr>
          <t>岩田京次:</t>
        </r>
        <r>
          <rPr>
            <sz val="9"/>
            <color indexed="81"/>
            <rFont val="ＭＳ Ｐゴシック"/>
            <family val="3"/>
            <charset val="128"/>
          </rPr>
          <t xml:space="preserve">
</t>
        </r>
      </text>
    </comment>
    <comment ref="AW36" authorId="1" shapeId="0" xr:uid="{00000000-0006-0000-1600-000046000000}">
      <text>
        <r>
          <rPr>
            <b/>
            <sz val="9"/>
            <color indexed="81"/>
            <rFont val="ＭＳ Ｐゴシック"/>
            <family val="3"/>
            <charset val="128"/>
          </rPr>
          <t>岩田京次:</t>
        </r>
        <r>
          <rPr>
            <sz val="9"/>
            <color indexed="81"/>
            <rFont val="ＭＳ Ｐゴシック"/>
            <family val="3"/>
            <charset val="128"/>
          </rPr>
          <t xml:space="preserve">
</t>
        </r>
      </text>
    </comment>
    <comment ref="BB36" authorId="1" shapeId="0" xr:uid="{00000000-0006-0000-1600-000047000000}">
      <text>
        <r>
          <rPr>
            <b/>
            <sz val="9"/>
            <color indexed="81"/>
            <rFont val="ＭＳ Ｐゴシック"/>
            <family val="3"/>
            <charset val="128"/>
          </rPr>
          <t>岩田京次:</t>
        </r>
        <r>
          <rPr>
            <sz val="9"/>
            <color indexed="81"/>
            <rFont val="ＭＳ Ｐゴシック"/>
            <family val="3"/>
            <charset val="128"/>
          </rPr>
          <t xml:space="preserve">
</t>
        </r>
      </text>
    </comment>
    <comment ref="BH36" authorId="1" shapeId="0" xr:uid="{00000000-0006-0000-1600-000048000000}">
      <text>
        <r>
          <rPr>
            <b/>
            <sz val="9"/>
            <color indexed="81"/>
            <rFont val="ＭＳ Ｐゴシック"/>
            <family val="3"/>
            <charset val="128"/>
          </rPr>
          <t>岩田京次:</t>
        </r>
        <r>
          <rPr>
            <sz val="9"/>
            <color indexed="81"/>
            <rFont val="ＭＳ Ｐゴシック"/>
            <family val="3"/>
            <charset val="128"/>
          </rPr>
          <t xml:space="preserve">
</t>
        </r>
      </text>
    </comment>
    <comment ref="B37" authorId="0" shapeId="0" xr:uid="{00000000-0006-0000-1600-000049000000}">
      <text>
        <r>
          <rPr>
            <b/>
            <sz val="9"/>
            <color indexed="81"/>
            <rFont val="ＭＳ Ｐゴシック"/>
            <family val="3"/>
            <charset val="128"/>
          </rPr>
          <t>iwata:</t>
        </r>
        <r>
          <rPr>
            <sz val="9"/>
            <color indexed="81"/>
            <rFont val="ＭＳ Ｐゴシック"/>
            <family val="3"/>
            <charset val="128"/>
          </rPr>
          <t xml:space="preserve">
</t>
        </r>
      </text>
    </comment>
    <comment ref="N37" authorId="0" shapeId="0" xr:uid="{00000000-0006-0000-1600-00004A000000}">
      <text>
        <r>
          <rPr>
            <b/>
            <sz val="9"/>
            <color indexed="81"/>
            <rFont val="ＭＳ Ｐゴシック"/>
            <family val="3"/>
            <charset val="128"/>
          </rPr>
          <t>iwata:</t>
        </r>
        <r>
          <rPr>
            <sz val="9"/>
            <color indexed="81"/>
            <rFont val="ＭＳ Ｐゴシック"/>
            <family val="3"/>
            <charset val="128"/>
          </rPr>
          <t xml:space="preserve">
</t>
        </r>
      </text>
    </comment>
    <comment ref="V37" authorId="1" shapeId="0" xr:uid="{00000000-0006-0000-1600-00004B000000}">
      <text>
        <r>
          <rPr>
            <b/>
            <sz val="9"/>
            <color indexed="81"/>
            <rFont val="ＭＳ Ｐゴシック"/>
            <family val="3"/>
            <charset val="128"/>
          </rPr>
          <t>岩田京次:</t>
        </r>
        <r>
          <rPr>
            <sz val="9"/>
            <color indexed="81"/>
            <rFont val="ＭＳ Ｐゴシック"/>
            <family val="3"/>
            <charset val="128"/>
          </rPr>
          <t xml:space="preserve">
</t>
        </r>
      </text>
    </comment>
    <comment ref="AD37" authorId="1" shapeId="0" xr:uid="{00000000-0006-0000-1600-00004C000000}">
      <text>
        <r>
          <rPr>
            <b/>
            <sz val="9"/>
            <color indexed="81"/>
            <rFont val="ＭＳ Ｐゴシック"/>
            <family val="3"/>
            <charset val="128"/>
          </rPr>
          <t>岩田京次:</t>
        </r>
        <r>
          <rPr>
            <sz val="9"/>
            <color indexed="81"/>
            <rFont val="ＭＳ Ｐゴシック"/>
            <family val="3"/>
            <charset val="128"/>
          </rPr>
          <t xml:space="preserve">
</t>
        </r>
      </text>
    </comment>
    <comment ref="AQ37" authorId="1" shapeId="0" xr:uid="{00000000-0006-0000-1600-00004D000000}">
      <text>
        <r>
          <rPr>
            <b/>
            <sz val="9"/>
            <color indexed="81"/>
            <rFont val="ＭＳ Ｐゴシック"/>
            <family val="3"/>
            <charset val="128"/>
          </rPr>
          <t>岩田京次:</t>
        </r>
        <r>
          <rPr>
            <sz val="9"/>
            <color indexed="81"/>
            <rFont val="ＭＳ Ｐゴシック"/>
            <family val="3"/>
            <charset val="128"/>
          </rPr>
          <t xml:space="preserve">
</t>
        </r>
      </text>
    </comment>
    <comment ref="AW37" authorId="1" shapeId="0" xr:uid="{00000000-0006-0000-1600-00004E000000}">
      <text>
        <r>
          <rPr>
            <b/>
            <sz val="9"/>
            <color indexed="81"/>
            <rFont val="ＭＳ Ｐゴシック"/>
            <family val="3"/>
            <charset val="128"/>
          </rPr>
          <t>岩田京次:</t>
        </r>
        <r>
          <rPr>
            <sz val="9"/>
            <color indexed="81"/>
            <rFont val="ＭＳ Ｐゴシック"/>
            <family val="3"/>
            <charset val="128"/>
          </rPr>
          <t xml:space="preserve">
</t>
        </r>
      </text>
    </comment>
    <comment ref="BB37" authorId="1" shapeId="0" xr:uid="{00000000-0006-0000-1600-00004F000000}">
      <text>
        <r>
          <rPr>
            <b/>
            <sz val="9"/>
            <color indexed="81"/>
            <rFont val="ＭＳ Ｐゴシック"/>
            <family val="3"/>
            <charset val="128"/>
          </rPr>
          <t>岩田京次:</t>
        </r>
        <r>
          <rPr>
            <sz val="9"/>
            <color indexed="81"/>
            <rFont val="ＭＳ Ｐゴシック"/>
            <family val="3"/>
            <charset val="128"/>
          </rPr>
          <t xml:space="preserve">
</t>
        </r>
      </text>
    </comment>
    <comment ref="BH37" authorId="1" shapeId="0" xr:uid="{00000000-0006-0000-1600-000050000000}">
      <text>
        <r>
          <rPr>
            <b/>
            <sz val="9"/>
            <color indexed="81"/>
            <rFont val="ＭＳ Ｐゴシック"/>
            <family val="3"/>
            <charset val="128"/>
          </rPr>
          <t>岩田京次:</t>
        </r>
        <r>
          <rPr>
            <sz val="9"/>
            <color indexed="81"/>
            <rFont val="ＭＳ Ｐゴシック"/>
            <family val="3"/>
            <charset val="128"/>
          </rPr>
          <t xml:space="preserve">
</t>
        </r>
      </text>
    </comment>
    <comment ref="B38" authorId="0" shapeId="0" xr:uid="{00000000-0006-0000-1600-000051000000}">
      <text>
        <r>
          <rPr>
            <b/>
            <sz val="9"/>
            <color indexed="81"/>
            <rFont val="ＭＳ Ｐゴシック"/>
            <family val="3"/>
            <charset val="128"/>
          </rPr>
          <t>iwata:</t>
        </r>
        <r>
          <rPr>
            <sz val="9"/>
            <color indexed="81"/>
            <rFont val="ＭＳ Ｐゴシック"/>
            <family val="3"/>
            <charset val="128"/>
          </rPr>
          <t xml:space="preserve">
</t>
        </r>
      </text>
    </comment>
    <comment ref="N38" authorId="0" shapeId="0" xr:uid="{00000000-0006-0000-1600-000052000000}">
      <text>
        <r>
          <rPr>
            <b/>
            <sz val="9"/>
            <color indexed="81"/>
            <rFont val="ＭＳ Ｐゴシック"/>
            <family val="3"/>
            <charset val="128"/>
          </rPr>
          <t>iwata:</t>
        </r>
        <r>
          <rPr>
            <sz val="9"/>
            <color indexed="81"/>
            <rFont val="ＭＳ Ｐゴシック"/>
            <family val="3"/>
            <charset val="128"/>
          </rPr>
          <t xml:space="preserve">
</t>
        </r>
      </text>
    </comment>
    <comment ref="V38" authorId="1" shapeId="0" xr:uid="{00000000-0006-0000-1600-000053000000}">
      <text>
        <r>
          <rPr>
            <b/>
            <sz val="9"/>
            <color indexed="81"/>
            <rFont val="ＭＳ Ｐゴシック"/>
            <family val="3"/>
            <charset val="128"/>
          </rPr>
          <t>岩田京次:</t>
        </r>
        <r>
          <rPr>
            <sz val="9"/>
            <color indexed="81"/>
            <rFont val="ＭＳ Ｐゴシック"/>
            <family val="3"/>
            <charset val="128"/>
          </rPr>
          <t xml:space="preserve">
</t>
        </r>
      </text>
    </comment>
    <comment ref="AD38" authorId="1" shapeId="0" xr:uid="{00000000-0006-0000-1600-000054000000}">
      <text>
        <r>
          <rPr>
            <b/>
            <sz val="9"/>
            <color indexed="81"/>
            <rFont val="ＭＳ Ｐゴシック"/>
            <family val="3"/>
            <charset val="128"/>
          </rPr>
          <t>岩田京次:</t>
        </r>
        <r>
          <rPr>
            <sz val="9"/>
            <color indexed="81"/>
            <rFont val="ＭＳ Ｐゴシック"/>
            <family val="3"/>
            <charset val="128"/>
          </rPr>
          <t xml:space="preserve">
</t>
        </r>
      </text>
    </comment>
    <comment ref="AQ38" authorId="1" shapeId="0" xr:uid="{00000000-0006-0000-1600-000055000000}">
      <text>
        <r>
          <rPr>
            <b/>
            <sz val="9"/>
            <color indexed="81"/>
            <rFont val="ＭＳ Ｐゴシック"/>
            <family val="3"/>
            <charset val="128"/>
          </rPr>
          <t>岩田京次:</t>
        </r>
        <r>
          <rPr>
            <sz val="9"/>
            <color indexed="81"/>
            <rFont val="ＭＳ Ｐゴシック"/>
            <family val="3"/>
            <charset val="128"/>
          </rPr>
          <t xml:space="preserve">
</t>
        </r>
      </text>
    </comment>
    <comment ref="AW38" authorId="1" shapeId="0" xr:uid="{00000000-0006-0000-1600-000056000000}">
      <text>
        <r>
          <rPr>
            <b/>
            <sz val="9"/>
            <color indexed="81"/>
            <rFont val="ＭＳ Ｐゴシック"/>
            <family val="3"/>
            <charset val="128"/>
          </rPr>
          <t>岩田京次:</t>
        </r>
        <r>
          <rPr>
            <sz val="9"/>
            <color indexed="81"/>
            <rFont val="ＭＳ Ｐゴシック"/>
            <family val="3"/>
            <charset val="128"/>
          </rPr>
          <t xml:space="preserve">
</t>
        </r>
      </text>
    </comment>
    <comment ref="BB38" authorId="1" shapeId="0" xr:uid="{00000000-0006-0000-1600-000057000000}">
      <text>
        <r>
          <rPr>
            <b/>
            <sz val="9"/>
            <color indexed="81"/>
            <rFont val="ＭＳ Ｐゴシック"/>
            <family val="3"/>
            <charset val="128"/>
          </rPr>
          <t>岩田京次:</t>
        </r>
        <r>
          <rPr>
            <sz val="9"/>
            <color indexed="81"/>
            <rFont val="ＭＳ Ｐゴシック"/>
            <family val="3"/>
            <charset val="128"/>
          </rPr>
          <t xml:space="preserve">
</t>
        </r>
      </text>
    </comment>
    <comment ref="BH38" authorId="1" shapeId="0" xr:uid="{00000000-0006-0000-1600-000058000000}">
      <text>
        <r>
          <rPr>
            <b/>
            <sz val="9"/>
            <color indexed="81"/>
            <rFont val="ＭＳ Ｐゴシック"/>
            <family val="3"/>
            <charset val="128"/>
          </rPr>
          <t>岩田京次:</t>
        </r>
        <r>
          <rPr>
            <sz val="9"/>
            <color indexed="81"/>
            <rFont val="ＭＳ Ｐゴシック"/>
            <family val="3"/>
            <charset val="128"/>
          </rPr>
          <t xml:space="preserve">
</t>
        </r>
      </text>
    </comment>
    <comment ref="B39" authorId="0" shapeId="0" xr:uid="{00000000-0006-0000-1600-000059000000}">
      <text>
        <r>
          <rPr>
            <b/>
            <sz val="9"/>
            <color indexed="81"/>
            <rFont val="ＭＳ Ｐゴシック"/>
            <family val="3"/>
            <charset val="128"/>
          </rPr>
          <t>iwata:</t>
        </r>
        <r>
          <rPr>
            <sz val="9"/>
            <color indexed="81"/>
            <rFont val="ＭＳ Ｐゴシック"/>
            <family val="3"/>
            <charset val="128"/>
          </rPr>
          <t xml:space="preserve">
</t>
        </r>
      </text>
    </comment>
    <comment ref="N39" authorId="0" shapeId="0" xr:uid="{00000000-0006-0000-1600-00005A000000}">
      <text>
        <r>
          <rPr>
            <b/>
            <sz val="9"/>
            <color indexed="81"/>
            <rFont val="ＭＳ Ｐゴシック"/>
            <family val="3"/>
            <charset val="128"/>
          </rPr>
          <t>iwata:</t>
        </r>
        <r>
          <rPr>
            <sz val="9"/>
            <color indexed="81"/>
            <rFont val="ＭＳ Ｐゴシック"/>
            <family val="3"/>
            <charset val="128"/>
          </rPr>
          <t xml:space="preserve">
</t>
        </r>
      </text>
    </comment>
    <comment ref="V39" authorId="1" shapeId="0" xr:uid="{00000000-0006-0000-1600-00005B000000}">
      <text>
        <r>
          <rPr>
            <b/>
            <sz val="9"/>
            <color indexed="81"/>
            <rFont val="ＭＳ Ｐゴシック"/>
            <family val="3"/>
            <charset val="128"/>
          </rPr>
          <t>岩田京次:</t>
        </r>
        <r>
          <rPr>
            <sz val="9"/>
            <color indexed="81"/>
            <rFont val="ＭＳ Ｐゴシック"/>
            <family val="3"/>
            <charset val="128"/>
          </rPr>
          <t xml:space="preserve">
</t>
        </r>
      </text>
    </comment>
    <comment ref="AD39" authorId="1" shapeId="0" xr:uid="{00000000-0006-0000-1600-00005C000000}">
      <text>
        <r>
          <rPr>
            <b/>
            <sz val="9"/>
            <color indexed="81"/>
            <rFont val="ＭＳ Ｐゴシック"/>
            <family val="3"/>
            <charset val="128"/>
          </rPr>
          <t>岩田京次:</t>
        </r>
        <r>
          <rPr>
            <sz val="9"/>
            <color indexed="81"/>
            <rFont val="ＭＳ Ｐゴシック"/>
            <family val="3"/>
            <charset val="128"/>
          </rPr>
          <t xml:space="preserve">
</t>
        </r>
      </text>
    </comment>
    <comment ref="AQ39" authorId="1" shapeId="0" xr:uid="{00000000-0006-0000-1600-00005D000000}">
      <text>
        <r>
          <rPr>
            <b/>
            <sz val="9"/>
            <color indexed="81"/>
            <rFont val="ＭＳ Ｐゴシック"/>
            <family val="3"/>
            <charset val="128"/>
          </rPr>
          <t>岩田京次:</t>
        </r>
        <r>
          <rPr>
            <sz val="9"/>
            <color indexed="81"/>
            <rFont val="ＭＳ Ｐゴシック"/>
            <family val="3"/>
            <charset val="128"/>
          </rPr>
          <t xml:space="preserve">
</t>
        </r>
      </text>
    </comment>
    <comment ref="AW39" authorId="1" shapeId="0" xr:uid="{00000000-0006-0000-1600-00005E000000}">
      <text>
        <r>
          <rPr>
            <b/>
            <sz val="9"/>
            <color indexed="81"/>
            <rFont val="ＭＳ Ｐゴシック"/>
            <family val="3"/>
            <charset val="128"/>
          </rPr>
          <t>岩田京次:</t>
        </r>
        <r>
          <rPr>
            <sz val="9"/>
            <color indexed="81"/>
            <rFont val="ＭＳ Ｐゴシック"/>
            <family val="3"/>
            <charset val="128"/>
          </rPr>
          <t xml:space="preserve">
</t>
        </r>
      </text>
    </comment>
    <comment ref="BB39" authorId="1" shapeId="0" xr:uid="{00000000-0006-0000-1600-00005F000000}">
      <text>
        <r>
          <rPr>
            <b/>
            <sz val="9"/>
            <color indexed="81"/>
            <rFont val="ＭＳ Ｐゴシック"/>
            <family val="3"/>
            <charset val="128"/>
          </rPr>
          <t>岩田京次:</t>
        </r>
        <r>
          <rPr>
            <sz val="9"/>
            <color indexed="81"/>
            <rFont val="ＭＳ Ｐゴシック"/>
            <family val="3"/>
            <charset val="128"/>
          </rPr>
          <t xml:space="preserve">
</t>
        </r>
      </text>
    </comment>
    <comment ref="BH39" authorId="1" shapeId="0" xr:uid="{00000000-0006-0000-1600-000060000000}">
      <text>
        <r>
          <rPr>
            <b/>
            <sz val="9"/>
            <color indexed="81"/>
            <rFont val="ＭＳ Ｐゴシック"/>
            <family val="3"/>
            <charset val="128"/>
          </rPr>
          <t>岩田京次:</t>
        </r>
        <r>
          <rPr>
            <sz val="9"/>
            <color indexed="81"/>
            <rFont val="ＭＳ Ｐゴシック"/>
            <family val="3"/>
            <charset val="128"/>
          </rPr>
          <t xml:space="preserve">
</t>
        </r>
      </text>
    </comment>
    <comment ref="B40" authorId="0" shapeId="0" xr:uid="{00000000-0006-0000-1600-000061000000}">
      <text>
        <r>
          <rPr>
            <b/>
            <sz val="9"/>
            <color indexed="81"/>
            <rFont val="ＭＳ Ｐゴシック"/>
            <family val="3"/>
            <charset val="128"/>
          </rPr>
          <t>iwata:</t>
        </r>
        <r>
          <rPr>
            <sz val="9"/>
            <color indexed="81"/>
            <rFont val="ＭＳ Ｐゴシック"/>
            <family val="3"/>
            <charset val="128"/>
          </rPr>
          <t xml:space="preserve">
</t>
        </r>
      </text>
    </comment>
    <comment ref="N40" authorId="0" shapeId="0" xr:uid="{00000000-0006-0000-1600-000062000000}">
      <text>
        <r>
          <rPr>
            <b/>
            <sz val="9"/>
            <color indexed="81"/>
            <rFont val="ＭＳ Ｐゴシック"/>
            <family val="3"/>
            <charset val="128"/>
          </rPr>
          <t>iwata:</t>
        </r>
        <r>
          <rPr>
            <sz val="9"/>
            <color indexed="81"/>
            <rFont val="ＭＳ Ｐゴシック"/>
            <family val="3"/>
            <charset val="128"/>
          </rPr>
          <t xml:space="preserve">
</t>
        </r>
      </text>
    </comment>
    <comment ref="V40" authorId="1" shapeId="0" xr:uid="{00000000-0006-0000-1600-000063000000}">
      <text>
        <r>
          <rPr>
            <b/>
            <sz val="9"/>
            <color indexed="81"/>
            <rFont val="ＭＳ Ｐゴシック"/>
            <family val="3"/>
            <charset val="128"/>
          </rPr>
          <t>岩田京次:</t>
        </r>
        <r>
          <rPr>
            <sz val="9"/>
            <color indexed="81"/>
            <rFont val="ＭＳ Ｐゴシック"/>
            <family val="3"/>
            <charset val="128"/>
          </rPr>
          <t xml:space="preserve">
</t>
        </r>
      </text>
    </comment>
    <comment ref="AD40" authorId="1" shapeId="0" xr:uid="{00000000-0006-0000-1600-000064000000}">
      <text>
        <r>
          <rPr>
            <b/>
            <sz val="9"/>
            <color indexed="81"/>
            <rFont val="ＭＳ Ｐゴシック"/>
            <family val="3"/>
            <charset val="128"/>
          </rPr>
          <t>岩田京次:</t>
        </r>
        <r>
          <rPr>
            <sz val="9"/>
            <color indexed="81"/>
            <rFont val="ＭＳ Ｐゴシック"/>
            <family val="3"/>
            <charset val="128"/>
          </rPr>
          <t xml:space="preserve">
</t>
        </r>
      </text>
    </comment>
    <comment ref="AQ40" authorId="1" shapeId="0" xr:uid="{00000000-0006-0000-1600-000065000000}">
      <text>
        <r>
          <rPr>
            <b/>
            <sz val="9"/>
            <color indexed="81"/>
            <rFont val="ＭＳ Ｐゴシック"/>
            <family val="3"/>
            <charset val="128"/>
          </rPr>
          <t>岩田京次:</t>
        </r>
        <r>
          <rPr>
            <sz val="9"/>
            <color indexed="81"/>
            <rFont val="ＭＳ Ｐゴシック"/>
            <family val="3"/>
            <charset val="128"/>
          </rPr>
          <t xml:space="preserve">
</t>
        </r>
      </text>
    </comment>
    <comment ref="AW40" authorId="1" shapeId="0" xr:uid="{00000000-0006-0000-1600-000066000000}">
      <text>
        <r>
          <rPr>
            <b/>
            <sz val="9"/>
            <color indexed="81"/>
            <rFont val="ＭＳ Ｐゴシック"/>
            <family val="3"/>
            <charset val="128"/>
          </rPr>
          <t>岩田京次:</t>
        </r>
        <r>
          <rPr>
            <sz val="9"/>
            <color indexed="81"/>
            <rFont val="ＭＳ Ｐゴシック"/>
            <family val="3"/>
            <charset val="128"/>
          </rPr>
          <t xml:space="preserve">
</t>
        </r>
      </text>
    </comment>
    <comment ref="BB40" authorId="1" shapeId="0" xr:uid="{00000000-0006-0000-1600-000067000000}">
      <text>
        <r>
          <rPr>
            <b/>
            <sz val="9"/>
            <color indexed="81"/>
            <rFont val="ＭＳ Ｐゴシック"/>
            <family val="3"/>
            <charset val="128"/>
          </rPr>
          <t>岩田京次:</t>
        </r>
        <r>
          <rPr>
            <sz val="9"/>
            <color indexed="81"/>
            <rFont val="ＭＳ Ｐゴシック"/>
            <family val="3"/>
            <charset val="128"/>
          </rPr>
          <t xml:space="preserve">
</t>
        </r>
      </text>
    </comment>
    <comment ref="BH40" authorId="1" shapeId="0" xr:uid="{00000000-0006-0000-1600-000068000000}">
      <text>
        <r>
          <rPr>
            <b/>
            <sz val="9"/>
            <color indexed="81"/>
            <rFont val="ＭＳ Ｐゴシック"/>
            <family val="3"/>
            <charset val="128"/>
          </rPr>
          <t>岩田京次:</t>
        </r>
        <r>
          <rPr>
            <sz val="9"/>
            <color indexed="81"/>
            <rFont val="ＭＳ Ｐゴシック"/>
            <family val="3"/>
            <charset val="128"/>
          </rPr>
          <t xml:space="preserve">
</t>
        </r>
      </text>
    </comment>
    <comment ref="B41" authorId="0" shapeId="0" xr:uid="{00000000-0006-0000-1600-000069000000}">
      <text>
        <r>
          <rPr>
            <b/>
            <sz val="9"/>
            <color indexed="81"/>
            <rFont val="ＭＳ Ｐゴシック"/>
            <family val="3"/>
            <charset val="128"/>
          </rPr>
          <t>iwata:</t>
        </r>
        <r>
          <rPr>
            <sz val="9"/>
            <color indexed="81"/>
            <rFont val="ＭＳ Ｐゴシック"/>
            <family val="3"/>
            <charset val="128"/>
          </rPr>
          <t xml:space="preserve">
</t>
        </r>
      </text>
    </comment>
    <comment ref="N41" authorId="0" shapeId="0" xr:uid="{00000000-0006-0000-1600-00006A000000}">
      <text>
        <r>
          <rPr>
            <b/>
            <sz val="9"/>
            <color indexed="81"/>
            <rFont val="ＭＳ Ｐゴシック"/>
            <family val="3"/>
            <charset val="128"/>
          </rPr>
          <t>iwata:</t>
        </r>
        <r>
          <rPr>
            <sz val="9"/>
            <color indexed="81"/>
            <rFont val="ＭＳ Ｐゴシック"/>
            <family val="3"/>
            <charset val="128"/>
          </rPr>
          <t xml:space="preserve">
</t>
        </r>
      </text>
    </comment>
    <comment ref="V41" authorId="1" shapeId="0" xr:uid="{00000000-0006-0000-1600-00006B000000}">
      <text>
        <r>
          <rPr>
            <b/>
            <sz val="9"/>
            <color indexed="81"/>
            <rFont val="ＭＳ Ｐゴシック"/>
            <family val="3"/>
            <charset val="128"/>
          </rPr>
          <t>岩田京次:</t>
        </r>
        <r>
          <rPr>
            <sz val="9"/>
            <color indexed="81"/>
            <rFont val="ＭＳ Ｐゴシック"/>
            <family val="3"/>
            <charset val="128"/>
          </rPr>
          <t xml:space="preserve">
</t>
        </r>
      </text>
    </comment>
    <comment ref="AD41" authorId="1" shapeId="0" xr:uid="{00000000-0006-0000-1600-00006C000000}">
      <text>
        <r>
          <rPr>
            <b/>
            <sz val="9"/>
            <color indexed="81"/>
            <rFont val="ＭＳ Ｐゴシック"/>
            <family val="3"/>
            <charset val="128"/>
          </rPr>
          <t>岩田京次:</t>
        </r>
        <r>
          <rPr>
            <sz val="9"/>
            <color indexed="81"/>
            <rFont val="ＭＳ Ｐゴシック"/>
            <family val="3"/>
            <charset val="128"/>
          </rPr>
          <t xml:space="preserve">
</t>
        </r>
      </text>
    </comment>
    <comment ref="AQ41" authorId="1" shapeId="0" xr:uid="{00000000-0006-0000-1600-00006D000000}">
      <text>
        <r>
          <rPr>
            <b/>
            <sz val="9"/>
            <color indexed="81"/>
            <rFont val="ＭＳ Ｐゴシック"/>
            <family val="3"/>
            <charset val="128"/>
          </rPr>
          <t>岩田京次:</t>
        </r>
        <r>
          <rPr>
            <sz val="9"/>
            <color indexed="81"/>
            <rFont val="ＭＳ Ｐゴシック"/>
            <family val="3"/>
            <charset val="128"/>
          </rPr>
          <t xml:space="preserve">
</t>
        </r>
      </text>
    </comment>
    <comment ref="AW41" authorId="1" shapeId="0" xr:uid="{00000000-0006-0000-1600-00006E000000}">
      <text>
        <r>
          <rPr>
            <b/>
            <sz val="9"/>
            <color indexed="81"/>
            <rFont val="ＭＳ Ｐゴシック"/>
            <family val="3"/>
            <charset val="128"/>
          </rPr>
          <t>岩田京次:</t>
        </r>
        <r>
          <rPr>
            <sz val="9"/>
            <color indexed="81"/>
            <rFont val="ＭＳ Ｐゴシック"/>
            <family val="3"/>
            <charset val="128"/>
          </rPr>
          <t xml:space="preserve">
</t>
        </r>
      </text>
    </comment>
    <comment ref="BB41" authorId="1" shapeId="0" xr:uid="{00000000-0006-0000-1600-00006F000000}">
      <text>
        <r>
          <rPr>
            <b/>
            <sz val="9"/>
            <color indexed="81"/>
            <rFont val="ＭＳ Ｐゴシック"/>
            <family val="3"/>
            <charset val="128"/>
          </rPr>
          <t>岩田京次:</t>
        </r>
        <r>
          <rPr>
            <sz val="9"/>
            <color indexed="81"/>
            <rFont val="ＭＳ Ｐゴシック"/>
            <family val="3"/>
            <charset val="128"/>
          </rPr>
          <t xml:space="preserve">
</t>
        </r>
      </text>
    </comment>
    <comment ref="BH41" authorId="1" shapeId="0" xr:uid="{00000000-0006-0000-1600-000070000000}">
      <text>
        <r>
          <rPr>
            <b/>
            <sz val="9"/>
            <color indexed="81"/>
            <rFont val="ＭＳ Ｐゴシック"/>
            <family val="3"/>
            <charset val="128"/>
          </rPr>
          <t>岩田京次:</t>
        </r>
        <r>
          <rPr>
            <sz val="9"/>
            <color indexed="81"/>
            <rFont val="ＭＳ Ｐゴシック"/>
            <family val="3"/>
            <charset val="128"/>
          </rPr>
          <t xml:space="preserve">
</t>
        </r>
      </text>
    </comment>
    <comment ref="B42" authorId="0" shapeId="0" xr:uid="{00000000-0006-0000-1600-000071000000}">
      <text>
        <r>
          <rPr>
            <b/>
            <sz val="9"/>
            <color indexed="81"/>
            <rFont val="ＭＳ Ｐゴシック"/>
            <family val="3"/>
            <charset val="128"/>
          </rPr>
          <t>iwata:</t>
        </r>
        <r>
          <rPr>
            <sz val="9"/>
            <color indexed="81"/>
            <rFont val="ＭＳ Ｐゴシック"/>
            <family val="3"/>
            <charset val="128"/>
          </rPr>
          <t xml:space="preserve">
</t>
        </r>
      </text>
    </comment>
    <comment ref="N42" authorId="0" shapeId="0" xr:uid="{00000000-0006-0000-1600-000072000000}">
      <text>
        <r>
          <rPr>
            <b/>
            <sz val="9"/>
            <color indexed="81"/>
            <rFont val="ＭＳ Ｐゴシック"/>
            <family val="3"/>
            <charset val="128"/>
          </rPr>
          <t>iwata:</t>
        </r>
        <r>
          <rPr>
            <sz val="9"/>
            <color indexed="81"/>
            <rFont val="ＭＳ Ｐゴシック"/>
            <family val="3"/>
            <charset val="128"/>
          </rPr>
          <t xml:space="preserve">
</t>
        </r>
      </text>
    </comment>
    <comment ref="V42" authorId="1" shapeId="0" xr:uid="{00000000-0006-0000-1600-000073000000}">
      <text>
        <r>
          <rPr>
            <b/>
            <sz val="9"/>
            <color indexed="81"/>
            <rFont val="ＭＳ Ｐゴシック"/>
            <family val="3"/>
            <charset val="128"/>
          </rPr>
          <t>岩田京次:</t>
        </r>
        <r>
          <rPr>
            <sz val="9"/>
            <color indexed="81"/>
            <rFont val="ＭＳ Ｐゴシック"/>
            <family val="3"/>
            <charset val="128"/>
          </rPr>
          <t xml:space="preserve">
</t>
        </r>
      </text>
    </comment>
    <comment ref="AD42" authorId="1" shapeId="0" xr:uid="{00000000-0006-0000-1600-000074000000}">
      <text>
        <r>
          <rPr>
            <b/>
            <sz val="9"/>
            <color indexed="81"/>
            <rFont val="ＭＳ Ｐゴシック"/>
            <family val="3"/>
            <charset val="128"/>
          </rPr>
          <t>岩田京次:</t>
        </r>
        <r>
          <rPr>
            <sz val="9"/>
            <color indexed="81"/>
            <rFont val="ＭＳ Ｐゴシック"/>
            <family val="3"/>
            <charset val="128"/>
          </rPr>
          <t xml:space="preserve">
</t>
        </r>
      </text>
    </comment>
    <comment ref="AQ42" authorId="1" shapeId="0" xr:uid="{00000000-0006-0000-1600-000075000000}">
      <text>
        <r>
          <rPr>
            <b/>
            <sz val="9"/>
            <color indexed="81"/>
            <rFont val="ＭＳ Ｐゴシック"/>
            <family val="3"/>
            <charset val="128"/>
          </rPr>
          <t>岩田京次:</t>
        </r>
        <r>
          <rPr>
            <sz val="9"/>
            <color indexed="81"/>
            <rFont val="ＭＳ Ｐゴシック"/>
            <family val="3"/>
            <charset val="128"/>
          </rPr>
          <t xml:space="preserve">
</t>
        </r>
      </text>
    </comment>
    <comment ref="AW42" authorId="1" shapeId="0" xr:uid="{00000000-0006-0000-1600-000076000000}">
      <text>
        <r>
          <rPr>
            <b/>
            <sz val="9"/>
            <color indexed="81"/>
            <rFont val="ＭＳ Ｐゴシック"/>
            <family val="3"/>
            <charset val="128"/>
          </rPr>
          <t>岩田京次:</t>
        </r>
        <r>
          <rPr>
            <sz val="9"/>
            <color indexed="81"/>
            <rFont val="ＭＳ Ｐゴシック"/>
            <family val="3"/>
            <charset val="128"/>
          </rPr>
          <t xml:space="preserve">
</t>
        </r>
      </text>
    </comment>
    <comment ref="BB42" authorId="1" shapeId="0" xr:uid="{00000000-0006-0000-1600-000077000000}">
      <text>
        <r>
          <rPr>
            <b/>
            <sz val="9"/>
            <color indexed="81"/>
            <rFont val="ＭＳ Ｐゴシック"/>
            <family val="3"/>
            <charset val="128"/>
          </rPr>
          <t>岩田京次:</t>
        </r>
        <r>
          <rPr>
            <sz val="9"/>
            <color indexed="81"/>
            <rFont val="ＭＳ Ｐゴシック"/>
            <family val="3"/>
            <charset val="128"/>
          </rPr>
          <t xml:space="preserve">
</t>
        </r>
      </text>
    </comment>
    <comment ref="BH42" authorId="1" shapeId="0" xr:uid="{00000000-0006-0000-1600-000078000000}">
      <text>
        <r>
          <rPr>
            <b/>
            <sz val="9"/>
            <color indexed="81"/>
            <rFont val="ＭＳ Ｐゴシック"/>
            <family val="3"/>
            <charset val="128"/>
          </rPr>
          <t>岩田京次:</t>
        </r>
        <r>
          <rPr>
            <sz val="9"/>
            <color indexed="81"/>
            <rFont val="ＭＳ Ｐゴシック"/>
            <family val="3"/>
            <charset val="128"/>
          </rPr>
          <t xml:space="preserve">
</t>
        </r>
      </text>
    </comment>
    <comment ref="B43" authorId="0" shapeId="0" xr:uid="{00000000-0006-0000-1600-000079000000}">
      <text>
        <r>
          <rPr>
            <b/>
            <sz val="9"/>
            <color indexed="81"/>
            <rFont val="ＭＳ Ｐゴシック"/>
            <family val="3"/>
            <charset val="128"/>
          </rPr>
          <t>iwata:</t>
        </r>
        <r>
          <rPr>
            <sz val="9"/>
            <color indexed="81"/>
            <rFont val="ＭＳ Ｐゴシック"/>
            <family val="3"/>
            <charset val="128"/>
          </rPr>
          <t xml:space="preserve">
</t>
        </r>
      </text>
    </comment>
    <comment ref="N43" authorId="0" shapeId="0" xr:uid="{00000000-0006-0000-1600-00007A000000}">
      <text>
        <r>
          <rPr>
            <b/>
            <sz val="9"/>
            <color indexed="81"/>
            <rFont val="ＭＳ Ｐゴシック"/>
            <family val="3"/>
            <charset val="128"/>
          </rPr>
          <t>iwata:</t>
        </r>
        <r>
          <rPr>
            <sz val="9"/>
            <color indexed="81"/>
            <rFont val="ＭＳ Ｐゴシック"/>
            <family val="3"/>
            <charset val="128"/>
          </rPr>
          <t xml:space="preserve">
</t>
        </r>
      </text>
    </comment>
    <comment ref="V43" authorId="1" shapeId="0" xr:uid="{00000000-0006-0000-1600-00007B000000}">
      <text>
        <r>
          <rPr>
            <b/>
            <sz val="9"/>
            <color indexed="81"/>
            <rFont val="ＭＳ Ｐゴシック"/>
            <family val="3"/>
            <charset val="128"/>
          </rPr>
          <t>岩田京次:</t>
        </r>
        <r>
          <rPr>
            <sz val="9"/>
            <color indexed="81"/>
            <rFont val="ＭＳ Ｐゴシック"/>
            <family val="3"/>
            <charset val="128"/>
          </rPr>
          <t xml:space="preserve">
</t>
        </r>
      </text>
    </comment>
    <comment ref="AD43" authorId="1" shapeId="0" xr:uid="{00000000-0006-0000-1600-00007C000000}">
      <text>
        <r>
          <rPr>
            <b/>
            <sz val="9"/>
            <color indexed="81"/>
            <rFont val="ＭＳ Ｐゴシック"/>
            <family val="3"/>
            <charset val="128"/>
          </rPr>
          <t>岩田京次:</t>
        </r>
        <r>
          <rPr>
            <sz val="9"/>
            <color indexed="81"/>
            <rFont val="ＭＳ Ｐゴシック"/>
            <family val="3"/>
            <charset val="128"/>
          </rPr>
          <t xml:space="preserve">
</t>
        </r>
      </text>
    </comment>
    <comment ref="AQ43" authorId="1" shapeId="0" xr:uid="{00000000-0006-0000-1600-00007D000000}">
      <text>
        <r>
          <rPr>
            <b/>
            <sz val="9"/>
            <color indexed="81"/>
            <rFont val="ＭＳ Ｐゴシック"/>
            <family val="3"/>
            <charset val="128"/>
          </rPr>
          <t>岩田京次:</t>
        </r>
        <r>
          <rPr>
            <sz val="9"/>
            <color indexed="81"/>
            <rFont val="ＭＳ Ｐゴシック"/>
            <family val="3"/>
            <charset val="128"/>
          </rPr>
          <t xml:space="preserve">
</t>
        </r>
      </text>
    </comment>
    <comment ref="AW43" authorId="1" shapeId="0" xr:uid="{00000000-0006-0000-1600-00007E000000}">
      <text>
        <r>
          <rPr>
            <b/>
            <sz val="9"/>
            <color indexed="81"/>
            <rFont val="ＭＳ Ｐゴシック"/>
            <family val="3"/>
            <charset val="128"/>
          </rPr>
          <t>岩田京次:</t>
        </r>
        <r>
          <rPr>
            <sz val="9"/>
            <color indexed="81"/>
            <rFont val="ＭＳ Ｐゴシック"/>
            <family val="3"/>
            <charset val="128"/>
          </rPr>
          <t xml:space="preserve">
</t>
        </r>
      </text>
    </comment>
    <comment ref="BB43" authorId="1" shapeId="0" xr:uid="{00000000-0006-0000-1600-00007F000000}">
      <text>
        <r>
          <rPr>
            <b/>
            <sz val="9"/>
            <color indexed="81"/>
            <rFont val="ＭＳ Ｐゴシック"/>
            <family val="3"/>
            <charset val="128"/>
          </rPr>
          <t>岩田京次:</t>
        </r>
        <r>
          <rPr>
            <sz val="9"/>
            <color indexed="81"/>
            <rFont val="ＭＳ Ｐゴシック"/>
            <family val="3"/>
            <charset val="128"/>
          </rPr>
          <t xml:space="preserve">
</t>
        </r>
      </text>
    </comment>
    <comment ref="BH43" authorId="1" shapeId="0" xr:uid="{00000000-0006-0000-1600-000080000000}">
      <text>
        <r>
          <rPr>
            <b/>
            <sz val="9"/>
            <color indexed="81"/>
            <rFont val="ＭＳ Ｐゴシック"/>
            <family val="3"/>
            <charset val="128"/>
          </rPr>
          <t>岩田京次:</t>
        </r>
        <r>
          <rPr>
            <sz val="9"/>
            <color indexed="81"/>
            <rFont val="ＭＳ Ｐゴシック"/>
            <family val="3"/>
            <charset val="128"/>
          </rPr>
          <t xml:space="preserve">
</t>
        </r>
      </text>
    </comment>
    <comment ref="B44" authorId="0" shapeId="0" xr:uid="{00000000-0006-0000-1600-000081000000}">
      <text>
        <r>
          <rPr>
            <b/>
            <sz val="9"/>
            <color indexed="81"/>
            <rFont val="ＭＳ Ｐゴシック"/>
            <family val="3"/>
            <charset val="128"/>
          </rPr>
          <t>iwata:</t>
        </r>
        <r>
          <rPr>
            <sz val="9"/>
            <color indexed="81"/>
            <rFont val="ＭＳ Ｐゴシック"/>
            <family val="3"/>
            <charset val="128"/>
          </rPr>
          <t xml:space="preserve">
</t>
        </r>
      </text>
    </comment>
    <comment ref="N44" authorId="0" shapeId="0" xr:uid="{00000000-0006-0000-1600-000082000000}">
      <text>
        <r>
          <rPr>
            <b/>
            <sz val="9"/>
            <color indexed="81"/>
            <rFont val="ＭＳ Ｐゴシック"/>
            <family val="3"/>
            <charset val="128"/>
          </rPr>
          <t>iwata:</t>
        </r>
        <r>
          <rPr>
            <sz val="9"/>
            <color indexed="81"/>
            <rFont val="ＭＳ Ｐゴシック"/>
            <family val="3"/>
            <charset val="128"/>
          </rPr>
          <t xml:space="preserve">
</t>
        </r>
      </text>
    </comment>
    <comment ref="V44" authorId="1" shapeId="0" xr:uid="{00000000-0006-0000-1600-000083000000}">
      <text>
        <r>
          <rPr>
            <b/>
            <sz val="9"/>
            <color indexed="81"/>
            <rFont val="ＭＳ Ｐゴシック"/>
            <family val="3"/>
            <charset val="128"/>
          </rPr>
          <t>岩田京次:</t>
        </r>
        <r>
          <rPr>
            <sz val="9"/>
            <color indexed="81"/>
            <rFont val="ＭＳ Ｐゴシック"/>
            <family val="3"/>
            <charset val="128"/>
          </rPr>
          <t xml:space="preserve">
</t>
        </r>
      </text>
    </comment>
    <comment ref="AD44" authorId="1" shapeId="0" xr:uid="{00000000-0006-0000-1600-000084000000}">
      <text>
        <r>
          <rPr>
            <b/>
            <sz val="9"/>
            <color indexed="81"/>
            <rFont val="ＭＳ Ｐゴシック"/>
            <family val="3"/>
            <charset val="128"/>
          </rPr>
          <t>岩田京次:</t>
        </r>
        <r>
          <rPr>
            <sz val="9"/>
            <color indexed="81"/>
            <rFont val="ＭＳ Ｐゴシック"/>
            <family val="3"/>
            <charset val="128"/>
          </rPr>
          <t xml:space="preserve">
</t>
        </r>
      </text>
    </comment>
    <comment ref="AQ44" authorId="1" shapeId="0" xr:uid="{00000000-0006-0000-1600-000085000000}">
      <text>
        <r>
          <rPr>
            <b/>
            <sz val="9"/>
            <color indexed="81"/>
            <rFont val="ＭＳ Ｐゴシック"/>
            <family val="3"/>
            <charset val="128"/>
          </rPr>
          <t>岩田京次:</t>
        </r>
        <r>
          <rPr>
            <sz val="9"/>
            <color indexed="81"/>
            <rFont val="ＭＳ Ｐゴシック"/>
            <family val="3"/>
            <charset val="128"/>
          </rPr>
          <t xml:space="preserve">
</t>
        </r>
      </text>
    </comment>
    <comment ref="AW44" authorId="1" shapeId="0" xr:uid="{00000000-0006-0000-1600-000086000000}">
      <text>
        <r>
          <rPr>
            <b/>
            <sz val="9"/>
            <color indexed="81"/>
            <rFont val="ＭＳ Ｐゴシック"/>
            <family val="3"/>
            <charset val="128"/>
          </rPr>
          <t>岩田京次:</t>
        </r>
        <r>
          <rPr>
            <sz val="9"/>
            <color indexed="81"/>
            <rFont val="ＭＳ Ｐゴシック"/>
            <family val="3"/>
            <charset val="128"/>
          </rPr>
          <t xml:space="preserve">
</t>
        </r>
      </text>
    </comment>
    <comment ref="BB44" authorId="1" shapeId="0" xr:uid="{00000000-0006-0000-1600-000087000000}">
      <text>
        <r>
          <rPr>
            <b/>
            <sz val="9"/>
            <color indexed="81"/>
            <rFont val="ＭＳ Ｐゴシック"/>
            <family val="3"/>
            <charset val="128"/>
          </rPr>
          <t>岩田京次:</t>
        </r>
        <r>
          <rPr>
            <sz val="9"/>
            <color indexed="81"/>
            <rFont val="ＭＳ Ｐゴシック"/>
            <family val="3"/>
            <charset val="128"/>
          </rPr>
          <t xml:space="preserve">
</t>
        </r>
      </text>
    </comment>
    <comment ref="BH44" authorId="1" shapeId="0" xr:uid="{00000000-0006-0000-1600-000088000000}">
      <text>
        <r>
          <rPr>
            <b/>
            <sz val="9"/>
            <color indexed="81"/>
            <rFont val="ＭＳ Ｐゴシック"/>
            <family val="3"/>
            <charset val="128"/>
          </rPr>
          <t>岩田京次:</t>
        </r>
        <r>
          <rPr>
            <sz val="9"/>
            <color indexed="81"/>
            <rFont val="ＭＳ Ｐゴシック"/>
            <family val="3"/>
            <charset val="128"/>
          </rPr>
          <t xml:space="preserve">
</t>
        </r>
      </text>
    </comment>
    <comment ref="N45" authorId="2" shapeId="0" xr:uid="{00000000-0006-0000-1600-000089000000}">
      <text>
        <r>
          <rPr>
            <b/>
            <sz val="9"/>
            <color indexed="81"/>
            <rFont val="ＭＳ Ｐゴシック"/>
            <family val="3"/>
            <charset val="128"/>
          </rPr>
          <t xml:space="preserve"> :</t>
        </r>
        <r>
          <rPr>
            <sz val="9"/>
            <color indexed="81"/>
            <rFont val="ＭＳ Ｐゴシック"/>
            <family val="3"/>
            <charset val="128"/>
          </rPr>
          <t xml:space="preserve">
</t>
        </r>
      </text>
    </comment>
    <comment ref="AY45" authorId="2" shapeId="0" xr:uid="{00000000-0006-0000-1600-00008A000000}">
      <text>
        <r>
          <rPr>
            <b/>
            <sz val="9"/>
            <color indexed="81"/>
            <rFont val="ＭＳ Ｐゴシック"/>
            <family val="3"/>
            <charset val="128"/>
          </rPr>
          <t xml:space="preserve"> :</t>
        </r>
        <r>
          <rPr>
            <sz val="9"/>
            <color indexed="81"/>
            <rFont val="ＭＳ Ｐゴシック"/>
            <family val="3"/>
            <charset val="128"/>
          </rPr>
          <t xml:space="preserve">
</t>
        </r>
      </text>
    </comment>
    <comment ref="BF45" authorId="2" shapeId="0" xr:uid="{00000000-0006-0000-1600-00008B000000}">
      <text>
        <r>
          <rPr>
            <b/>
            <sz val="9"/>
            <color indexed="81"/>
            <rFont val="ＭＳ Ｐゴシック"/>
            <family val="3"/>
            <charset val="128"/>
          </rPr>
          <t xml:space="preserve"> :</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iwata</author>
    <author>WS013</author>
    <author>岩田京次</author>
    <author xml:space="preserve"> </author>
  </authors>
  <commentList>
    <comment ref="Q7" authorId="0" shapeId="0" xr:uid="{00000000-0006-0000-0100-000001000000}">
      <text>
        <r>
          <rPr>
            <b/>
            <sz val="9"/>
            <color indexed="81"/>
            <rFont val="ＭＳ Ｐゴシック"/>
            <family val="3"/>
            <charset val="128"/>
          </rPr>
          <t>iwata:</t>
        </r>
        <r>
          <rPr>
            <sz val="9"/>
            <color indexed="81"/>
            <rFont val="ＭＳ Ｐゴシック"/>
            <family val="3"/>
            <charset val="128"/>
          </rPr>
          <t xml:space="preserve">
</t>
        </r>
      </text>
    </comment>
    <comment ref="Q8" authorId="0" shapeId="0" xr:uid="{00000000-0006-0000-0100-000002000000}">
      <text>
        <r>
          <rPr>
            <b/>
            <sz val="9"/>
            <color indexed="81"/>
            <rFont val="ＭＳ Ｐゴシック"/>
            <family val="3"/>
            <charset val="128"/>
          </rPr>
          <t>iwata:</t>
        </r>
        <r>
          <rPr>
            <sz val="9"/>
            <color indexed="81"/>
            <rFont val="ＭＳ Ｐゴシック"/>
            <family val="3"/>
            <charset val="128"/>
          </rPr>
          <t xml:space="preserve">
</t>
        </r>
      </text>
    </comment>
    <comment ref="Q9" authorId="0" shapeId="0" xr:uid="{00000000-0006-0000-0100-000003000000}">
      <text>
        <r>
          <rPr>
            <b/>
            <sz val="9"/>
            <color indexed="81"/>
            <rFont val="ＭＳ Ｐゴシック"/>
            <family val="3"/>
            <charset val="128"/>
          </rPr>
          <t>iwata:</t>
        </r>
        <r>
          <rPr>
            <sz val="9"/>
            <color indexed="81"/>
            <rFont val="ＭＳ Ｐゴシック"/>
            <family val="3"/>
            <charset val="128"/>
          </rPr>
          <t xml:space="preserve">
</t>
        </r>
      </text>
    </comment>
    <comment ref="Q10" authorId="0" shapeId="0" xr:uid="{00000000-0006-0000-0100-000004000000}">
      <text>
        <r>
          <rPr>
            <b/>
            <sz val="9"/>
            <color indexed="81"/>
            <rFont val="ＭＳ Ｐゴシック"/>
            <family val="3"/>
            <charset val="128"/>
          </rPr>
          <t>iwata:</t>
        </r>
        <r>
          <rPr>
            <sz val="9"/>
            <color indexed="81"/>
            <rFont val="ＭＳ Ｐゴシック"/>
            <family val="3"/>
            <charset val="128"/>
          </rPr>
          <t xml:space="preserve">
</t>
        </r>
      </text>
    </comment>
    <comment ref="Q11" authorId="0" shapeId="0" xr:uid="{00000000-0006-0000-0100-000005000000}">
      <text>
        <r>
          <rPr>
            <b/>
            <sz val="9"/>
            <color indexed="81"/>
            <rFont val="ＭＳ Ｐゴシック"/>
            <family val="3"/>
            <charset val="128"/>
          </rPr>
          <t>iwata:</t>
        </r>
        <r>
          <rPr>
            <sz val="9"/>
            <color indexed="81"/>
            <rFont val="ＭＳ Ｐゴシック"/>
            <family val="3"/>
            <charset val="128"/>
          </rPr>
          <t xml:space="preserve">
</t>
        </r>
      </text>
    </comment>
    <comment ref="FC17" authorId="1" shapeId="0" xr:uid="{00000000-0006-0000-0100-000006000000}">
      <text>
        <r>
          <rPr>
            <b/>
            <sz val="9"/>
            <color indexed="81"/>
            <rFont val="ＭＳ Ｐゴシック"/>
            <family val="3"/>
            <charset val="128"/>
          </rPr>
          <t xml:space="preserve">岩田
</t>
        </r>
        <r>
          <rPr>
            <sz val="9"/>
            <color indexed="81"/>
            <rFont val="ＭＳ Ｐゴシック"/>
            <family val="3"/>
            <charset val="128"/>
          </rPr>
          <t xml:space="preserve">
</t>
        </r>
      </text>
    </comment>
    <comment ref="FU17" authorId="1" shapeId="0" xr:uid="{00000000-0006-0000-0100-000007000000}">
      <text>
        <r>
          <rPr>
            <b/>
            <sz val="9"/>
            <color indexed="81"/>
            <rFont val="ＭＳ Ｐゴシック"/>
            <family val="3"/>
            <charset val="128"/>
          </rPr>
          <t xml:space="preserve">岩田
</t>
        </r>
        <r>
          <rPr>
            <sz val="9"/>
            <color indexed="81"/>
            <rFont val="ＭＳ Ｐゴシック"/>
            <family val="3"/>
            <charset val="128"/>
          </rPr>
          <t xml:space="preserve">
</t>
        </r>
      </text>
    </comment>
    <comment ref="GM17" authorId="1" shapeId="0" xr:uid="{00000000-0006-0000-0100-000008000000}">
      <text>
        <r>
          <rPr>
            <b/>
            <sz val="9"/>
            <color indexed="81"/>
            <rFont val="ＭＳ Ｐゴシック"/>
            <family val="3"/>
            <charset val="128"/>
          </rPr>
          <t xml:space="preserve">岩田
</t>
        </r>
        <r>
          <rPr>
            <sz val="9"/>
            <color indexed="81"/>
            <rFont val="ＭＳ Ｐゴシック"/>
            <family val="3"/>
            <charset val="128"/>
          </rPr>
          <t xml:space="preserve">
</t>
        </r>
      </text>
    </comment>
    <comment ref="CN19" authorId="0" shapeId="0" xr:uid="{00000000-0006-0000-0100-000009000000}">
      <text>
        <r>
          <rPr>
            <b/>
            <sz val="9"/>
            <color indexed="81"/>
            <rFont val="ＭＳ Ｐゴシック"/>
            <family val="3"/>
            <charset val="128"/>
          </rPr>
          <t>iwata:</t>
        </r>
        <r>
          <rPr>
            <sz val="9"/>
            <color indexed="81"/>
            <rFont val="ＭＳ Ｐゴシック"/>
            <family val="3"/>
            <charset val="128"/>
          </rPr>
          <t xml:space="preserve">
</t>
        </r>
      </text>
    </comment>
    <comment ref="CN20" authorId="0" shapeId="0" xr:uid="{00000000-0006-0000-0100-00000A000000}">
      <text>
        <r>
          <rPr>
            <b/>
            <sz val="9"/>
            <color indexed="81"/>
            <rFont val="ＭＳ Ｐゴシック"/>
            <family val="3"/>
            <charset val="128"/>
          </rPr>
          <t>iwata:</t>
        </r>
        <r>
          <rPr>
            <sz val="9"/>
            <color indexed="81"/>
            <rFont val="ＭＳ Ｐゴシック"/>
            <family val="3"/>
            <charset val="128"/>
          </rPr>
          <t xml:space="preserve">
</t>
        </r>
      </text>
    </comment>
    <comment ref="FV34" authorId="2" shapeId="0" xr:uid="{00000000-0006-0000-0100-00000B000000}">
      <text>
        <r>
          <rPr>
            <b/>
            <sz val="9"/>
            <color indexed="81"/>
            <rFont val="ＭＳ Ｐゴシック"/>
            <family val="3"/>
            <charset val="128"/>
          </rPr>
          <t>岩田京次</t>
        </r>
      </text>
    </comment>
    <comment ref="AE41" authorId="2" shapeId="0" xr:uid="{00000000-0006-0000-0100-00000C000000}">
      <text>
        <r>
          <rPr>
            <b/>
            <sz val="9"/>
            <color indexed="81"/>
            <rFont val="ＭＳ Ｐゴシック"/>
            <family val="3"/>
            <charset val="128"/>
          </rPr>
          <t>岩田京次</t>
        </r>
      </text>
    </comment>
    <comment ref="AJ41" authorId="2" shapeId="0" xr:uid="{00000000-0006-0000-0100-00000D000000}">
      <text>
        <r>
          <rPr>
            <b/>
            <sz val="9"/>
            <color indexed="81"/>
            <rFont val="ＭＳ Ｐゴシック"/>
            <family val="3"/>
            <charset val="128"/>
          </rPr>
          <t>岩田京次</t>
        </r>
      </text>
    </comment>
    <comment ref="AO41" authorId="2" shapeId="0" xr:uid="{00000000-0006-0000-0100-00000E000000}">
      <text>
        <r>
          <rPr>
            <b/>
            <sz val="9"/>
            <color indexed="81"/>
            <rFont val="ＭＳ Ｐゴシック"/>
            <family val="3"/>
            <charset val="128"/>
          </rPr>
          <t>岩田京次</t>
        </r>
      </text>
    </comment>
    <comment ref="AT41" authorId="2" shapeId="0" xr:uid="{00000000-0006-0000-0100-00000F000000}">
      <text>
        <r>
          <rPr>
            <b/>
            <sz val="9"/>
            <color indexed="81"/>
            <rFont val="ＭＳ Ｐゴシック"/>
            <family val="3"/>
            <charset val="128"/>
          </rPr>
          <t>岩田京次</t>
        </r>
      </text>
    </comment>
    <comment ref="AY41" authorId="2" shapeId="0" xr:uid="{00000000-0006-0000-0100-000010000000}">
      <text>
        <r>
          <rPr>
            <b/>
            <sz val="9"/>
            <color indexed="81"/>
            <rFont val="ＭＳ Ｐゴシック"/>
            <family val="3"/>
            <charset val="128"/>
          </rPr>
          <t>岩田京次</t>
        </r>
      </text>
    </comment>
    <comment ref="BD41" authorId="2" shapeId="0" xr:uid="{00000000-0006-0000-0100-000011000000}">
      <text>
        <r>
          <rPr>
            <b/>
            <sz val="9"/>
            <color indexed="81"/>
            <rFont val="ＭＳ Ｐゴシック"/>
            <family val="3"/>
            <charset val="128"/>
          </rPr>
          <t>岩田京次</t>
        </r>
      </text>
    </comment>
    <comment ref="BI41" authorId="2" shapeId="0" xr:uid="{00000000-0006-0000-0100-000012000000}">
      <text>
        <r>
          <rPr>
            <b/>
            <sz val="9"/>
            <color indexed="81"/>
            <rFont val="ＭＳ Ｐゴシック"/>
            <family val="3"/>
            <charset val="128"/>
          </rPr>
          <t>岩田京次</t>
        </r>
      </text>
    </comment>
    <comment ref="BN41" authorId="2" shapeId="0" xr:uid="{00000000-0006-0000-0100-000013000000}">
      <text>
        <r>
          <rPr>
            <b/>
            <sz val="9"/>
            <color indexed="81"/>
            <rFont val="ＭＳ Ｐゴシック"/>
            <family val="3"/>
            <charset val="128"/>
          </rPr>
          <t>岩田京次</t>
        </r>
      </text>
    </comment>
    <comment ref="BS41" authorId="2" shapeId="0" xr:uid="{00000000-0006-0000-0100-000014000000}">
      <text>
        <r>
          <rPr>
            <b/>
            <sz val="9"/>
            <color indexed="81"/>
            <rFont val="ＭＳ Ｐゴシック"/>
            <family val="3"/>
            <charset val="128"/>
          </rPr>
          <t>岩田京次</t>
        </r>
      </text>
    </comment>
    <comment ref="BX41" authorId="2" shapeId="0" xr:uid="{00000000-0006-0000-0100-000015000000}">
      <text>
        <r>
          <rPr>
            <b/>
            <sz val="9"/>
            <color indexed="81"/>
            <rFont val="ＭＳ Ｐゴシック"/>
            <family val="3"/>
            <charset val="128"/>
          </rPr>
          <t>岩田京次</t>
        </r>
      </text>
    </comment>
    <comment ref="CC41" authorId="2" shapeId="0" xr:uid="{00000000-0006-0000-0100-000016000000}">
      <text>
        <r>
          <rPr>
            <b/>
            <sz val="9"/>
            <color indexed="81"/>
            <rFont val="ＭＳ Ｐゴシック"/>
            <family val="3"/>
            <charset val="128"/>
          </rPr>
          <t>岩田京次</t>
        </r>
      </text>
    </comment>
    <comment ref="CH41" authorId="2" shapeId="0" xr:uid="{00000000-0006-0000-0100-000017000000}">
      <text>
        <r>
          <rPr>
            <b/>
            <sz val="9"/>
            <color indexed="81"/>
            <rFont val="ＭＳ Ｐゴシック"/>
            <family val="3"/>
            <charset val="128"/>
          </rPr>
          <t>岩田京次</t>
        </r>
      </text>
    </comment>
    <comment ref="CM41" authorId="2" shapeId="0" xr:uid="{00000000-0006-0000-0100-000018000000}">
      <text>
        <r>
          <rPr>
            <b/>
            <sz val="9"/>
            <color indexed="81"/>
            <rFont val="ＭＳ Ｐゴシック"/>
            <family val="3"/>
            <charset val="128"/>
          </rPr>
          <t>岩田京次</t>
        </r>
      </text>
    </comment>
    <comment ref="CR41" authorId="2" shapeId="0" xr:uid="{00000000-0006-0000-0100-000019000000}">
      <text>
        <r>
          <rPr>
            <b/>
            <sz val="9"/>
            <color indexed="81"/>
            <rFont val="ＭＳ Ｐゴシック"/>
            <family val="3"/>
            <charset val="128"/>
          </rPr>
          <t>岩田京次</t>
        </r>
      </text>
    </comment>
    <comment ref="CW41" authorId="2" shapeId="0" xr:uid="{00000000-0006-0000-0100-00001A000000}">
      <text>
        <r>
          <rPr>
            <b/>
            <sz val="9"/>
            <color indexed="81"/>
            <rFont val="ＭＳ Ｐゴシック"/>
            <family val="3"/>
            <charset val="128"/>
          </rPr>
          <t>岩田京次</t>
        </r>
      </text>
    </comment>
    <comment ref="DB41" authorId="2" shapeId="0" xr:uid="{00000000-0006-0000-0100-00001B000000}">
      <text>
        <r>
          <rPr>
            <b/>
            <sz val="9"/>
            <color indexed="81"/>
            <rFont val="ＭＳ Ｐゴシック"/>
            <family val="3"/>
            <charset val="128"/>
          </rPr>
          <t>岩田京次</t>
        </r>
      </text>
    </comment>
    <comment ref="DG41" authorId="2" shapeId="0" xr:uid="{00000000-0006-0000-0100-00001C000000}">
      <text>
        <r>
          <rPr>
            <b/>
            <sz val="9"/>
            <color indexed="81"/>
            <rFont val="ＭＳ Ｐゴシック"/>
            <family val="3"/>
            <charset val="128"/>
          </rPr>
          <t>岩田京次</t>
        </r>
      </text>
    </comment>
    <comment ref="DL41" authorId="2" shapeId="0" xr:uid="{00000000-0006-0000-0100-00001D000000}">
      <text>
        <r>
          <rPr>
            <b/>
            <sz val="9"/>
            <color indexed="81"/>
            <rFont val="ＭＳ Ｐゴシック"/>
            <family val="3"/>
            <charset val="128"/>
          </rPr>
          <t>岩田京次</t>
        </r>
      </text>
    </comment>
    <comment ref="DQ41" authorId="2" shapeId="0" xr:uid="{00000000-0006-0000-0100-00001E000000}">
      <text>
        <r>
          <rPr>
            <b/>
            <sz val="9"/>
            <color indexed="81"/>
            <rFont val="ＭＳ Ｐゴシック"/>
            <family val="3"/>
            <charset val="128"/>
          </rPr>
          <t>岩田京次</t>
        </r>
      </text>
    </comment>
    <comment ref="DV41" authorId="2" shapeId="0" xr:uid="{00000000-0006-0000-0100-00001F000000}">
      <text>
        <r>
          <rPr>
            <b/>
            <sz val="9"/>
            <color indexed="81"/>
            <rFont val="ＭＳ Ｐゴシック"/>
            <family val="3"/>
            <charset val="128"/>
          </rPr>
          <t>岩田京次</t>
        </r>
      </text>
    </comment>
    <comment ref="EA41" authorId="2" shapeId="0" xr:uid="{00000000-0006-0000-0100-000020000000}">
      <text>
        <r>
          <rPr>
            <b/>
            <sz val="9"/>
            <color indexed="81"/>
            <rFont val="ＭＳ Ｐゴシック"/>
            <family val="3"/>
            <charset val="128"/>
          </rPr>
          <t>岩田京次</t>
        </r>
      </text>
    </comment>
    <comment ref="EF41" authorId="2" shapeId="0" xr:uid="{00000000-0006-0000-0100-000021000000}">
      <text>
        <r>
          <rPr>
            <b/>
            <sz val="9"/>
            <color indexed="81"/>
            <rFont val="ＭＳ Ｐゴシック"/>
            <family val="3"/>
            <charset val="128"/>
          </rPr>
          <t>岩田京次</t>
        </r>
      </text>
    </comment>
    <comment ref="EK41" authorId="2" shapeId="0" xr:uid="{00000000-0006-0000-0100-000022000000}">
      <text>
        <r>
          <rPr>
            <b/>
            <sz val="9"/>
            <color indexed="81"/>
            <rFont val="ＭＳ Ｐゴシック"/>
            <family val="3"/>
            <charset val="128"/>
          </rPr>
          <t>岩田京次</t>
        </r>
      </text>
    </comment>
    <comment ref="EP41" authorId="2" shapeId="0" xr:uid="{00000000-0006-0000-0100-000023000000}">
      <text>
        <r>
          <rPr>
            <b/>
            <sz val="9"/>
            <color indexed="81"/>
            <rFont val="ＭＳ Ｐゴシック"/>
            <family val="3"/>
            <charset val="128"/>
          </rPr>
          <t>岩田京次</t>
        </r>
      </text>
    </comment>
    <comment ref="EU41" authorId="2" shapeId="0" xr:uid="{00000000-0006-0000-0100-000024000000}">
      <text>
        <r>
          <rPr>
            <b/>
            <sz val="9"/>
            <color indexed="81"/>
            <rFont val="ＭＳ Ｐゴシック"/>
            <family val="3"/>
            <charset val="128"/>
          </rPr>
          <t>岩田京次</t>
        </r>
      </text>
    </comment>
    <comment ref="EZ41" authorId="2" shapeId="0" xr:uid="{00000000-0006-0000-0100-000025000000}">
      <text>
        <r>
          <rPr>
            <b/>
            <sz val="9"/>
            <color indexed="81"/>
            <rFont val="ＭＳ Ｐゴシック"/>
            <family val="3"/>
            <charset val="128"/>
          </rPr>
          <t>岩田京次</t>
        </r>
      </text>
    </comment>
    <comment ref="FE41" authorId="2" shapeId="0" xr:uid="{00000000-0006-0000-0100-000026000000}">
      <text>
        <r>
          <rPr>
            <b/>
            <sz val="9"/>
            <color indexed="81"/>
            <rFont val="ＭＳ Ｐゴシック"/>
            <family val="3"/>
            <charset val="128"/>
          </rPr>
          <t>岩田京次</t>
        </r>
      </text>
    </comment>
    <comment ref="FJ41" authorId="2" shapeId="0" xr:uid="{00000000-0006-0000-0100-000027000000}">
      <text>
        <r>
          <rPr>
            <b/>
            <sz val="9"/>
            <color indexed="81"/>
            <rFont val="ＭＳ Ｐゴシック"/>
            <family val="3"/>
            <charset val="128"/>
          </rPr>
          <t>岩田京次</t>
        </r>
      </text>
    </comment>
    <comment ref="FO41" authorId="2" shapeId="0" xr:uid="{00000000-0006-0000-0100-000028000000}">
      <text>
        <r>
          <rPr>
            <b/>
            <sz val="9"/>
            <color indexed="81"/>
            <rFont val="ＭＳ Ｐゴシック"/>
            <family val="3"/>
            <charset val="128"/>
          </rPr>
          <t>岩田京次</t>
        </r>
      </text>
    </comment>
    <comment ref="AE43" authorId="2" shapeId="0" xr:uid="{00000000-0006-0000-0100-000029000000}">
      <text>
        <r>
          <rPr>
            <b/>
            <sz val="9"/>
            <color indexed="81"/>
            <rFont val="ＭＳ Ｐゴシック"/>
            <family val="3"/>
            <charset val="128"/>
          </rPr>
          <t>岩田京次</t>
        </r>
      </text>
    </comment>
    <comment ref="AJ43" authorId="2" shapeId="0" xr:uid="{00000000-0006-0000-0100-00002A000000}">
      <text>
        <r>
          <rPr>
            <b/>
            <sz val="9"/>
            <color indexed="81"/>
            <rFont val="ＭＳ Ｐゴシック"/>
            <family val="3"/>
            <charset val="128"/>
          </rPr>
          <t>岩田京次</t>
        </r>
      </text>
    </comment>
    <comment ref="AO43" authorId="2" shapeId="0" xr:uid="{00000000-0006-0000-0100-00002B000000}">
      <text>
        <r>
          <rPr>
            <b/>
            <sz val="9"/>
            <color indexed="81"/>
            <rFont val="ＭＳ Ｐゴシック"/>
            <family val="3"/>
            <charset val="128"/>
          </rPr>
          <t>岩田京次</t>
        </r>
      </text>
    </comment>
    <comment ref="AT43" authorId="2" shapeId="0" xr:uid="{00000000-0006-0000-0100-00002C000000}">
      <text>
        <r>
          <rPr>
            <b/>
            <sz val="9"/>
            <color indexed="81"/>
            <rFont val="ＭＳ Ｐゴシック"/>
            <family val="3"/>
            <charset val="128"/>
          </rPr>
          <t>岩田京次</t>
        </r>
      </text>
    </comment>
    <comment ref="AY43" authorId="2" shapeId="0" xr:uid="{00000000-0006-0000-0100-00002D000000}">
      <text>
        <r>
          <rPr>
            <b/>
            <sz val="9"/>
            <color indexed="81"/>
            <rFont val="ＭＳ Ｐゴシック"/>
            <family val="3"/>
            <charset val="128"/>
          </rPr>
          <t>岩田京次</t>
        </r>
      </text>
    </comment>
    <comment ref="BD43" authorId="2" shapeId="0" xr:uid="{00000000-0006-0000-0100-00002E000000}">
      <text>
        <r>
          <rPr>
            <b/>
            <sz val="9"/>
            <color indexed="81"/>
            <rFont val="ＭＳ Ｐゴシック"/>
            <family val="3"/>
            <charset val="128"/>
          </rPr>
          <t>岩田京次</t>
        </r>
      </text>
    </comment>
    <comment ref="BI43" authorId="2" shapeId="0" xr:uid="{00000000-0006-0000-0100-00002F000000}">
      <text>
        <r>
          <rPr>
            <b/>
            <sz val="9"/>
            <color indexed="81"/>
            <rFont val="ＭＳ Ｐゴシック"/>
            <family val="3"/>
            <charset val="128"/>
          </rPr>
          <t>岩田京次</t>
        </r>
      </text>
    </comment>
    <comment ref="BN43" authorId="2" shapeId="0" xr:uid="{00000000-0006-0000-0100-000030000000}">
      <text>
        <r>
          <rPr>
            <b/>
            <sz val="9"/>
            <color indexed="81"/>
            <rFont val="ＭＳ Ｐゴシック"/>
            <family val="3"/>
            <charset val="128"/>
          </rPr>
          <t>岩田京次</t>
        </r>
      </text>
    </comment>
    <comment ref="BS43" authorId="2" shapeId="0" xr:uid="{00000000-0006-0000-0100-000031000000}">
      <text>
        <r>
          <rPr>
            <b/>
            <sz val="9"/>
            <color indexed="81"/>
            <rFont val="ＭＳ Ｐゴシック"/>
            <family val="3"/>
            <charset val="128"/>
          </rPr>
          <t>岩田京次</t>
        </r>
      </text>
    </comment>
    <comment ref="BX43" authorId="2" shapeId="0" xr:uid="{00000000-0006-0000-0100-000032000000}">
      <text>
        <r>
          <rPr>
            <b/>
            <sz val="9"/>
            <color indexed="81"/>
            <rFont val="ＭＳ Ｐゴシック"/>
            <family val="3"/>
            <charset val="128"/>
          </rPr>
          <t>岩田京次</t>
        </r>
      </text>
    </comment>
    <comment ref="CC43" authorId="2" shapeId="0" xr:uid="{00000000-0006-0000-0100-000033000000}">
      <text>
        <r>
          <rPr>
            <b/>
            <sz val="9"/>
            <color indexed="81"/>
            <rFont val="ＭＳ Ｐゴシック"/>
            <family val="3"/>
            <charset val="128"/>
          </rPr>
          <t>岩田京次</t>
        </r>
      </text>
    </comment>
    <comment ref="CH43" authorId="2" shapeId="0" xr:uid="{00000000-0006-0000-0100-000034000000}">
      <text>
        <r>
          <rPr>
            <b/>
            <sz val="9"/>
            <color indexed="81"/>
            <rFont val="ＭＳ Ｐゴシック"/>
            <family val="3"/>
            <charset val="128"/>
          </rPr>
          <t>岩田京次</t>
        </r>
      </text>
    </comment>
    <comment ref="CM43" authorId="2" shapeId="0" xr:uid="{00000000-0006-0000-0100-000035000000}">
      <text>
        <r>
          <rPr>
            <b/>
            <sz val="9"/>
            <color indexed="81"/>
            <rFont val="ＭＳ Ｐゴシック"/>
            <family val="3"/>
            <charset val="128"/>
          </rPr>
          <t>岩田京次</t>
        </r>
      </text>
    </comment>
    <comment ref="CR43" authorId="2" shapeId="0" xr:uid="{00000000-0006-0000-0100-000036000000}">
      <text>
        <r>
          <rPr>
            <b/>
            <sz val="9"/>
            <color indexed="81"/>
            <rFont val="ＭＳ Ｐゴシック"/>
            <family val="3"/>
            <charset val="128"/>
          </rPr>
          <t>岩田京次</t>
        </r>
      </text>
    </comment>
    <comment ref="CW43" authorId="2" shapeId="0" xr:uid="{00000000-0006-0000-0100-000037000000}">
      <text>
        <r>
          <rPr>
            <b/>
            <sz val="9"/>
            <color indexed="81"/>
            <rFont val="ＭＳ Ｐゴシック"/>
            <family val="3"/>
            <charset val="128"/>
          </rPr>
          <t>岩田京次</t>
        </r>
      </text>
    </comment>
    <comment ref="DB43" authorId="2" shapeId="0" xr:uid="{00000000-0006-0000-0100-000038000000}">
      <text>
        <r>
          <rPr>
            <b/>
            <sz val="9"/>
            <color indexed="81"/>
            <rFont val="ＭＳ Ｐゴシック"/>
            <family val="3"/>
            <charset val="128"/>
          </rPr>
          <t>岩田京次</t>
        </r>
      </text>
    </comment>
    <comment ref="DG43" authorId="2" shapeId="0" xr:uid="{00000000-0006-0000-0100-000039000000}">
      <text>
        <r>
          <rPr>
            <b/>
            <sz val="9"/>
            <color indexed="81"/>
            <rFont val="ＭＳ Ｐゴシック"/>
            <family val="3"/>
            <charset val="128"/>
          </rPr>
          <t>岩田京次</t>
        </r>
      </text>
    </comment>
    <comment ref="DL43" authorId="2" shapeId="0" xr:uid="{00000000-0006-0000-0100-00003A000000}">
      <text>
        <r>
          <rPr>
            <b/>
            <sz val="9"/>
            <color indexed="81"/>
            <rFont val="ＭＳ Ｐゴシック"/>
            <family val="3"/>
            <charset val="128"/>
          </rPr>
          <t>岩田京次</t>
        </r>
      </text>
    </comment>
    <comment ref="DQ43" authorId="2" shapeId="0" xr:uid="{00000000-0006-0000-0100-00003B000000}">
      <text>
        <r>
          <rPr>
            <b/>
            <sz val="9"/>
            <color indexed="81"/>
            <rFont val="ＭＳ Ｐゴシック"/>
            <family val="3"/>
            <charset val="128"/>
          </rPr>
          <t>岩田京次</t>
        </r>
      </text>
    </comment>
    <comment ref="DV43" authorId="2" shapeId="0" xr:uid="{00000000-0006-0000-0100-00003C000000}">
      <text>
        <r>
          <rPr>
            <b/>
            <sz val="9"/>
            <color indexed="81"/>
            <rFont val="ＭＳ Ｐゴシック"/>
            <family val="3"/>
            <charset val="128"/>
          </rPr>
          <t>岩田京次</t>
        </r>
      </text>
    </comment>
    <comment ref="EA43" authorId="2" shapeId="0" xr:uid="{00000000-0006-0000-0100-00003D000000}">
      <text>
        <r>
          <rPr>
            <b/>
            <sz val="9"/>
            <color indexed="81"/>
            <rFont val="ＭＳ Ｐゴシック"/>
            <family val="3"/>
            <charset val="128"/>
          </rPr>
          <t>岩田京次</t>
        </r>
      </text>
    </comment>
    <comment ref="EF43" authorId="2" shapeId="0" xr:uid="{00000000-0006-0000-0100-00003E000000}">
      <text>
        <r>
          <rPr>
            <b/>
            <sz val="9"/>
            <color indexed="81"/>
            <rFont val="ＭＳ Ｐゴシック"/>
            <family val="3"/>
            <charset val="128"/>
          </rPr>
          <t>岩田京次</t>
        </r>
      </text>
    </comment>
    <comment ref="EK43" authorId="2" shapeId="0" xr:uid="{00000000-0006-0000-0100-00003F000000}">
      <text>
        <r>
          <rPr>
            <b/>
            <sz val="9"/>
            <color indexed="81"/>
            <rFont val="ＭＳ Ｐゴシック"/>
            <family val="3"/>
            <charset val="128"/>
          </rPr>
          <t>岩田京次</t>
        </r>
      </text>
    </comment>
    <comment ref="EP43" authorId="2" shapeId="0" xr:uid="{00000000-0006-0000-0100-000040000000}">
      <text>
        <r>
          <rPr>
            <b/>
            <sz val="9"/>
            <color indexed="81"/>
            <rFont val="ＭＳ Ｐゴシック"/>
            <family val="3"/>
            <charset val="128"/>
          </rPr>
          <t>岩田京次</t>
        </r>
      </text>
    </comment>
    <comment ref="EU43" authorId="2" shapeId="0" xr:uid="{00000000-0006-0000-0100-000041000000}">
      <text>
        <r>
          <rPr>
            <b/>
            <sz val="9"/>
            <color indexed="81"/>
            <rFont val="ＭＳ Ｐゴシック"/>
            <family val="3"/>
            <charset val="128"/>
          </rPr>
          <t>岩田京次</t>
        </r>
      </text>
    </comment>
    <comment ref="EZ43" authorId="2" shapeId="0" xr:uid="{00000000-0006-0000-0100-000042000000}">
      <text>
        <r>
          <rPr>
            <b/>
            <sz val="9"/>
            <color indexed="81"/>
            <rFont val="ＭＳ Ｐゴシック"/>
            <family val="3"/>
            <charset val="128"/>
          </rPr>
          <t>岩田京次</t>
        </r>
      </text>
    </comment>
    <comment ref="FE43" authorId="2" shapeId="0" xr:uid="{00000000-0006-0000-0100-000043000000}">
      <text>
        <r>
          <rPr>
            <b/>
            <sz val="9"/>
            <color indexed="81"/>
            <rFont val="ＭＳ Ｐゴシック"/>
            <family val="3"/>
            <charset val="128"/>
          </rPr>
          <t>岩田京次</t>
        </r>
      </text>
    </comment>
    <comment ref="FJ43" authorId="2" shapeId="0" xr:uid="{00000000-0006-0000-0100-000044000000}">
      <text>
        <r>
          <rPr>
            <b/>
            <sz val="9"/>
            <color indexed="81"/>
            <rFont val="ＭＳ Ｐゴシック"/>
            <family val="3"/>
            <charset val="128"/>
          </rPr>
          <t>岩田京次</t>
        </r>
      </text>
    </comment>
    <comment ref="FO43" authorId="2" shapeId="0" xr:uid="{00000000-0006-0000-0100-000045000000}">
      <text>
        <r>
          <rPr>
            <b/>
            <sz val="9"/>
            <color indexed="81"/>
            <rFont val="ＭＳ Ｐゴシック"/>
            <family val="3"/>
            <charset val="128"/>
          </rPr>
          <t>岩田京次</t>
        </r>
      </text>
    </comment>
    <comment ref="DW55" authorId="2" shapeId="0" xr:uid="{00000000-0006-0000-0100-000046000000}">
      <text/>
    </comment>
    <comment ref="AE57" authorId="2" shapeId="0" xr:uid="{00000000-0006-0000-0100-000047000000}">
      <text>
        <r>
          <rPr>
            <sz val="9"/>
            <color indexed="81"/>
            <rFont val="ＭＳ Ｐゴシック"/>
            <family val="3"/>
            <charset val="128"/>
          </rPr>
          <t xml:space="preserve">岩田京次
</t>
        </r>
      </text>
    </comment>
    <comment ref="AJ57" authorId="2" shapeId="0" xr:uid="{00000000-0006-0000-0100-000048000000}">
      <text>
        <r>
          <rPr>
            <sz val="9"/>
            <color indexed="81"/>
            <rFont val="ＭＳ Ｐゴシック"/>
            <family val="3"/>
            <charset val="128"/>
          </rPr>
          <t xml:space="preserve">岩田京次
</t>
        </r>
      </text>
    </comment>
    <comment ref="AO57" authorId="2" shapeId="0" xr:uid="{00000000-0006-0000-0100-000049000000}">
      <text>
        <r>
          <rPr>
            <sz val="9"/>
            <color indexed="81"/>
            <rFont val="ＭＳ Ｐゴシック"/>
            <family val="3"/>
            <charset val="128"/>
          </rPr>
          <t xml:space="preserve">岩田京次
</t>
        </r>
      </text>
    </comment>
    <comment ref="AT57" authorId="2" shapeId="0" xr:uid="{00000000-0006-0000-0100-00004A000000}">
      <text>
        <r>
          <rPr>
            <sz val="9"/>
            <color indexed="81"/>
            <rFont val="ＭＳ Ｐゴシック"/>
            <family val="3"/>
            <charset val="128"/>
          </rPr>
          <t xml:space="preserve">岩田京次
</t>
        </r>
      </text>
    </comment>
    <comment ref="AY57" authorId="2" shapeId="0" xr:uid="{00000000-0006-0000-0100-00004B000000}">
      <text>
        <r>
          <rPr>
            <sz val="9"/>
            <color indexed="81"/>
            <rFont val="ＭＳ Ｐゴシック"/>
            <family val="3"/>
            <charset val="128"/>
          </rPr>
          <t xml:space="preserve">岩田京次
</t>
        </r>
      </text>
    </comment>
    <comment ref="CE57" authorId="3" shapeId="0" xr:uid="{00000000-0006-0000-0100-00004C000000}">
      <text>
        <r>
          <rPr>
            <b/>
            <sz val="9"/>
            <color indexed="81"/>
            <rFont val="ＭＳ Ｐゴシック"/>
            <family val="3"/>
            <charset val="128"/>
          </rPr>
          <t xml:space="preserve"> :</t>
        </r>
        <r>
          <rPr>
            <sz val="9"/>
            <color indexed="81"/>
            <rFont val="ＭＳ Ｐゴシック"/>
            <family val="3"/>
            <charset val="128"/>
          </rPr>
          <t xml:space="preserve">
</t>
        </r>
      </text>
    </comment>
    <comment ref="FA57" authorId="3" shapeId="0" xr:uid="{00000000-0006-0000-0100-00004D000000}">
      <text>
        <r>
          <rPr>
            <b/>
            <sz val="9"/>
            <color indexed="81"/>
            <rFont val="ＭＳ Ｐゴシック"/>
            <family val="3"/>
            <charset val="128"/>
          </rPr>
          <t xml:space="preserve"> :</t>
        </r>
        <r>
          <rPr>
            <sz val="9"/>
            <color indexed="81"/>
            <rFont val="ＭＳ Ｐゴシック"/>
            <family val="3"/>
            <charset val="128"/>
          </rPr>
          <t xml:space="preserve">
</t>
        </r>
      </text>
    </comment>
    <comment ref="AE63" authorId="2" shapeId="0" xr:uid="{00000000-0006-0000-0100-00004E000000}">
      <text>
        <r>
          <rPr>
            <b/>
            <sz val="9"/>
            <color indexed="81"/>
            <rFont val="ＭＳ Ｐゴシック"/>
            <family val="3"/>
            <charset val="128"/>
          </rPr>
          <t>岩田京次</t>
        </r>
      </text>
    </comment>
    <comment ref="AJ63" authorId="2" shapeId="0" xr:uid="{00000000-0006-0000-0100-00004F000000}">
      <text>
        <r>
          <rPr>
            <b/>
            <sz val="9"/>
            <color indexed="81"/>
            <rFont val="ＭＳ Ｐゴシック"/>
            <family val="3"/>
            <charset val="128"/>
          </rPr>
          <t>岩田京次</t>
        </r>
      </text>
    </comment>
    <comment ref="AO63" authorId="2" shapeId="0" xr:uid="{00000000-0006-0000-0100-000050000000}">
      <text>
        <r>
          <rPr>
            <b/>
            <sz val="9"/>
            <color indexed="81"/>
            <rFont val="ＭＳ Ｐゴシック"/>
            <family val="3"/>
            <charset val="128"/>
          </rPr>
          <t>岩田京次</t>
        </r>
      </text>
    </comment>
    <comment ref="AY63" authorId="2" shapeId="0" xr:uid="{00000000-0006-0000-0100-000051000000}">
      <text>
        <r>
          <rPr>
            <b/>
            <sz val="9"/>
            <color indexed="81"/>
            <rFont val="ＭＳ Ｐゴシック"/>
            <family val="3"/>
            <charset val="128"/>
          </rPr>
          <t>岩田京次</t>
        </r>
      </text>
    </comment>
    <comment ref="BD63" authorId="2" shapeId="0" xr:uid="{00000000-0006-0000-0100-000052000000}">
      <text>
        <r>
          <rPr>
            <b/>
            <sz val="9"/>
            <color indexed="81"/>
            <rFont val="ＭＳ Ｐゴシック"/>
            <family val="3"/>
            <charset val="128"/>
          </rPr>
          <t>岩田京次</t>
        </r>
      </text>
    </comment>
    <comment ref="BI63" authorId="2" shapeId="0" xr:uid="{00000000-0006-0000-0100-000053000000}">
      <text>
        <r>
          <rPr>
            <b/>
            <sz val="9"/>
            <color indexed="81"/>
            <rFont val="ＭＳ Ｐゴシック"/>
            <family val="3"/>
            <charset val="128"/>
          </rPr>
          <t>岩田京次</t>
        </r>
      </text>
    </comment>
    <comment ref="BN63" authorId="2" shapeId="0" xr:uid="{00000000-0006-0000-0100-000054000000}">
      <text>
        <r>
          <rPr>
            <b/>
            <sz val="9"/>
            <color indexed="81"/>
            <rFont val="ＭＳ Ｐゴシック"/>
            <family val="3"/>
            <charset val="128"/>
          </rPr>
          <t>岩田京次</t>
        </r>
      </text>
    </comment>
    <comment ref="DI63" authorId="2" shapeId="0" xr:uid="{00000000-0006-0000-0100-000055000000}">
      <text>
        <r>
          <rPr>
            <b/>
            <sz val="9"/>
            <color indexed="81"/>
            <rFont val="ＭＳ Ｐゴシック"/>
            <family val="3"/>
            <charset val="128"/>
          </rPr>
          <t>岩田京次</t>
        </r>
      </text>
    </comment>
    <comment ref="DN63" authorId="2" shapeId="0" xr:uid="{00000000-0006-0000-0100-000056000000}">
      <text>
        <r>
          <rPr>
            <b/>
            <sz val="9"/>
            <color indexed="81"/>
            <rFont val="ＭＳ Ｐゴシック"/>
            <family val="3"/>
            <charset val="128"/>
          </rPr>
          <t>岩田京次</t>
        </r>
      </text>
    </comment>
    <comment ref="DS63" authorId="2" shapeId="0" xr:uid="{00000000-0006-0000-0100-000057000000}">
      <text>
        <r>
          <rPr>
            <b/>
            <sz val="9"/>
            <color indexed="81"/>
            <rFont val="ＭＳ Ｐゴシック"/>
            <family val="3"/>
            <charset val="128"/>
          </rPr>
          <t>岩田京次</t>
        </r>
      </text>
    </comment>
    <comment ref="DX63" authorId="2" shapeId="0" xr:uid="{00000000-0006-0000-0100-000058000000}">
      <text>
        <r>
          <rPr>
            <b/>
            <sz val="9"/>
            <color indexed="81"/>
            <rFont val="ＭＳ Ｐゴシック"/>
            <family val="3"/>
            <charset val="128"/>
          </rPr>
          <t>岩田京次</t>
        </r>
      </text>
    </comment>
    <comment ref="EC63" authorId="2" shapeId="0" xr:uid="{00000000-0006-0000-0100-000059000000}">
      <text>
        <r>
          <rPr>
            <b/>
            <sz val="9"/>
            <color indexed="81"/>
            <rFont val="ＭＳ Ｐゴシック"/>
            <family val="3"/>
            <charset val="128"/>
          </rPr>
          <t>岩田京次</t>
        </r>
      </text>
    </comment>
    <comment ref="EH63" authorId="2" shapeId="0" xr:uid="{00000000-0006-0000-0100-00005A000000}">
      <text>
        <r>
          <rPr>
            <b/>
            <sz val="9"/>
            <color indexed="81"/>
            <rFont val="ＭＳ Ｐゴシック"/>
            <family val="3"/>
            <charset val="128"/>
          </rPr>
          <t>岩田京次</t>
        </r>
      </text>
    </comment>
    <comment ref="EM63" authorId="2" shapeId="0" xr:uid="{00000000-0006-0000-0100-00005B000000}">
      <text>
        <r>
          <rPr>
            <b/>
            <sz val="9"/>
            <color indexed="81"/>
            <rFont val="ＭＳ Ｐゴシック"/>
            <family val="3"/>
            <charset val="128"/>
          </rPr>
          <t>岩田京次</t>
        </r>
      </text>
    </comment>
    <comment ref="ER63" authorId="2" shapeId="0" xr:uid="{00000000-0006-0000-0100-00005C000000}">
      <text>
        <r>
          <rPr>
            <b/>
            <sz val="9"/>
            <color indexed="81"/>
            <rFont val="ＭＳ Ｐゴシック"/>
            <family val="3"/>
            <charset val="128"/>
          </rPr>
          <t>岩田京次</t>
        </r>
      </text>
    </comment>
    <comment ref="EW63" authorId="2" shapeId="0" xr:uid="{00000000-0006-0000-0100-00005D000000}">
      <text>
        <r>
          <rPr>
            <b/>
            <sz val="9"/>
            <color indexed="81"/>
            <rFont val="ＭＳ Ｐゴシック"/>
            <family val="3"/>
            <charset val="128"/>
          </rPr>
          <t>岩田京次</t>
        </r>
      </text>
    </comment>
    <comment ref="FB63" authorId="2" shapeId="0" xr:uid="{00000000-0006-0000-0100-00005E000000}">
      <text>
        <r>
          <rPr>
            <b/>
            <sz val="9"/>
            <color indexed="81"/>
            <rFont val="ＭＳ Ｐゴシック"/>
            <family val="3"/>
            <charset val="128"/>
          </rPr>
          <t>岩田京次</t>
        </r>
      </text>
    </comment>
    <comment ref="FG63" authorId="2" shapeId="0" xr:uid="{00000000-0006-0000-0100-00005F000000}">
      <text>
        <r>
          <rPr>
            <b/>
            <sz val="9"/>
            <color indexed="81"/>
            <rFont val="ＭＳ Ｐゴシック"/>
            <family val="3"/>
            <charset val="128"/>
          </rPr>
          <t>岩田京次</t>
        </r>
      </text>
    </comment>
    <comment ref="FL63" authorId="2" shapeId="0" xr:uid="{00000000-0006-0000-0100-000060000000}">
      <text>
        <r>
          <rPr>
            <b/>
            <sz val="9"/>
            <color indexed="81"/>
            <rFont val="ＭＳ Ｐゴシック"/>
            <family val="3"/>
            <charset val="128"/>
          </rPr>
          <t>岩田京次</t>
        </r>
      </text>
    </comment>
    <comment ref="FQ63" authorId="2" shapeId="0" xr:uid="{00000000-0006-0000-0100-000061000000}">
      <text>
        <r>
          <rPr>
            <b/>
            <sz val="9"/>
            <color indexed="81"/>
            <rFont val="ＭＳ Ｐゴシック"/>
            <family val="3"/>
            <charset val="128"/>
          </rPr>
          <t>岩田京次</t>
        </r>
      </text>
    </comment>
    <comment ref="BJ64" authorId="3" shapeId="0" xr:uid="{00000000-0006-0000-0100-000062000000}">
      <text>
        <r>
          <rPr>
            <b/>
            <sz val="9"/>
            <color indexed="81"/>
            <rFont val="ＭＳ Ｐゴシック"/>
            <family val="3"/>
            <charset val="128"/>
          </rPr>
          <t xml:space="preserve"> :</t>
        </r>
        <r>
          <rPr>
            <sz val="9"/>
            <color indexed="81"/>
            <rFont val="ＭＳ Ｐゴシック"/>
            <family val="3"/>
            <charset val="128"/>
          </rPr>
          <t xml:space="preserve">
</t>
        </r>
      </text>
    </comment>
    <comment ref="AE67" authorId="2" shapeId="0" xr:uid="{00000000-0006-0000-0100-000063000000}">
      <text>
        <r>
          <rPr>
            <sz val="9"/>
            <color indexed="81"/>
            <rFont val="ＭＳ Ｐゴシック"/>
            <family val="3"/>
            <charset val="128"/>
          </rPr>
          <t xml:space="preserve">岩田京次
</t>
        </r>
      </text>
    </comment>
    <comment ref="BI67" authorId="2" shapeId="0" xr:uid="{00000000-0006-0000-0100-000064000000}">
      <text>
        <r>
          <rPr>
            <sz val="9"/>
            <color indexed="81"/>
            <rFont val="ＭＳ Ｐゴシック"/>
            <family val="3"/>
            <charset val="128"/>
          </rPr>
          <t xml:space="preserve">岩田京次
</t>
        </r>
      </text>
    </comment>
    <comment ref="BN67" authorId="2" shapeId="0" xr:uid="{00000000-0006-0000-0100-000065000000}">
      <text>
        <r>
          <rPr>
            <sz val="9"/>
            <color indexed="81"/>
            <rFont val="ＭＳ Ｐゴシック"/>
            <family val="3"/>
            <charset val="128"/>
          </rPr>
          <t xml:space="preserve">岩田京次
</t>
        </r>
      </text>
    </comment>
    <comment ref="BS67" authorId="2" shapeId="0" xr:uid="{00000000-0006-0000-0100-000066000000}">
      <text>
        <r>
          <rPr>
            <sz val="9"/>
            <color indexed="81"/>
            <rFont val="ＭＳ Ｐゴシック"/>
            <family val="3"/>
            <charset val="128"/>
          </rPr>
          <t xml:space="preserve">岩田京次
</t>
        </r>
      </text>
    </comment>
    <comment ref="BY67" authorId="2" shapeId="0" xr:uid="{00000000-0006-0000-0100-000067000000}">
      <text>
        <r>
          <rPr>
            <sz val="9"/>
            <color indexed="81"/>
            <rFont val="ＭＳ Ｐゴシック"/>
            <family val="3"/>
            <charset val="128"/>
          </rPr>
          <t xml:space="preserve">岩田京次
</t>
        </r>
      </text>
    </comment>
    <comment ref="CD67" authorId="2" shapeId="0" xr:uid="{00000000-0006-0000-0100-000068000000}">
      <text>
        <r>
          <rPr>
            <sz val="9"/>
            <color indexed="81"/>
            <rFont val="ＭＳ Ｐゴシック"/>
            <family val="3"/>
            <charset val="128"/>
          </rPr>
          <t xml:space="preserve">岩田京次
</t>
        </r>
      </text>
    </comment>
    <comment ref="CI67" authorId="2" shapeId="0" xr:uid="{00000000-0006-0000-0100-000069000000}">
      <text>
        <r>
          <rPr>
            <sz val="9"/>
            <color indexed="81"/>
            <rFont val="ＭＳ Ｐゴシック"/>
            <family val="3"/>
            <charset val="128"/>
          </rPr>
          <t xml:space="preserve">岩田京次
</t>
        </r>
      </text>
    </comment>
    <comment ref="CO67" authorId="2" shapeId="0" xr:uid="{00000000-0006-0000-0100-00006A000000}">
      <text>
        <r>
          <rPr>
            <sz val="9"/>
            <color indexed="81"/>
            <rFont val="ＭＳ Ｐゴシック"/>
            <family val="3"/>
            <charset val="128"/>
          </rPr>
          <t xml:space="preserve">岩田京次
</t>
        </r>
      </text>
    </comment>
    <comment ref="CT67" authorId="2" shapeId="0" xr:uid="{00000000-0006-0000-0100-00006B000000}">
      <text>
        <r>
          <rPr>
            <sz val="9"/>
            <color indexed="81"/>
            <rFont val="ＭＳ Ｐゴシック"/>
            <family val="3"/>
            <charset val="128"/>
          </rPr>
          <t xml:space="preserve">岩田京次
</t>
        </r>
      </text>
    </comment>
    <comment ref="CY67" authorId="2" shapeId="0" xr:uid="{00000000-0006-0000-0100-00006C000000}">
      <text>
        <r>
          <rPr>
            <sz val="9"/>
            <color indexed="81"/>
            <rFont val="ＭＳ Ｐゴシック"/>
            <family val="3"/>
            <charset val="128"/>
          </rPr>
          <t xml:space="preserve">岩田京次
</t>
        </r>
      </text>
    </comment>
    <comment ref="AE70" authorId="2" shapeId="0" xr:uid="{00000000-0006-0000-0100-00006D000000}">
      <text>
        <r>
          <rPr>
            <sz val="9"/>
            <color indexed="81"/>
            <rFont val="ＭＳ Ｐゴシック"/>
            <family val="3"/>
            <charset val="128"/>
          </rPr>
          <t xml:space="preserve">岩田京次
</t>
        </r>
      </text>
    </comment>
    <comment ref="CC71" authorId="1" shapeId="0" xr:uid="{00000000-0006-0000-0100-00006E000000}">
      <text>
        <r>
          <rPr>
            <b/>
            <sz val="9"/>
            <color indexed="81"/>
            <rFont val="ＭＳ Ｐゴシック"/>
            <family val="3"/>
            <charset val="128"/>
          </rPr>
          <t>岩田</t>
        </r>
        <r>
          <rPr>
            <sz val="9"/>
            <color indexed="81"/>
            <rFont val="ＭＳ Ｐゴシック"/>
            <family val="3"/>
            <charset val="128"/>
          </rPr>
          <t xml:space="preserve">
</t>
        </r>
      </text>
    </comment>
    <comment ref="AE76" authorId="2" shapeId="0" xr:uid="{00000000-0006-0000-0100-00006F000000}">
      <text>
        <r>
          <rPr>
            <b/>
            <sz val="9"/>
            <color indexed="81"/>
            <rFont val="ＭＳ Ｐゴシック"/>
            <family val="3"/>
            <charset val="128"/>
          </rPr>
          <t>岩田京次</t>
        </r>
      </text>
    </comment>
    <comment ref="AE80" authorId="2" shapeId="0" xr:uid="{00000000-0006-0000-0100-000070000000}">
      <text>
        <r>
          <rPr>
            <sz val="9"/>
            <color indexed="81"/>
            <rFont val="ＭＳ Ｐゴシック"/>
            <family val="3"/>
            <charset val="128"/>
          </rPr>
          <t>岩田京次</t>
        </r>
      </text>
    </comment>
    <comment ref="AJ80" authorId="2" shapeId="0" xr:uid="{00000000-0006-0000-0100-000071000000}">
      <text>
        <r>
          <rPr>
            <sz val="9"/>
            <color indexed="81"/>
            <rFont val="ＭＳ Ｐゴシック"/>
            <family val="3"/>
            <charset val="128"/>
          </rPr>
          <t>岩田京次</t>
        </r>
      </text>
    </comment>
    <comment ref="DE80" authorId="2" shapeId="0" xr:uid="{00000000-0006-0000-0100-000072000000}">
      <text>
        <r>
          <rPr>
            <sz val="9"/>
            <color indexed="81"/>
            <rFont val="ＭＳ Ｐゴシック"/>
            <family val="3"/>
            <charset val="128"/>
          </rPr>
          <t>岩田京次</t>
        </r>
      </text>
    </comment>
    <comment ref="DJ80" authorId="2" shapeId="0" xr:uid="{00000000-0006-0000-0100-000073000000}">
      <text>
        <r>
          <rPr>
            <sz val="9"/>
            <color indexed="81"/>
            <rFont val="ＭＳ Ｐゴシック"/>
            <family val="3"/>
            <charset val="128"/>
          </rPr>
          <t>岩田京次</t>
        </r>
      </text>
    </comment>
    <comment ref="DO80" authorId="2" shapeId="0" xr:uid="{00000000-0006-0000-0100-000074000000}">
      <text>
        <r>
          <rPr>
            <sz val="9"/>
            <color indexed="81"/>
            <rFont val="ＭＳ Ｐゴシック"/>
            <family val="3"/>
            <charset val="128"/>
          </rPr>
          <t>岩田京次</t>
        </r>
      </text>
    </comment>
    <comment ref="DT80" authorId="2" shapeId="0" xr:uid="{00000000-0006-0000-0100-000075000000}">
      <text>
        <r>
          <rPr>
            <sz val="9"/>
            <color indexed="81"/>
            <rFont val="ＭＳ Ｐゴシック"/>
            <family val="3"/>
            <charset val="128"/>
          </rPr>
          <t>岩田京次</t>
        </r>
      </text>
    </comment>
    <comment ref="DY80" authorId="2" shapeId="0" xr:uid="{00000000-0006-0000-0100-000076000000}">
      <text>
        <r>
          <rPr>
            <sz val="9"/>
            <color indexed="81"/>
            <rFont val="ＭＳ Ｐゴシック"/>
            <family val="3"/>
            <charset val="128"/>
          </rPr>
          <t>岩田京次</t>
        </r>
      </text>
    </comment>
    <comment ref="ED80" authorId="2" shapeId="0" xr:uid="{00000000-0006-0000-0100-000077000000}">
      <text>
        <r>
          <rPr>
            <sz val="9"/>
            <color indexed="81"/>
            <rFont val="ＭＳ Ｐゴシック"/>
            <family val="3"/>
            <charset val="128"/>
          </rPr>
          <t>岩田京次</t>
        </r>
      </text>
    </comment>
    <comment ref="FC80" authorId="2" shapeId="0" xr:uid="{00000000-0006-0000-0100-000078000000}">
      <text>
        <r>
          <rPr>
            <sz val="9"/>
            <color indexed="81"/>
            <rFont val="ＭＳ Ｐゴシック"/>
            <family val="3"/>
            <charset val="128"/>
          </rPr>
          <t>岩田京次</t>
        </r>
      </text>
    </comment>
    <comment ref="FH80" authorId="2" shapeId="0" xr:uid="{00000000-0006-0000-0100-000079000000}">
      <text>
        <r>
          <rPr>
            <sz val="9"/>
            <color indexed="81"/>
            <rFont val="ＭＳ Ｐゴシック"/>
            <family val="3"/>
            <charset val="128"/>
          </rPr>
          <t>岩田京次</t>
        </r>
      </text>
    </comment>
    <comment ref="FR80" authorId="2" shapeId="0" xr:uid="{00000000-0006-0000-0100-00007A000000}">
      <text>
        <r>
          <rPr>
            <sz val="9"/>
            <color indexed="81"/>
            <rFont val="ＭＳ Ｐゴシック"/>
            <family val="3"/>
            <charset val="128"/>
          </rPr>
          <t>岩田京次</t>
        </r>
      </text>
    </comment>
    <comment ref="FW80" authorId="2" shapeId="0" xr:uid="{00000000-0006-0000-0100-00007B000000}">
      <text>
        <r>
          <rPr>
            <sz val="9"/>
            <color indexed="81"/>
            <rFont val="ＭＳ Ｐゴシック"/>
            <family val="3"/>
            <charset val="128"/>
          </rPr>
          <t>岩田京次</t>
        </r>
      </text>
    </comment>
    <comment ref="GG80" authorId="2" shapeId="0" xr:uid="{00000000-0006-0000-0100-00007C000000}">
      <text>
        <r>
          <rPr>
            <sz val="9"/>
            <color indexed="81"/>
            <rFont val="ＭＳ Ｐゴシック"/>
            <family val="3"/>
            <charset val="128"/>
          </rPr>
          <t>岩田京次</t>
        </r>
      </text>
    </comment>
    <comment ref="GL80" authorId="2" shapeId="0" xr:uid="{00000000-0006-0000-0100-00007D000000}">
      <text>
        <r>
          <rPr>
            <sz val="9"/>
            <color indexed="81"/>
            <rFont val="ＭＳ Ｐゴシック"/>
            <family val="3"/>
            <charset val="128"/>
          </rPr>
          <t>岩田京次</t>
        </r>
      </text>
    </comment>
    <comment ref="CK81" authorId="2" shapeId="0" xr:uid="{00000000-0006-0000-0100-00007E000000}">
      <text>
        <r>
          <rPr>
            <sz val="9"/>
            <color indexed="81"/>
            <rFont val="ＭＳ Ｐゴシック"/>
            <family val="3"/>
            <charset val="128"/>
          </rPr>
          <t xml:space="preserve">岩田京次
</t>
        </r>
      </text>
    </comment>
    <comment ref="CP81" authorId="2" shapeId="0" xr:uid="{00000000-0006-0000-0100-00007F000000}">
      <text>
        <r>
          <rPr>
            <sz val="9"/>
            <color indexed="81"/>
            <rFont val="ＭＳ Ｐゴシック"/>
            <family val="3"/>
            <charset val="128"/>
          </rPr>
          <t xml:space="preserve">岩田京次
</t>
        </r>
      </text>
    </comment>
    <comment ref="G86" authorId="3" shapeId="0" xr:uid="{00000000-0006-0000-0100-000080000000}">
      <text>
        <r>
          <rPr>
            <b/>
            <sz val="9"/>
            <color indexed="81"/>
            <rFont val="ＭＳ Ｐゴシック"/>
            <family val="3"/>
            <charset val="128"/>
          </rPr>
          <t xml:space="preserve"> :</t>
        </r>
        <r>
          <rPr>
            <sz val="9"/>
            <color indexed="81"/>
            <rFont val="ＭＳ Ｐゴシック"/>
            <family val="3"/>
            <charset val="128"/>
          </rPr>
          <t xml:space="preserve">
</t>
        </r>
      </text>
    </comment>
    <comment ref="G87" authorId="3" shapeId="0" xr:uid="{00000000-0006-0000-0100-000081000000}">
      <text>
        <r>
          <rPr>
            <b/>
            <sz val="9"/>
            <color indexed="81"/>
            <rFont val="ＭＳ Ｐゴシック"/>
            <family val="3"/>
            <charset val="128"/>
          </rPr>
          <t xml:space="preserve"> :</t>
        </r>
        <r>
          <rPr>
            <sz val="9"/>
            <color indexed="81"/>
            <rFont val="ＭＳ Ｐゴシック"/>
            <family val="3"/>
            <charset val="128"/>
          </rPr>
          <t xml:space="preserve">
</t>
        </r>
      </text>
    </comment>
    <comment ref="BW87" authorId="3" shapeId="0" xr:uid="{00000000-0006-0000-0100-000082000000}">
      <text>
        <r>
          <rPr>
            <b/>
            <sz val="9"/>
            <color indexed="81"/>
            <rFont val="ＭＳ Ｐゴシック"/>
            <family val="3"/>
            <charset val="128"/>
          </rPr>
          <t xml:space="preserve"> :</t>
        </r>
        <r>
          <rPr>
            <sz val="9"/>
            <color indexed="81"/>
            <rFont val="ＭＳ Ｐゴシック"/>
            <family val="3"/>
            <charset val="128"/>
          </rPr>
          <t xml:space="preserve">
</t>
        </r>
      </text>
    </comment>
    <comment ref="ES87" authorId="3" shapeId="0" xr:uid="{00000000-0006-0000-0100-000083000000}">
      <text>
        <r>
          <rPr>
            <b/>
            <sz val="9"/>
            <color indexed="81"/>
            <rFont val="ＭＳ Ｐゴシック"/>
            <family val="3"/>
            <charset val="128"/>
          </rPr>
          <t xml:space="preserve"> :</t>
        </r>
        <r>
          <rPr>
            <sz val="9"/>
            <color indexed="81"/>
            <rFont val="ＭＳ Ｐゴシック"/>
            <family val="3"/>
            <charset val="128"/>
          </rPr>
          <t xml:space="preserve">
</t>
        </r>
      </text>
    </comment>
    <comment ref="O88" authorId="3" shapeId="0" xr:uid="{00000000-0006-0000-0100-000084000000}">
      <text>
        <r>
          <rPr>
            <b/>
            <sz val="9"/>
            <color indexed="81"/>
            <rFont val="ＭＳ Ｐゴシック"/>
            <family val="3"/>
            <charset val="128"/>
          </rPr>
          <t xml:space="preserve"> :</t>
        </r>
        <r>
          <rPr>
            <sz val="9"/>
            <color indexed="81"/>
            <rFont val="ＭＳ Ｐゴシック"/>
            <family val="3"/>
            <charset val="128"/>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iwata</author>
    <author>岩田京次</author>
  </authors>
  <commentList>
    <comment ref="G8" authorId="0" shapeId="0" xr:uid="{00000000-0006-0000-1700-000001000000}">
      <text>
        <r>
          <rPr>
            <b/>
            <sz val="9"/>
            <color indexed="81"/>
            <rFont val="ＭＳ Ｐゴシック"/>
            <family val="3"/>
            <charset val="128"/>
          </rPr>
          <t>iwata:</t>
        </r>
        <r>
          <rPr>
            <sz val="9"/>
            <color indexed="81"/>
            <rFont val="ＭＳ Ｐゴシック"/>
            <family val="3"/>
            <charset val="128"/>
          </rPr>
          <t xml:space="preserve">
</t>
        </r>
      </text>
    </comment>
    <comment ref="I8" authorId="0" shapeId="0" xr:uid="{00000000-0006-0000-1700-000002000000}">
      <text>
        <r>
          <rPr>
            <b/>
            <sz val="9"/>
            <color indexed="81"/>
            <rFont val="ＭＳ Ｐゴシック"/>
            <family val="3"/>
            <charset val="128"/>
          </rPr>
          <t>iwata:</t>
        </r>
        <r>
          <rPr>
            <sz val="9"/>
            <color indexed="81"/>
            <rFont val="ＭＳ Ｐゴシック"/>
            <family val="3"/>
            <charset val="128"/>
          </rPr>
          <t xml:space="preserve">
</t>
        </r>
      </text>
    </comment>
    <comment ref="K8" authorId="0" shapeId="0" xr:uid="{00000000-0006-0000-1700-000003000000}">
      <text>
        <r>
          <rPr>
            <b/>
            <sz val="9"/>
            <color indexed="81"/>
            <rFont val="ＭＳ Ｐゴシック"/>
            <family val="3"/>
            <charset val="128"/>
          </rPr>
          <t>iwata:</t>
        </r>
        <r>
          <rPr>
            <sz val="9"/>
            <color indexed="81"/>
            <rFont val="ＭＳ Ｐゴシック"/>
            <family val="3"/>
            <charset val="128"/>
          </rPr>
          <t xml:space="preserve">
</t>
        </r>
      </text>
    </comment>
    <comment ref="B12" authorId="1" shapeId="0" xr:uid="{00000000-0006-0000-1700-000004000000}">
      <text>
        <r>
          <rPr>
            <b/>
            <sz val="9"/>
            <color indexed="81"/>
            <rFont val="ＭＳ Ｐゴシック"/>
            <family val="3"/>
            <charset val="128"/>
          </rPr>
          <t>岩田京次:</t>
        </r>
        <r>
          <rPr>
            <sz val="9"/>
            <color indexed="81"/>
            <rFont val="ＭＳ Ｐゴシック"/>
            <family val="3"/>
            <charset val="128"/>
          </rPr>
          <t xml:space="preserve">
</t>
        </r>
      </text>
    </comment>
    <comment ref="C12" authorId="1" shapeId="0" xr:uid="{00000000-0006-0000-1700-000005000000}">
      <text>
        <r>
          <rPr>
            <b/>
            <sz val="9"/>
            <color indexed="81"/>
            <rFont val="ＭＳ Ｐゴシック"/>
            <family val="3"/>
            <charset val="128"/>
          </rPr>
          <t>岩田京次:</t>
        </r>
        <r>
          <rPr>
            <sz val="9"/>
            <color indexed="81"/>
            <rFont val="ＭＳ Ｐゴシック"/>
            <family val="3"/>
            <charset val="128"/>
          </rPr>
          <t xml:space="preserve">
</t>
        </r>
      </text>
    </comment>
    <comment ref="D12" authorId="0" shapeId="0" xr:uid="{00000000-0006-0000-1700-000006000000}">
      <text>
        <r>
          <rPr>
            <b/>
            <sz val="9"/>
            <color indexed="81"/>
            <rFont val="ＭＳ Ｐゴシック"/>
            <family val="3"/>
            <charset val="128"/>
          </rPr>
          <t>iwata:</t>
        </r>
        <r>
          <rPr>
            <sz val="9"/>
            <color indexed="81"/>
            <rFont val="ＭＳ Ｐゴシック"/>
            <family val="3"/>
            <charset val="128"/>
          </rPr>
          <t xml:space="preserve">
</t>
        </r>
      </text>
    </comment>
    <comment ref="D13" authorId="0" shapeId="0" xr:uid="{00000000-0006-0000-1700-000007000000}">
      <text>
        <r>
          <rPr>
            <b/>
            <sz val="9"/>
            <color indexed="81"/>
            <rFont val="ＭＳ Ｐゴシック"/>
            <family val="3"/>
            <charset val="128"/>
          </rPr>
          <t>iwata:</t>
        </r>
        <r>
          <rPr>
            <sz val="9"/>
            <color indexed="81"/>
            <rFont val="ＭＳ Ｐゴシック"/>
            <family val="3"/>
            <charset val="128"/>
          </rPr>
          <t xml:space="preserve">
</t>
        </r>
      </text>
    </comment>
    <comment ref="B14" authorId="1" shapeId="0" xr:uid="{00000000-0006-0000-1700-000008000000}">
      <text>
        <r>
          <rPr>
            <b/>
            <sz val="9"/>
            <color indexed="81"/>
            <rFont val="ＭＳ Ｐゴシック"/>
            <family val="3"/>
            <charset val="128"/>
          </rPr>
          <t>岩田京次:</t>
        </r>
        <r>
          <rPr>
            <sz val="9"/>
            <color indexed="81"/>
            <rFont val="ＭＳ Ｐゴシック"/>
            <family val="3"/>
            <charset val="128"/>
          </rPr>
          <t xml:space="preserve">
</t>
        </r>
      </text>
    </comment>
    <comment ref="C14" authorId="1" shapeId="0" xr:uid="{00000000-0006-0000-1700-000009000000}">
      <text>
        <r>
          <rPr>
            <b/>
            <sz val="9"/>
            <color indexed="81"/>
            <rFont val="ＭＳ Ｐゴシック"/>
            <family val="3"/>
            <charset val="128"/>
          </rPr>
          <t>岩田京次:</t>
        </r>
        <r>
          <rPr>
            <sz val="9"/>
            <color indexed="81"/>
            <rFont val="ＭＳ Ｐゴシック"/>
            <family val="3"/>
            <charset val="128"/>
          </rPr>
          <t xml:space="preserve">
</t>
        </r>
      </text>
    </comment>
    <comment ref="D14" authorId="0" shapeId="0" xr:uid="{00000000-0006-0000-1700-00000A000000}">
      <text>
        <r>
          <rPr>
            <b/>
            <sz val="9"/>
            <color indexed="81"/>
            <rFont val="ＭＳ Ｐゴシック"/>
            <family val="3"/>
            <charset val="128"/>
          </rPr>
          <t>iwata:</t>
        </r>
        <r>
          <rPr>
            <sz val="9"/>
            <color indexed="81"/>
            <rFont val="ＭＳ Ｐゴシック"/>
            <family val="3"/>
            <charset val="128"/>
          </rPr>
          <t xml:space="preserve">
</t>
        </r>
      </text>
    </comment>
    <comment ref="D15" authorId="0" shapeId="0" xr:uid="{00000000-0006-0000-1700-00000B000000}">
      <text>
        <r>
          <rPr>
            <b/>
            <sz val="9"/>
            <color indexed="81"/>
            <rFont val="ＭＳ Ｐゴシック"/>
            <family val="3"/>
            <charset val="128"/>
          </rPr>
          <t>iwata:</t>
        </r>
        <r>
          <rPr>
            <sz val="9"/>
            <color indexed="81"/>
            <rFont val="ＭＳ Ｐゴシック"/>
            <family val="3"/>
            <charset val="128"/>
          </rPr>
          <t xml:space="preserve">
</t>
        </r>
      </text>
    </comment>
    <comment ref="B16" authorId="1" shapeId="0" xr:uid="{00000000-0006-0000-1700-00000C000000}">
      <text>
        <r>
          <rPr>
            <b/>
            <sz val="9"/>
            <color indexed="81"/>
            <rFont val="ＭＳ Ｐゴシック"/>
            <family val="3"/>
            <charset val="128"/>
          </rPr>
          <t>岩田京次:</t>
        </r>
        <r>
          <rPr>
            <sz val="9"/>
            <color indexed="81"/>
            <rFont val="ＭＳ Ｐゴシック"/>
            <family val="3"/>
            <charset val="128"/>
          </rPr>
          <t xml:space="preserve">
</t>
        </r>
      </text>
    </comment>
    <comment ref="C16" authorId="1" shapeId="0" xr:uid="{00000000-0006-0000-1700-00000D000000}">
      <text>
        <r>
          <rPr>
            <b/>
            <sz val="9"/>
            <color indexed="81"/>
            <rFont val="ＭＳ Ｐゴシック"/>
            <family val="3"/>
            <charset val="128"/>
          </rPr>
          <t>岩田京次:</t>
        </r>
        <r>
          <rPr>
            <sz val="9"/>
            <color indexed="81"/>
            <rFont val="ＭＳ Ｐゴシック"/>
            <family val="3"/>
            <charset val="128"/>
          </rPr>
          <t xml:space="preserve">
</t>
        </r>
      </text>
    </comment>
    <comment ref="D16" authorId="0" shapeId="0" xr:uid="{00000000-0006-0000-1700-00000E000000}">
      <text>
        <r>
          <rPr>
            <b/>
            <sz val="9"/>
            <color indexed="81"/>
            <rFont val="ＭＳ Ｐゴシック"/>
            <family val="3"/>
            <charset val="128"/>
          </rPr>
          <t>iwata:</t>
        </r>
        <r>
          <rPr>
            <sz val="9"/>
            <color indexed="81"/>
            <rFont val="ＭＳ Ｐゴシック"/>
            <family val="3"/>
            <charset val="128"/>
          </rPr>
          <t xml:space="preserve">
</t>
        </r>
      </text>
    </comment>
    <comment ref="D17" authorId="0" shapeId="0" xr:uid="{00000000-0006-0000-1700-00000F000000}">
      <text>
        <r>
          <rPr>
            <b/>
            <sz val="9"/>
            <color indexed="81"/>
            <rFont val="ＭＳ Ｐゴシック"/>
            <family val="3"/>
            <charset val="128"/>
          </rPr>
          <t>iwata:</t>
        </r>
        <r>
          <rPr>
            <sz val="9"/>
            <color indexed="81"/>
            <rFont val="ＭＳ Ｐゴシック"/>
            <family val="3"/>
            <charset val="128"/>
          </rPr>
          <t xml:space="preserve">
</t>
        </r>
      </text>
    </comment>
    <comment ref="B18" authorId="1" shapeId="0" xr:uid="{00000000-0006-0000-1700-000010000000}">
      <text>
        <r>
          <rPr>
            <b/>
            <sz val="9"/>
            <color indexed="81"/>
            <rFont val="ＭＳ Ｐゴシック"/>
            <family val="3"/>
            <charset val="128"/>
          </rPr>
          <t>岩田京次:</t>
        </r>
        <r>
          <rPr>
            <sz val="9"/>
            <color indexed="81"/>
            <rFont val="ＭＳ Ｐゴシック"/>
            <family val="3"/>
            <charset val="128"/>
          </rPr>
          <t xml:space="preserve">
</t>
        </r>
      </text>
    </comment>
    <comment ref="C18" authorId="1" shapeId="0" xr:uid="{00000000-0006-0000-1700-000011000000}">
      <text>
        <r>
          <rPr>
            <b/>
            <sz val="9"/>
            <color indexed="81"/>
            <rFont val="ＭＳ Ｐゴシック"/>
            <family val="3"/>
            <charset val="128"/>
          </rPr>
          <t>岩田京次:</t>
        </r>
        <r>
          <rPr>
            <sz val="9"/>
            <color indexed="81"/>
            <rFont val="ＭＳ Ｐゴシック"/>
            <family val="3"/>
            <charset val="128"/>
          </rPr>
          <t xml:space="preserve">
</t>
        </r>
      </text>
    </comment>
    <comment ref="D18" authorId="0" shapeId="0" xr:uid="{00000000-0006-0000-1700-000012000000}">
      <text>
        <r>
          <rPr>
            <b/>
            <sz val="9"/>
            <color indexed="81"/>
            <rFont val="ＭＳ Ｐゴシック"/>
            <family val="3"/>
            <charset val="128"/>
          </rPr>
          <t>iwata:</t>
        </r>
        <r>
          <rPr>
            <sz val="9"/>
            <color indexed="81"/>
            <rFont val="ＭＳ Ｐゴシック"/>
            <family val="3"/>
            <charset val="128"/>
          </rPr>
          <t xml:space="preserve">
</t>
        </r>
      </text>
    </comment>
    <comment ref="D19" authorId="0" shapeId="0" xr:uid="{00000000-0006-0000-1700-000013000000}">
      <text>
        <r>
          <rPr>
            <b/>
            <sz val="9"/>
            <color indexed="81"/>
            <rFont val="ＭＳ Ｐゴシック"/>
            <family val="3"/>
            <charset val="128"/>
          </rPr>
          <t>iwata:</t>
        </r>
        <r>
          <rPr>
            <sz val="9"/>
            <color indexed="81"/>
            <rFont val="ＭＳ Ｐゴシック"/>
            <family val="3"/>
            <charset val="128"/>
          </rPr>
          <t xml:space="preserve">
</t>
        </r>
      </text>
    </comment>
    <comment ref="B20" authorId="1" shapeId="0" xr:uid="{00000000-0006-0000-1700-000014000000}">
      <text>
        <r>
          <rPr>
            <b/>
            <sz val="9"/>
            <color indexed="81"/>
            <rFont val="ＭＳ Ｐゴシック"/>
            <family val="3"/>
            <charset val="128"/>
          </rPr>
          <t>岩田京次:</t>
        </r>
        <r>
          <rPr>
            <sz val="9"/>
            <color indexed="81"/>
            <rFont val="ＭＳ Ｐゴシック"/>
            <family val="3"/>
            <charset val="128"/>
          </rPr>
          <t xml:space="preserve">
</t>
        </r>
      </text>
    </comment>
    <comment ref="C20" authorId="1" shapeId="0" xr:uid="{00000000-0006-0000-1700-000015000000}">
      <text>
        <r>
          <rPr>
            <b/>
            <sz val="9"/>
            <color indexed="81"/>
            <rFont val="ＭＳ Ｐゴシック"/>
            <family val="3"/>
            <charset val="128"/>
          </rPr>
          <t>岩田京次:</t>
        </r>
        <r>
          <rPr>
            <sz val="9"/>
            <color indexed="81"/>
            <rFont val="ＭＳ Ｐゴシック"/>
            <family val="3"/>
            <charset val="128"/>
          </rPr>
          <t xml:space="preserve">
</t>
        </r>
      </text>
    </comment>
    <comment ref="D20" authorId="0" shapeId="0" xr:uid="{00000000-0006-0000-1700-000016000000}">
      <text>
        <r>
          <rPr>
            <b/>
            <sz val="9"/>
            <color indexed="81"/>
            <rFont val="ＭＳ Ｐゴシック"/>
            <family val="3"/>
            <charset val="128"/>
          </rPr>
          <t>iwata:</t>
        </r>
        <r>
          <rPr>
            <sz val="9"/>
            <color indexed="81"/>
            <rFont val="ＭＳ Ｐゴシック"/>
            <family val="3"/>
            <charset val="128"/>
          </rPr>
          <t xml:space="preserve">
</t>
        </r>
      </text>
    </comment>
    <comment ref="D21" authorId="0" shapeId="0" xr:uid="{00000000-0006-0000-1700-000017000000}">
      <text>
        <r>
          <rPr>
            <b/>
            <sz val="9"/>
            <color indexed="81"/>
            <rFont val="ＭＳ Ｐゴシック"/>
            <family val="3"/>
            <charset val="128"/>
          </rPr>
          <t>iwata:</t>
        </r>
        <r>
          <rPr>
            <sz val="9"/>
            <color indexed="81"/>
            <rFont val="ＭＳ Ｐゴシック"/>
            <family val="3"/>
            <charset val="128"/>
          </rPr>
          <t xml:space="preserve">
</t>
        </r>
      </text>
    </comment>
    <comment ref="B22" authorId="1" shapeId="0" xr:uid="{00000000-0006-0000-1700-000018000000}">
      <text>
        <r>
          <rPr>
            <b/>
            <sz val="9"/>
            <color indexed="81"/>
            <rFont val="ＭＳ Ｐゴシック"/>
            <family val="3"/>
            <charset val="128"/>
          </rPr>
          <t>岩田京次:</t>
        </r>
        <r>
          <rPr>
            <sz val="9"/>
            <color indexed="81"/>
            <rFont val="ＭＳ Ｐゴシック"/>
            <family val="3"/>
            <charset val="128"/>
          </rPr>
          <t xml:space="preserve">
</t>
        </r>
      </text>
    </comment>
    <comment ref="C22" authorId="1" shapeId="0" xr:uid="{00000000-0006-0000-1700-000019000000}">
      <text>
        <r>
          <rPr>
            <b/>
            <sz val="9"/>
            <color indexed="81"/>
            <rFont val="ＭＳ Ｐゴシック"/>
            <family val="3"/>
            <charset val="128"/>
          </rPr>
          <t>岩田京次:</t>
        </r>
        <r>
          <rPr>
            <sz val="9"/>
            <color indexed="81"/>
            <rFont val="ＭＳ Ｐゴシック"/>
            <family val="3"/>
            <charset val="128"/>
          </rPr>
          <t xml:space="preserve">
</t>
        </r>
      </text>
    </comment>
    <comment ref="D22" authorId="0" shapeId="0" xr:uid="{00000000-0006-0000-1700-00001A000000}">
      <text>
        <r>
          <rPr>
            <b/>
            <sz val="9"/>
            <color indexed="81"/>
            <rFont val="ＭＳ Ｐゴシック"/>
            <family val="3"/>
            <charset val="128"/>
          </rPr>
          <t>iwata:</t>
        </r>
        <r>
          <rPr>
            <sz val="9"/>
            <color indexed="81"/>
            <rFont val="ＭＳ Ｐゴシック"/>
            <family val="3"/>
            <charset val="128"/>
          </rPr>
          <t xml:space="preserve">
</t>
        </r>
      </text>
    </comment>
    <comment ref="D23" authorId="0" shapeId="0" xr:uid="{00000000-0006-0000-1700-00001B000000}">
      <text>
        <r>
          <rPr>
            <b/>
            <sz val="9"/>
            <color indexed="81"/>
            <rFont val="ＭＳ Ｐゴシック"/>
            <family val="3"/>
            <charset val="128"/>
          </rPr>
          <t>iwata:</t>
        </r>
        <r>
          <rPr>
            <sz val="9"/>
            <color indexed="81"/>
            <rFont val="ＭＳ Ｐゴシック"/>
            <family val="3"/>
            <charset val="128"/>
          </rPr>
          <t xml:space="preserve">
</t>
        </r>
      </text>
    </comment>
    <comment ref="B24" authorId="1" shapeId="0" xr:uid="{00000000-0006-0000-1700-00001C000000}">
      <text>
        <r>
          <rPr>
            <b/>
            <sz val="9"/>
            <color indexed="81"/>
            <rFont val="ＭＳ Ｐゴシック"/>
            <family val="3"/>
            <charset val="128"/>
          </rPr>
          <t>岩田京次:</t>
        </r>
        <r>
          <rPr>
            <sz val="9"/>
            <color indexed="81"/>
            <rFont val="ＭＳ Ｐゴシック"/>
            <family val="3"/>
            <charset val="128"/>
          </rPr>
          <t xml:space="preserve">
</t>
        </r>
      </text>
    </comment>
    <comment ref="C24" authorId="1" shapeId="0" xr:uid="{00000000-0006-0000-1700-00001D000000}">
      <text>
        <r>
          <rPr>
            <b/>
            <sz val="9"/>
            <color indexed="81"/>
            <rFont val="ＭＳ Ｐゴシック"/>
            <family val="3"/>
            <charset val="128"/>
          </rPr>
          <t>岩田京次:</t>
        </r>
        <r>
          <rPr>
            <sz val="9"/>
            <color indexed="81"/>
            <rFont val="ＭＳ Ｐゴシック"/>
            <family val="3"/>
            <charset val="128"/>
          </rPr>
          <t xml:space="preserve">
</t>
        </r>
      </text>
    </comment>
    <comment ref="D24" authorId="0" shapeId="0" xr:uid="{00000000-0006-0000-1700-00001E000000}">
      <text>
        <r>
          <rPr>
            <b/>
            <sz val="9"/>
            <color indexed="81"/>
            <rFont val="ＭＳ Ｐゴシック"/>
            <family val="3"/>
            <charset val="128"/>
          </rPr>
          <t>iwata:</t>
        </r>
        <r>
          <rPr>
            <sz val="9"/>
            <color indexed="81"/>
            <rFont val="ＭＳ Ｐゴシック"/>
            <family val="3"/>
            <charset val="128"/>
          </rPr>
          <t xml:space="preserve">
</t>
        </r>
      </text>
    </comment>
    <comment ref="D25" authorId="0" shapeId="0" xr:uid="{00000000-0006-0000-1700-00001F000000}">
      <text>
        <r>
          <rPr>
            <b/>
            <sz val="9"/>
            <color indexed="81"/>
            <rFont val="ＭＳ Ｐゴシック"/>
            <family val="3"/>
            <charset val="128"/>
          </rPr>
          <t>iwata:</t>
        </r>
        <r>
          <rPr>
            <sz val="9"/>
            <color indexed="81"/>
            <rFont val="ＭＳ Ｐゴシック"/>
            <family val="3"/>
            <charset val="128"/>
          </rPr>
          <t xml:space="preserve">
</t>
        </r>
      </text>
    </comment>
    <comment ref="B26" authorId="1" shapeId="0" xr:uid="{00000000-0006-0000-1700-000020000000}">
      <text>
        <r>
          <rPr>
            <b/>
            <sz val="9"/>
            <color indexed="81"/>
            <rFont val="ＭＳ Ｐゴシック"/>
            <family val="3"/>
            <charset val="128"/>
          </rPr>
          <t>岩田京次:</t>
        </r>
        <r>
          <rPr>
            <sz val="9"/>
            <color indexed="81"/>
            <rFont val="ＭＳ Ｐゴシック"/>
            <family val="3"/>
            <charset val="128"/>
          </rPr>
          <t xml:space="preserve">
</t>
        </r>
      </text>
    </comment>
    <comment ref="C26" authorId="1" shapeId="0" xr:uid="{00000000-0006-0000-1700-000021000000}">
      <text>
        <r>
          <rPr>
            <b/>
            <sz val="9"/>
            <color indexed="81"/>
            <rFont val="ＭＳ Ｐゴシック"/>
            <family val="3"/>
            <charset val="128"/>
          </rPr>
          <t>岩田京次:</t>
        </r>
        <r>
          <rPr>
            <sz val="9"/>
            <color indexed="81"/>
            <rFont val="ＭＳ Ｐゴシック"/>
            <family val="3"/>
            <charset val="128"/>
          </rPr>
          <t xml:space="preserve">
</t>
        </r>
      </text>
    </comment>
    <comment ref="D26" authorId="0" shapeId="0" xr:uid="{00000000-0006-0000-1700-000022000000}">
      <text>
        <r>
          <rPr>
            <b/>
            <sz val="9"/>
            <color indexed="81"/>
            <rFont val="ＭＳ Ｐゴシック"/>
            <family val="3"/>
            <charset val="128"/>
          </rPr>
          <t>iwata:</t>
        </r>
        <r>
          <rPr>
            <sz val="9"/>
            <color indexed="81"/>
            <rFont val="ＭＳ Ｐゴシック"/>
            <family val="3"/>
            <charset val="128"/>
          </rPr>
          <t xml:space="preserve">
</t>
        </r>
      </text>
    </comment>
    <comment ref="D27" authorId="0" shapeId="0" xr:uid="{00000000-0006-0000-1700-000023000000}">
      <text>
        <r>
          <rPr>
            <b/>
            <sz val="9"/>
            <color indexed="81"/>
            <rFont val="ＭＳ Ｐゴシック"/>
            <family val="3"/>
            <charset val="128"/>
          </rPr>
          <t>iwata:</t>
        </r>
        <r>
          <rPr>
            <sz val="9"/>
            <color indexed="81"/>
            <rFont val="ＭＳ Ｐゴシック"/>
            <family val="3"/>
            <charset val="128"/>
          </rPr>
          <t xml:space="preserve">
</t>
        </r>
      </text>
    </comment>
    <comment ref="B28" authorId="1" shapeId="0" xr:uid="{00000000-0006-0000-1700-000024000000}">
      <text>
        <r>
          <rPr>
            <b/>
            <sz val="9"/>
            <color indexed="81"/>
            <rFont val="ＭＳ Ｐゴシック"/>
            <family val="3"/>
            <charset val="128"/>
          </rPr>
          <t>岩田京次:</t>
        </r>
        <r>
          <rPr>
            <sz val="9"/>
            <color indexed="81"/>
            <rFont val="ＭＳ Ｐゴシック"/>
            <family val="3"/>
            <charset val="128"/>
          </rPr>
          <t xml:space="preserve">
</t>
        </r>
      </text>
    </comment>
    <comment ref="C28" authorId="1" shapeId="0" xr:uid="{00000000-0006-0000-1700-000025000000}">
      <text>
        <r>
          <rPr>
            <b/>
            <sz val="9"/>
            <color indexed="81"/>
            <rFont val="ＭＳ Ｐゴシック"/>
            <family val="3"/>
            <charset val="128"/>
          </rPr>
          <t>岩田京次:</t>
        </r>
        <r>
          <rPr>
            <sz val="9"/>
            <color indexed="81"/>
            <rFont val="ＭＳ Ｐゴシック"/>
            <family val="3"/>
            <charset val="128"/>
          </rPr>
          <t xml:space="preserve">
</t>
        </r>
      </text>
    </comment>
    <comment ref="D28" authorId="0" shapeId="0" xr:uid="{00000000-0006-0000-1700-000026000000}">
      <text>
        <r>
          <rPr>
            <b/>
            <sz val="9"/>
            <color indexed="81"/>
            <rFont val="ＭＳ Ｐゴシック"/>
            <family val="3"/>
            <charset val="128"/>
          </rPr>
          <t>iwata:</t>
        </r>
        <r>
          <rPr>
            <sz val="9"/>
            <color indexed="81"/>
            <rFont val="ＭＳ Ｐゴシック"/>
            <family val="3"/>
            <charset val="128"/>
          </rPr>
          <t xml:space="preserve">
</t>
        </r>
      </text>
    </comment>
    <comment ref="D29" authorId="0" shapeId="0" xr:uid="{00000000-0006-0000-1700-000027000000}">
      <text>
        <r>
          <rPr>
            <b/>
            <sz val="9"/>
            <color indexed="81"/>
            <rFont val="ＭＳ Ｐゴシック"/>
            <family val="3"/>
            <charset val="128"/>
          </rPr>
          <t>iwata:</t>
        </r>
        <r>
          <rPr>
            <sz val="9"/>
            <color indexed="81"/>
            <rFont val="ＭＳ Ｐゴシック"/>
            <family val="3"/>
            <charset val="128"/>
          </rPr>
          <t xml:space="preserve">
</t>
        </r>
      </text>
    </comment>
    <comment ref="B30" authorId="1" shapeId="0" xr:uid="{00000000-0006-0000-1700-000028000000}">
      <text>
        <r>
          <rPr>
            <b/>
            <sz val="9"/>
            <color indexed="81"/>
            <rFont val="ＭＳ Ｐゴシック"/>
            <family val="3"/>
            <charset val="128"/>
          </rPr>
          <t>岩田京次:</t>
        </r>
        <r>
          <rPr>
            <sz val="9"/>
            <color indexed="81"/>
            <rFont val="ＭＳ Ｐゴシック"/>
            <family val="3"/>
            <charset val="128"/>
          </rPr>
          <t xml:space="preserve">
</t>
        </r>
      </text>
    </comment>
    <comment ref="C30" authorId="1" shapeId="0" xr:uid="{00000000-0006-0000-1700-000029000000}">
      <text>
        <r>
          <rPr>
            <b/>
            <sz val="9"/>
            <color indexed="81"/>
            <rFont val="ＭＳ Ｐゴシック"/>
            <family val="3"/>
            <charset val="128"/>
          </rPr>
          <t>岩田京次:</t>
        </r>
        <r>
          <rPr>
            <sz val="9"/>
            <color indexed="81"/>
            <rFont val="ＭＳ Ｐゴシック"/>
            <family val="3"/>
            <charset val="128"/>
          </rPr>
          <t xml:space="preserve">
</t>
        </r>
      </text>
    </comment>
    <comment ref="D30" authorId="0" shapeId="0" xr:uid="{00000000-0006-0000-1700-00002A000000}">
      <text>
        <r>
          <rPr>
            <b/>
            <sz val="9"/>
            <color indexed="81"/>
            <rFont val="ＭＳ Ｐゴシック"/>
            <family val="3"/>
            <charset val="128"/>
          </rPr>
          <t>iwata:</t>
        </r>
        <r>
          <rPr>
            <sz val="9"/>
            <color indexed="81"/>
            <rFont val="ＭＳ Ｐゴシック"/>
            <family val="3"/>
            <charset val="128"/>
          </rPr>
          <t xml:space="preserve">
</t>
        </r>
      </text>
    </comment>
    <comment ref="D31" authorId="0" shapeId="0" xr:uid="{00000000-0006-0000-1700-00002B000000}">
      <text>
        <r>
          <rPr>
            <b/>
            <sz val="9"/>
            <color indexed="81"/>
            <rFont val="ＭＳ Ｐゴシック"/>
            <family val="3"/>
            <charset val="128"/>
          </rPr>
          <t>iwata:</t>
        </r>
        <r>
          <rPr>
            <sz val="9"/>
            <color indexed="81"/>
            <rFont val="ＭＳ Ｐゴシック"/>
            <family val="3"/>
            <charset val="128"/>
          </rPr>
          <t xml:space="preserve">
</t>
        </r>
      </text>
    </comment>
    <comment ref="B32" authorId="1" shapeId="0" xr:uid="{00000000-0006-0000-1700-00002C000000}">
      <text>
        <r>
          <rPr>
            <b/>
            <sz val="9"/>
            <color indexed="81"/>
            <rFont val="ＭＳ Ｐゴシック"/>
            <family val="3"/>
            <charset val="128"/>
          </rPr>
          <t>岩田京次:</t>
        </r>
        <r>
          <rPr>
            <sz val="9"/>
            <color indexed="81"/>
            <rFont val="ＭＳ Ｐゴシック"/>
            <family val="3"/>
            <charset val="128"/>
          </rPr>
          <t xml:space="preserve">
</t>
        </r>
      </text>
    </comment>
    <comment ref="C32" authorId="1" shapeId="0" xr:uid="{00000000-0006-0000-1700-00002D000000}">
      <text>
        <r>
          <rPr>
            <b/>
            <sz val="9"/>
            <color indexed="81"/>
            <rFont val="ＭＳ Ｐゴシック"/>
            <family val="3"/>
            <charset val="128"/>
          </rPr>
          <t>岩田京次:</t>
        </r>
        <r>
          <rPr>
            <sz val="9"/>
            <color indexed="81"/>
            <rFont val="ＭＳ Ｐゴシック"/>
            <family val="3"/>
            <charset val="128"/>
          </rPr>
          <t xml:space="preserve">
</t>
        </r>
      </text>
    </comment>
    <comment ref="D32" authorId="0" shapeId="0" xr:uid="{00000000-0006-0000-1700-00002E000000}">
      <text>
        <r>
          <rPr>
            <b/>
            <sz val="9"/>
            <color indexed="81"/>
            <rFont val="ＭＳ Ｐゴシック"/>
            <family val="3"/>
            <charset val="128"/>
          </rPr>
          <t>iwata:</t>
        </r>
        <r>
          <rPr>
            <sz val="9"/>
            <color indexed="81"/>
            <rFont val="ＭＳ Ｐゴシック"/>
            <family val="3"/>
            <charset val="128"/>
          </rPr>
          <t xml:space="preserve">
</t>
        </r>
      </text>
    </comment>
    <comment ref="D33" authorId="0" shapeId="0" xr:uid="{00000000-0006-0000-1700-00002F000000}">
      <text>
        <r>
          <rPr>
            <b/>
            <sz val="9"/>
            <color indexed="81"/>
            <rFont val="ＭＳ Ｐゴシック"/>
            <family val="3"/>
            <charset val="128"/>
          </rPr>
          <t>iwata:</t>
        </r>
        <r>
          <rPr>
            <sz val="9"/>
            <color indexed="81"/>
            <rFont val="ＭＳ Ｐゴシック"/>
            <family val="3"/>
            <charset val="128"/>
          </rPr>
          <t xml:space="preserve">
</t>
        </r>
      </text>
    </comment>
    <comment ref="B34" authorId="1" shapeId="0" xr:uid="{00000000-0006-0000-1700-000030000000}">
      <text>
        <r>
          <rPr>
            <b/>
            <sz val="9"/>
            <color indexed="81"/>
            <rFont val="ＭＳ Ｐゴシック"/>
            <family val="3"/>
            <charset val="128"/>
          </rPr>
          <t>岩田京次:</t>
        </r>
        <r>
          <rPr>
            <sz val="9"/>
            <color indexed="81"/>
            <rFont val="ＭＳ Ｐゴシック"/>
            <family val="3"/>
            <charset val="128"/>
          </rPr>
          <t xml:space="preserve">
</t>
        </r>
      </text>
    </comment>
    <comment ref="C34" authorId="1" shapeId="0" xr:uid="{00000000-0006-0000-1700-000031000000}">
      <text>
        <r>
          <rPr>
            <b/>
            <sz val="9"/>
            <color indexed="81"/>
            <rFont val="ＭＳ Ｐゴシック"/>
            <family val="3"/>
            <charset val="128"/>
          </rPr>
          <t>岩田京次:</t>
        </r>
        <r>
          <rPr>
            <sz val="9"/>
            <color indexed="81"/>
            <rFont val="ＭＳ Ｐゴシック"/>
            <family val="3"/>
            <charset val="128"/>
          </rPr>
          <t xml:space="preserve">
</t>
        </r>
      </text>
    </comment>
    <comment ref="D34" authorId="0" shapeId="0" xr:uid="{00000000-0006-0000-1700-000032000000}">
      <text>
        <r>
          <rPr>
            <b/>
            <sz val="9"/>
            <color indexed="81"/>
            <rFont val="ＭＳ Ｐゴシック"/>
            <family val="3"/>
            <charset val="128"/>
          </rPr>
          <t>iwata:</t>
        </r>
        <r>
          <rPr>
            <sz val="9"/>
            <color indexed="81"/>
            <rFont val="ＭＳ Ｐゴシック"/>
            <family val="3"/>
            <charset val="128"/>
          </rPr>
          <t xml:space="preserve">
</t>
        </r>
      </text>
    </comment>
    <comment ref="D35" authorId="0" shapeId="0" xr:uid="{00000000-0006-0000-1700-000033000000}">
      <text>
        <r>
          <rPr>
            <b/>
            <sz val="9"/>
            <color indexed="81"/>
            <rFont val="ＭＳ Ｐゴシック"/>
            <family val="3"/>
            <charset val="128"/>
          </rPr>
          <t>iwata:</t>
        </r>
        <r>
          <rPr>
            <sz val="9"/>
            <color indexed="81"/>
            <rFont val="ＭＳ Ｐゴシック"/>
            <family val="3"/>
            <charset val="128"/>
          </rPr>
          <t xml:space="preserve">
</t>
        </r>
      </text>
    </comment>
    <comment ref="B36" authorId="1" shapeId="0" xr:uid="{00000000-0006-0000-1700-000034000000}">
      <text>
        <r>
          <rPr>
            <b/>
            <sz val="9"/>
            <color indexed="81"/>
            <rFont val="ＭＳ Ｐゴシック"/>
            <family val="3"/>
            <charset val="128"/>
          </rPr>
          <t>岩田京次:</t>
        </r>
        <r>
          <rPr>
            <sz val="9"/>
            <color indexed="81"/>
            <rFont val="ＭＳ Ｐゴシック"/>
            <family val="3"/>
            <charset val="128"/>
          </rPr>
          <t xml:space="preserve">
</t>
        </r>
      </text>
    </comment>
    <comment ref="C36" authorId="1" shapeId="0" xr:uid="{00000000-0006-0000-1700-000035000000}">
      <text>
        <r>
          <rPr>
            <b/>
            <sz val="9"/>
            <color indexed="81"/>
            <rFont val="ＭＳ Ｐゴシック"/>
            <family val="3"/>
            <charset val="128"/>
          </rPr>
          <t>岩田京次:</t>
        </r>
        <r>
          <rPr>
            <sz val="9"/>
            <color indexed="81"/>
            <rFont val="ＭＳ Ｐゴシック"/>
            <family val="3"/>
            <charset val="128"/>
          </rPr>
          <t xml:space="preserve">
</t>
        </r>
      </text>
    </comment>
    <comment ref="D36" authorId="0" shapeId="0" xr:uid="{00000000-0006-0000-1700-000036000000}">
      <text>
        <r>
          <rPr>
            <b/>
            <sz val="9"/>
            <color indexed="81"/>
            <rFont val="ＭＳ Ｐゴシック"/>
            <family val="3"/>
            <charset val="128"/>
          </rPr>
          <t>iwata:</t>
        </r>
        <r>
          <rPr>
            <sz val="9"/>
            <color indexed="81"/>
            <rFont val="ＭＳ Ｐゴシック"/>
            <family val="3"/>
            <charset val="128"/>
          </rPr>
          <t xml:space="preserve">
</t>
        </r>
      </text>
    </comment>
    <comment ref="D37" authorId="0" shapeId="0" xr:uid="{00000000-0006-0000-1700-000037000000}">
      <text>
        <r>
          <rPr>
            <b/>
            <sz val="9"/>
            <color indexed="81"/>
            <rFont val="ＭＳ Ｐゴシック"/>
            <family val="3"/>
            <charset val="128"/>
          </rPr>
          <t>iwata:</t>
        </r>
        <r>
          <rPr>
            <sz val="9"/>
            <color indexed="81"/>
            <rFont val="ＭＳ Ｐゴシック"/>
            <family val="3"/>
            <charset val="128"/>
          </rPr>
          <t xml:space="preserve">
</t>
        </r>
      </text>
    </comment>
    <comment ref="B38" authorId="1" shapeId="0" xr:uid="{00000000-0006-0000-1700-000038000000}">
      <text>
        <r>
          <rPr>
            <b/>
            <sz val="9"/>
            <color indexed="81"/>
            <rFont val="ＭＳ Ｐゴシック"/>
            <family val="3"/>
            <charset val="128"/>
          </rPr>
          <t>岩田京次:</t>
        </r>
        <r>
          <rPr>
            <sz val="9"/>
            <color indexed="81"/>
            <rFont val="ＭＳ Ｐゴシック"/>
            <family val="3"/>
            <charset val="128"/>
          </rPr>
          <t xml:space="preserve">
</t>
        </r>
      </text>
    </comment>
    <comment ref="C38" authorId="1" shapeId="0" xr:uid="{00000000-0006-0000-1700-000039000000}">
      <text>
        <r>
          <rPr>
            <b/>
            <sz val="9"/>
            <color indexed="81"/>
            <rFont val="ＭＳ Ｐゴシック"/>
            <family val="3"/>
            <charset val="128"/>
          </rPr>
          <t>岩田京次:</t>
        </r>
        <r>
          <rPr>
            <sz val="9"/>
            <color indexed="81"/>
            <rFont val="ＭＳ Ｐゴシック"/>
            <family val="3"/>
            <charset val="128"/>
          </rPr>
          <t xml:space="preserve">
</t>
        </r>
      </text>
    </comment>
    <comment ref="D38" authorId="0" shapeId="0" xr:uid="{00000000-0006-0000-1700-00003A000000}">
      <text>
        <r>
          <rPr>
            <b/>
            <sz val="9"/>
            <color indexed="81"/>
            <rFont val="ＭＳ Ｐゴシック"/>
            <family val="3"/>
            <charset val="128"/>
          </rPr>
          <t>iwata:</t>
        </r>
        <r>
          <rPr>
            <sz val="9"/>
            <color indexed="81"/>
            <rFont val="ＭＳ Ｐゴシック"/>
            <family val="3"/>
            <charset val="128"/>
          </rPr>
          <t xml:space="preserve">
</t>
        </r>
      </text>
    </comment>
    <comment ref="D39" authorId="0" shapeId="0" xr:uid="{00000000-0006-0000-1700-00003B000000}">
      <text>
        <r>
          <rPr>
            <b/>
            <sz val="9"/>
            <color indexed="81"/>
            <rFont val="ＭＳ Ｐゴシック"/>
            <family val="3"/>
            <charset val="128"/>
          </rPr>
          <t>iwata:</t>
        </r>
        <r>
          <rPr>
            <sz val="9"/>
            <color indexed="81"/>
            <rFont val="ＭＳ Ｐゴシック"/>
            <family val="3"/>
            <charset val="128"/>
          </rPr>
          <t xml:space="preserve">
</t>
        </r>
      </text>
    </comment>
    <comment ref="B40" authorId="1" shapeId="0" xr:uid="{00000000-0006-0000-1700-00003C000000}">
      <text>
        <r>
          <rPr>
            <b/>
            <sz val="9"/>
            <color indexed="81"/>
            <rFont val="ＭＳ Ｐゴシック"/>
            <family val="3"/>
            <charset val="128"/>
          </rPr>
          <t>岩田京次:</t>
        </r>
        <r>
          <rPr>
            <sz val="9"/>
            <color indexed="81"/>
            <rFont val="ＭＳ Ｐゴシック"/>
            <family val="3"/>
            <charset val="128"/>
          </rPr>
          <t xml:space="preserve">
</t>
        </r>
      </text>
    </comment>
    <comment ref="C40" authorId="1" shapeId="0" xr:uid="{00000000-0006-0000-1700-00003D000000}">
      <text>
        <r>
          <rPr>
            <b/>
            <sz val="9"/>
            <color indexed="81"/>
            <rFont val="ＭＳ Ｐゴシック"/>
            <family val="3"/>
            <charset val="128"/>
          </rPr>
          <t>岩田京次:</t>
        </r>
        <r>
          <rPr>
            <sz val="9"/>
            <color indexed="81"/>
            <rFont val="ＭＳ Ｐゴシック"/>
            <family val="3"/>
            <charset val="128"/>
          </rPr>
          <t xml:space="preserve">
</t>
        </r>
      </text>
    </comment>
    <comment ref="D40" authorId="0" shapeId="0" xr:uid="{00000000-0006-0000-1700-00003E000000}">
      <text>
        <r>
          <rPr>
            <b/>
            <sz val="9"/>
            <color indexed="81"/>
            <rFont val="ＭＳ Ｐゴシック"/>
            <family val="3"/>
            <charset val="128"/>
          </rPr>
          <t>iwata:</t>
        </r>
        <r>
          <rPr>
            <sz val="9"/>
            <color indexed="81"/>
            <rFont val="ＭＳ Ｐゴシック"/>
            <family val="3"/>
            <charset val="128"/>
          </rPr>
          <t xml:space="preserve">
</t>
        </r>
      </text>
    </comment>
    <comment ref="D41" authorId="0" shapeId="0" xr:uid="{00000000-0006-0000-1700-00003F000000}">
      <text>
        <r>
          <rPr>
            <b/>
            <sz val="9"/>
            <color indexed="81"/>
            <rFont val="ＭＳ Ｐゴシック"/>
            <family val="3"/>
            <charset val="128"/>
          </rPr>
          <t>iwata:</t>
        </r>
        <r>
          <rPr>
            <sz val="9"/>
            <color indexed="81"/>
            <rFont val="ＭＳ Ｐゴシック"/>
            <family val="3"/>
            <charset val="128"/>
          </rPr>
          <t xml:space="preserve">
</t>
        </r>
      </text>
    </comment>
    <comment ref="B42" authorId="1" shapeId="0" xr:uid="{00000000-0006-0000-1700-000040000000}">
      <text>
        <r>
          <rPr>
            <b/>
            <sz val="9"/>
            <color indexed="81"/>
            <rFont val="ＭＳ Ｐゴシック"/>
            <family val="3"/>
            <charset val="128"/>
          </rPr>
          <t>岩田京次:</t>
        </r>
        <r>
          <rPr>
            <sz val="9"/>
            <color indexed="81"/>
            <rFont val="ＭＳ Ｐゴシック"/>
            <family val="3"/>
            <charset val="128"/>
          </rPr>
          <t xml:space="preserve">
</t>
        </r>
      </text>
    </comment>
    <comment ref="C42" authorId="1" shapeId="0" xr:uid="{00000000-0006-0000-1700-000041000000}">
      <text>
        <r>
          <rPr>
            <b/>
            <sz val="9"/>
            <color indexed="81"/>
            <rFont val="ＭＳ Ｐゴシック"/>
            <family val="3"/>
            <charset val="128"/>
          </rPr>
          <t>岩田京次:</t>
        </r>
        <r>
          <rPr>
            <sz val="9"/>
            <color indexed="81"/>
            <rFont val="ＭＳ Ｐゴシック"/>
            <family val="3"/>
            <charset val="128"/>
          </rPr>
          <t xml:space="preserve">
</t>
        </r>
      </text>
    </comment>
    <comment ref="D42" authorId="0" shapeId="0" xr:uid="{00000000-0006-0000-1700-000042000000}">
      <text>
        <r>
          <rPr>
            <b/>
            <sz val="9"/>
            <color indexed="81"/>
            <rFont val="ＭＳ Ｐゴシック"/>
            <family val="3"/>
            <charset val="128"/>
          </rPr>
          <t>iwata:</t>
        </r>
        <r>
          <rPr>
            <sz val="9"/>
            <color indexed="81"/>
            <rFont val="ＭＳ Ｐゴシック"/>
            <family val="3"/>
            <charset val="128"/>
          </rPr>
          <t xml:space="preserve">
</t>
        </r>
      </text>
    </comment>
    <comment ref="D43" authorId="0" shapeId="0" xr:uid="{00000000-0006-0000-1700-000043000000}">
      <text>
        <r>
          <rPr>
            <b/>
            <sz val="9"/>
            <color indexed="81"/>
            <rFont val="ＭＳ Ｐゴシック"/>
            <family val="3"/>
            <charset val="128"/>
          </rPr>
          <t>iwata:</t>
        </r>
        <r>
          <rPr>
            <sz val="9"/>
            <color indexed="81"/>
            <rFont val="ＭＳ Ｐゴシック"/>
            <family val="3"/>
            <charset val="128"/>
          </rPr>
          <t xml:space="preserve">
</t>
        </r>
      </text>
    </comment>
    <comment ref="B44" authorId="1" shapeId="0" xr:uid="{00000000-0006-0000-1700-000044000000}">
      <text>
        <r>
          <rPr>
            <b/>
            <sz val="9"/>
            <color indexed="81"/>
            <rFont val="ＭＳ Ｐゴシック"/>
            <family val="3"/>
            <charset val="128"/>
          </rPr>
          <t>岩田京次:</t>
        </r>
        <r>
          <rPr>
            <sz val="9"/>
            <color indexed="81"/>
            <rFont val="ＭＳ Ｐゴシック"/>
            <family val="3"/>
            <charset val="128"/>
          </rPr>
          <t xml:space="preserve">
</t>
        </r>
      </text>
    </comment>
    <comment ref="C44" authorId="1" shapeId="0" xr:uid="{00000000-0006-0000-1700-000045000000}">
      <text>
        <r>
          <rPr>
            <b/>
            <sz val="9"/>
            <color indexed="81"/>
            <rFont val="ＭＳ Ｐゴシック"/>
            <family val="3"/>
            <charset val="128"/>
          </rPr>
          <t>岩田京次:</t>
        </r>
        <r>
          <rPr>
            <sz val="9"/>
            <color indexed="81"/>
            <rFont val="ＭＳ Ｐゴシック"/>
            <family val="3"/>
            <charset val="128"/>
          </rPr>
          <t xml:space="preserve">
</t>
        </r>
      </text>
    </comment>
    <comment ref="D44" authorId="0" shapeId="0" xr:uid="{00000000-0006-0000-1700-000046000000}">
      <text>
        <r>
          <rPr>
            <b/>
            <sz val="9"/>
            <color indexed="81"/>
            <rFont val="ＭＳ Ｐゴシック"/>
            <family val="3"/>
            <charset val="128"/>
          </rPr>
          <t>iwata:</t>
        </r>
        <r>
          <rPr>
            <sz val="9"/>
            <color indexed="81"/>
            <rFont val="ＭＳ Ｐゴシック"/>
            <family val="3"/>
            <charset val="128"/>
          </rPr>
          <t xml:space="preserve">
</t>
        </r>
      </text>
    </comment>
    <comment ref="D45" authorId="0" shapeId="0" xr:uid="{00000000-0006-0000-1700-000047000000}">
      <text>
        <r>
          <rPr>
            <b/>
            <sz val="9"/>
            <color indexed="81"/>
            <rFont val="ＭＳ Ｐゴシック"/>
            <family val="3"/>
            <charset val="128"/>
          </rPr>
          <t>iwata:</t>
        </r>
        <r>
          <rPr>
            <sz val="9"/>
            <color indexed="81"/>
            <rFont val="ＭＳ Ｐゴシック"/>
            <family val="3"/>
            <charset val="128"/>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岩田京次</author>
    <author>Owner</author>
    <author>iwata</author>
  </authors>
  <commentList>
    <comment ref="I12" authorId="0" shapeId="0" xr:uid="{00000000-0006-0000-1800-000001000000}">
      <text>
        <r>
          <rPr>
            <b/>
            <sz val="9"/>
            <color indexed="81"/>
            <rFont val="ＭＳ Ｐゴシック"/>
            <family val="3"/>
            <charset val="128"/>
          </rPr>
          <t>岩田京次:</t>
        </r>
        <r>
          <rPr>
            <sz val="9"/>
            <color indexed="81"/>
            <rFont val="ＭＳ Ｐゴシック"/>
            <family val="3"/>
            <charset val="128"/>
          </rPr>
          <t xml:space="preserve">
</t>
        </r>
      </text>
    </comment>
    <comment ref="W13" authorId="1" shapeId="0" xr:uid="{00000000-0006-0000-1800-000002000000}">
      <text>
        <r>
          <rPr>
            <b/>
            <sz val="9"/>
            <color indexed="81"/>
            <rFont val="ＭＳ Ｐゴシック"/>
            <family val="3"/>
            <charset val="128"/>
          </rPr>
          <t>Owner:</t>
        </r>
        <r>
          <rPr>
            <sz val="9"/>
            <color indexed="81"/>
            <rFont val="ＭＳ Ｐゴシック"/>
            <family val="3"/>
            <charset val="128"/>
          </rPr>
          <t xml:space="preserve">
</t>
        </r>
      </text>
    </comment>
    <comment ref="X13" authorId="1" shapeId="0" xr:uid="{00000000-0006-0000-1800-000003000000}">
      <text>
        <r>
          <rPr>
            <b/>
            <sz val="9"/>
            <color indexed="81"/>
            <rFont val="ＭＳ Ｐゴシック"/>
            <family val="3"/>
            <charset val="128"/>
          </rPr>
          <t>Owner:</t>
        </r>
        <r>
          <rPr>
            <sz val="9"/>
            <color indexed="81"/>
            <rFont val="ＭＳ Ｐゴシック"/>
            <family val="3"/>
            <charset val="128"/>
          </rPr>
          <t xml:space="preserve">
</t>
        </r>
      </text>
    </comment>
    <comment ref="AA13" authorId="1" shapeId="0" xr:uid="{00000000-0006-0000-1800-000004000000}">
      <text>
        <r>
          <rPr>
            <b/>
            <sz val="9"/>
            <color indexed="81"/>
            <rFont val="ＭＳ Ｐゴシック"/>
            <family val="3"/>
            <charset val="128"/>
          </rPr>
          <t>Owner:</t>
        </r>
        <r>
          <rPr>
            <sz val="9"/>
            <color indexed="81"/>
            <rFont val="ＭＳ Ｐゴシック"/>
            <family val="3"/>
            <charset val="128"/>
          </rPr>
          <t xml:space="preserve">
</t>
        </r>
      </text>
    </comment>
    <comment ref="AD13" authorId="1" shapeId="0" xr:uid="{00000000-0006-0000-1800-000005000000}">
      <text>
        <r>
          <rPr>
            <b/>
            <sz val="9"/>
            <color indexed="81"/>
            <rFont val="ＭＳ Ｐゴシック"/>
            <family val="3"/>
            <charset val="128"/>
          </rPr>
          <t>Owner:</t>
        </r>
        <r>
          <rPr>
            <sz val="9"/>
            <color indexed="81"/>
            <rFont val="ＭＳ Ｐゴシック"/>
            <family val="3"/>
            <charset val="128"/>
          </rPr>
          <t xml:space="preserve">
</t>
        </r>
      </text>
    </comment>
    <comment ref="I14" authorId="0" shapeId="0" xr:uid="{00000000-0006-0000-1800-000006000000}">
      <text>
        <r>
          <rPr>
            <b/>
            <sz val="9"/>
            <color indexed="81"/>
            <rFont val="ＭＳ Ｐゴシック"/>
            <family val="3"/>
            <charset val="128"/>
          </rPr>
          <t>岩田京次:</t>
        </r>
        <r>
          <rPr>
            <sz val="9"/>
            <color indexed="81"/>
            <rFont val="ＭＳ Ｐゴシック"/>
            <family val="3"/>
            <charset val="128"/>
          </rPr>
          <t xml:space="preserve">
</t>
        </r>
      </text>
    </comment>
    <comment ref="I15" authorId="0" shapeId="0" xr:uid="{00000000-0006-0000-1800-000007000000}">
      <text>
        <r>
          <rPr>
            <b/>
            <sz val="9"/>
            <color indexed="81"/>
            <rFont val="ＭＳ Ｐゴシック"/>
            <family val="3"/>
            <charset val="128"/>
          </rPr>
          <t>岩田京次:</t>
        </r>
        <r>
          <rPr>
            <sz val="9"/>
            <color indexed="81"/>
            <rFont val="ＭＳ Ｐゴシック"/>
            <family val="3"/>
            <charset val="128"/>
          </rPr>
          <t xml:space="preserve">
</t>
        </r>
      </text>
    </comment>
    <comment ref="D17" authorId="0" shapeId="0" xr:uid="{00000000-0006-0000-1800-000008000000}">
      <text/>
    </comment>
    <comment ref="E17" authorId="0" shapeId="0" xr:uid="{00000000-0006-0000-1800-000009000000}">
      <text>
        <r>
          <rPr>
            <b/>
            <sz val="9"/>
            <color indexed="81"/>
            <rFont val="ＭＳ Ｐゴシック"/>
            <family val="3"/>
            <charset val="128"/>
          </rPr>
          <t>岩田京次:</t>
        </r>
        <r>
          <rPr>
            <sz val="9"/>
            <color indexed="81"/>
            <rFont val="ＭＳ Ｐゴシック"/>
            <family val="3"/>
            <charset val="128"/>
          </rPr>
          <t xml:space="preserve">
</t>
        </r>
      </text>
    </comment>
    <comment ref="G17" authorId="0" shapeId="0" xr:uid="{00000000-0006-0000-1800-00000A000000}">
      <text>
        <r>
          <rPr>
            <b/>
            <sz val="9"/>
            <color indexed="81"/>
            <rFont val="ＭＳ Ｐゴシック"/>
            <family val="3"/>
            <charset val="128"/>
          </rPr>
          <t>岩田京次:</t>
        </r>
        <r>
          <rPr>
            <sz val="9"/>
            <color indexed="81"/>
            <rFont val="ＭＳ Ｐゴシック"/>
            <family val="3"/>
            <charset val="128"/>
          </rPr>
          <t xml:space="preserve">
</t>
        </r>
      </text>
    </comment>
    <comment ref="I17" authorId="0" shapeId="0" xr:uid="{00000000-0006-0000-1800-00000B000000}">
      <text>
        <r>
          <rPr>
            <b/>
            <sz val="9"/>
            <color indexed="81"/>
            <rFont val="ＭＳ Ｐゴシック"/>
            <family val="3"/>
            <charset val="128"/>
          </rPr>
          <t>岩田京次:</t>
        </r>
        <r>
          <rPr>
            <sz val="9"/>
            <color indexed="81"/>
            <rFont val="ＭＳ Ｐゴシック"/>
            <family val="3"/>
            <charset val="128"/>
          </rPr>
          <t xml:space="preserve">
</t>
        </r>
      </text>
    </comment>
    <comment ref="L17" authorId="0" shapeId="0" xr:uid="{00000000-0006-0000-1800-00000C000000}">
      <text>
        <r>
          <rPr>
            <b/>
            <sz val="9"/>
            <color indexed="81"/>
            <rFont val="ＭＳ Ｐゴシック"/>
            <family val="3"/>
            <charset val="128"/>
          </rPr>
          <t>岩田京次:</t>
        </r>
        <r>
          <rPr>
            <sz val="9"/>
            <color indexed="81"/>
            <rFont val="ＭＳ Ｐゴシック"/>
            <family val="3"/>
            <charset val="128"/>
          </rPr>
          <t xml:space="preserve">
</t>
        </r>
      </text>
    </comment>
    <comment ref="D19" authorId="0" shapeId="0" xr:uid="{00000000-0006-0000-1800-00000D000000}">
      <text/>
    </comment>
    <comment ref="E19" authorId="0" shapeId="0" xr:uid="{00000000-0006-0000-1800-00000E000000}">
      <text>
        <r>
          <rPr>
            <b/>
            <sz val="9"/>
            <color indexed="81"/>
            <rFont val="ＭＳ Ｐゴシック"/>
            <family val="3"/>
            <charset val="128"/>
          </rPr>
          <t>岩田京次:</t>
        </r>
        <r>
          <rPr>
            <sz val="9"/>
            <color indexed="81"/>
            <rFont val="ＭＳ Ｐゴシック"/>
            <family val="3"/>
            <charset val="128"/>
          </rPr>
          <t xml:space="preserve">
</t>
        </r>
      </text>
    </comment>
    <comment ref="G19" authorId="0" shapeId="0" xr:uid="{00000000-0006-0000-1800-00000F000000}">
      <text>
        <r>
          <rPr>
            <b/>
            <sz val="9"/>
            <color indexed="81"/>
            <rFont val="ＭＳ Ｐゴシック"/>
            <family val="3"/>
            <charset val="128"/>
          </rPr>
          <t>岩田京次:</t>
        </r>
        <r>
          <rPr>
            <sz val="9"/>
            <color indexed="81"/>
            <rFont val="ＭＳ Ｐゴシック"/>
            <family val="3"/>
            <charset val="128"/>
          </rPr>
          <t xml:space="preserve">
</t>
        </r>
      </text>
    </comment>
    <comment ref="I19" authorId="0" shapeId="0" xr:uid="{00000000-0006-0000-1800-000010000000}">
      <text>
        <r>
          <rPr>
            <b/>
            <sz val="9"/>
            <color indexed="81"/>
            <rFont val="ＭＳ Ｐゴシック"/>
            <family val="3"/>
            <charset val="128"/>
          </rPr>
          <t>岩田京次:</t>
        </r>
        <r>
          <rPr>
            <sz val="9"/>
            <color indexed="81"/>
            <rFont val="ＭＳ Ｐゴシック"/>
            <family val="3"/>
            <charset val="128"/>
          </rPr>
          <t xml:space="preserve">
</t>
        </r>
      </text>
    </comment>
    <comment ref="L19" authorId="0" shapeId="0" xr:uid="{00000000-0006-0000-1800-000011000000}">
      <text>
        <r>
          <rPr>
            <b/>
            <sz val="9"/>
            <color indexed="81"/>
            <rFont val="ＭＳ Ｐゴシック"/>
            <family val="3"/>
            <charset val="128"/>
          </rPr>
          <t>岩田京次:</t>
        </r>
        <r>
          <rPr>
            <sz val="9"/>
            <color indexed="81"/>
            <rFont val="ＭＳ Ｐゴシック"/>
            <family val="3"/>
            <charset val="128"/>
          </rPr>
          <t xml:space="preserve">
</t>
        </r>
      </text>
    </comment>
    <comment ref="D21" authorId="0" shapeId="0" xr:uid="{00000000-0006-0000-1800-000012000000}">
      <text/>
    </comment>
    <comment ref="E21" authorId="0" shapeId="0" xr:uid="{00000000-0006-0000-1800-000013000000}">
      <text>
        <r>
          <rPr>
            <b/>
            <sz val="9"/>
            <color indexed="81"/>
            <rFont val="ＭＳ Ｐゴシック"/>
            <family val="3"/>
            <charset val="128"/>
          </rPr>
          <t>岩田京次:</t>
        </r>
        <r>
          <rPr>
            <sz val="9"/>
            <color indexed="81"/>
            <rFont val="ＭＳ Ｐゴシック"/>
            <family val="3"/>
            <charset val="128"/>
          </rPr>
          <t xml:space="preserve">
</t>
        </r>
      </text>
    </comment>
    <comment ref="G21" authorId="0" shapeId="0" xr:uid="{00000000-0006-0000-1800-000014000000}">
      <text>
        <r>
          <rPr>
            <b/>
            <sz val="9"/>
            <color indexed="81"/>
            <rFont val="ＭＳ Ｐゴシック"/>
            <family val="3"/>
            <charset val="128"/>
          </rPr>
          <t>岩田京次:</t>
        </r>
        <r>
          <rPr>
            <sz val="9"/>
            <color indexed="81"/>
            <rFont val="ＭＳ Ｐゴシック"/>
            <family val="3"/>
            <charset val="128"/>
          </rPr>
          <t xml:space="preserve">
</t>
        </r>
      </text>
    </comment>
    <comment ref="I21" authorId="0" shapeId="0" xr:uid="{00000000-0006-0000-1800-000015000000}">
      <text>
        <r>
          <rPr>
            <b/>
            <sz val="9"/>
            <color indexed="81"/>
            <rFont val="ＭＳ Ｐゴシック"/>
            <family val="3"/>
            <charset val="128"/>
          </rPr>
          <t>岩田京次:</t>
        </r>
        <r>
          <rPr>
            <sz val="9"/>
            <color indexed="81"/>
            <rFont val="ＭＳ Ｐゴシック"/>
            <family val="3"/>
            <charset val="128"/>
          </rPr>
          <t xml:space="preserve">
</t>
        </r>
      </text>
    </comment>
    <comment ref="L21" authorId="0" shapeId="0" xr:uid="{00000000-0006-0000-1800-000016000000}">
      <text>
        <r>
          <rPr>
            <b/>
            <sz val="9"/>
            <color indexed="81"/>
            <rFont val="ＭＳ Ｐゴシック"/>
            <family val="3"/>
            <charset val="128"/>
          </rPr>
          <t>岩田京次:</t>
        </r>
        <r>
          <rPr>
            <sz val="9"/>
            <color indexed="81"/>
            <rFont val="ＭＳ Ｐゴシック"/>
            <family val="3"/>
            <charset val="128"/>
          </rPr>
          <t xml:space="preserve">
</t>
        </r>
      </text>
    </comment>
    <comment ref="D23" authorId="0" shapeId="0" xr:uid="{00000000-0006-0000-1800-000017000000}">
      <text/>
    </comment>
    <comment ref="E23" authorId="0" shapeId="0" xr:uid="{00000000-0006-0000-1800-000018000000}">
      <text>
        <r>
          <rPr>
            <b/>
            <sz val="9"/>
            <color indexed="81"/>
            <rFont val="ＭＳ Ｐゴシック"/>
            <family val="3"/>
            <charset val="128"/>
          </rPr>
          <t>岩田京次:</t>
        </r>
        <r>
          <rPr>
            <sz val="9"/>
            <color indexed="81"/>
            <rFont val="ＭＳ Ｐゴシック"/>
            <family val="3"/>
            <charset val="128"/>
          </rPr>
          <t xml:space="preserve">
</t>
        </r>
      </text>
    </comment>
    <comment ref="G23" authorId="0" shapeId="0" xr:uid="{00000000-0006-0000-1800-000019000000}">
      <text>
        <r>
          <rPr>
            <b/>
            <sz val="9"/>
            <color indexed="81"/>
            <rFont val="ＭＳ Ｐゴシック"/>
            <family val="3"/>
            <charset val="128"/>
          </rPr>
          <t>岩田京次:</t>
        </r>
        <r>
          <rPr>
            <sz val="9"/>
            <color indexed="81"/>
            <rFont val="ＭＳ Ｐゴシック"/>
            <family val="3"/>
            <charset val="128"/>
          </rPr>
          <t xml:space="preserve">
</t>
        </r>
      </text>
    </comment>
    <comment ref="I23" authorId="0" shapeId="0" xr:uid="{00000000-0006-0000-1800-00001A000000}">
      <text>
        <r>
          <rPr>
            <b/>
            <sz val="9"/>
            <color indexed="81"/>
            <rFont val="ＭＳ Ｐゴシック"/>
            <family val="3"/>
            <charset val="128"/>
          </rPr>
          <t>岩田京次:</t>
        </r>
        <r>
          <rPr>
            <sz val="9"/>
            <color indexed="81"/>
            <rFont val="ＭＳ Ｐゴシック"/>
            <family val="3"/>
            <charset val="128"/>
          </rPr>
          <t xml:space="preserve">
</t>
        </r>
      </text>
    </comment>
    <comment ref="L23" authorId="0" shapeId="0" xr:uid="{00000000-0006-0000-1800-00001B000000}">
      <text>
        <r>
          <rPr>
            <b/>
            <sz val="9"/>
            <color indexed="81"/>
            <rFont val="ＭＳ Ｐゴシック"/>
            <family val="3"/>
            <charset val="128"/>
          </rPr>
          <t>岩田京次:</t>
        </r>
        <r>
          <rPr>
            <sz val="9"/>
            <color indexed="81"/>
            <rFont val="ＭＳ Ｐゴシック"/>
            <family val="3"/>
            <charset val="128"/>
          </rPr>
          <t xml:space="preserve">
</t>
        </r>
      </text>
    </comment>
    <comment ref="D25" authorId="0" shapeId="0" xr:uid="{00000000-0006-0000-1800-00001C000000}">
      <text/>
    </comment>
    <comment ref="E25" authorId="0" shapeId="0" xr:uid="{00000000-0006-0000-1800-00001D000000}">
      <text>
        <r>
          <rPr>
            <b/>
            <sz val="9"/>
            <color indexed="81"/>
            <rFont val="ＭＳ Ｐゴシック"/>
            <family val="3"/>
            <charset val="128"/>
          </rPr>
          <t>岩田京次:</t>
        </r>
        <r>
          <rPr>
            <sz val="9"/>
            <color indexed="81"/>
            <rFont val="ＭＳ Ｐゴシック"/>
            <family val="3"/>
            <charset val="128"/>
          </rPr>
          <t xml:space="preserve">
</t>
        </r>
      </text>
    </comment>
    <comment ref="G25" authorId="0" shapeId="0" xr:uid="{00000000-0006-0000-1800-00001E000000}">
      <text>
        <r>
          <rPr>
            <b/>
            <sz val="9"/>
            <color indexed="81"/>
            <rFont val="ＭＳ Ｐゴシック"/>
            <family val="3"/>
            <charset val="128"/>
          </rPr>
          <t>岩田京次:</t>
        </r>
        <r>
          <rPr>
            <sz val="9"/>
            <color indexed="81"/>
            <rFont val="ＭＳ Ｐゴシック"/>
            <family val="3"/>
            <charset val="128"/>
          </rPr>
          <t xml:space="preserve">
</t>
        </r>
      </text>
    </comment>
    <comment ref="I25" authorId="0" shapeId="0" xr:uid="{00000000-0006-0000-1800-00001F000000}">
      <text>
        <r>
          <rPr>
            <b/>
            <sz val="9"/>
            <color indexed="81"/>
            <rFont val="ＭＳ Ｐゴシック"/>
            <family val="3"/>
            <charset val="128"/>
          </rPr>
          <t>岩田京次:</t>
        </r>
        <r>
          <rPr>
            <sz val="9"/>
            <color indexed="81"/>
            <rFont val="ＭＳ Ｐゴシック"/>
            <family val="3"/>
            <charset val="128"/>
          </rPr>
          <t xml:space="preserve">
</t>
        </r>
      </text>
    </comment>
    <comment ref="L25" authorId="0" shapeId="0" xr:uid="{00000000-0006-0000-1800-000020000000}">
      <text>
        <r>
          <rPr>
            <b/>
            <sz val="9"/>
            <color indexed="81"/>
            <rFont val="ＭＳ Ｐゴシック"/>
            <family val="3"/>
            <charset val="128"/>
          </rPr>
          <t>岩田京次:</t>
        </r>
        <r>
          <rPr>
            <sz val="9"/>
            <color indexed="81"/>
            <rFont val="ＭＳ Ｐゴシック"/>
            <family val="3"/>
            <charset val="128"/>
          </rPr>
          <t xml:space="preserve">
</t>
        </r>
      </text>
    </comment>
    <comment ref="I28" authorId="0" shapeId="0" xr:uid="{00000000-0006-0000-1800-000021000000}">
      <text>
        <r>
          <rPr>
            <b/>
            <sz val="9"/>
            <color indexed="81"/>
            <rFont val="ＭＳ Ｐゴシック"/>
            <family val="3"/>
            <charset val="128"/>
          </rPr>
          <t>岩田京次:</t>
        </r>
        <r>
          <rPr>
            <sz val="9"/>
            <color indexed="81"/>
            <rFont val="ＭＳ Ｐゴシック"/>
            <family val="3"/>
            <charset val="128"/>
          </rPr>
          <t xml:space="preserve">
</t>
        </r>
      </text>
    </comment>
    <comment ref="K28" authorId="0" shapeId="0" xr:uid="{00000000-0006-0000-1800-000022000000}">
      <text>
        <r>
          <rPr>
            <b/>
            <sz val="9"/>
            <color indexed="81"/>
            <rFont val="ＭＳ Ｐゴシック"/>
            <family val="3"/>
            <charset val="128"/>
          </rPr>
          <t>岩田京次:</t>
        </r>
        <r>
          <rPr>
            <sz val="9"/>
            <color indexed="81"/>
            <rFont val="ＭＳ Ｐゴシック"/>
            <family val="3"/>
            <charset val="128"/>
          </rPr>
          <t xml:space="preserve">
</t>
        </r>
      </text>
    </comment>
    <comment ref="M28" authorId="0" shapeId="0" xr:uid="{00000000-0006-0000-1800-000023000000}">
      <text>
        <r>
          <rPr>
            <b/>
            <sz val="9"/>
            <color indexed="81"/>
            <rFont val="ＭＳ Ｐゴシック"/>
            <family val="3"/>
            <charset val="128"/>
          </rPr>
          <t>岩田京次:</t>
        </r>
        <r>
          <rPr>
            <sz val="9"/>
            <color indexed="81"/>
            <rFont val="ＭＳ Ｐゴシック"/>
            <family val="3"/>
            <charset val="128"/>
          </rPr>
          <t xml:space="preserve">
</t>
        </r>
      </text>
    </comment>
    <comment ref="AI29" authorId="2" shapeId="0" xr:uid="{00000000-0006-0000-1800-000024000000}">
      <text>
        <r>
          <rPr>
            <b/>
            <sz val="9"/>
            <color indexed="81"/>
            <rFont val="ＭＳ Ｐゴシック"/>
            <family val="3"/>
            <charset val="128"/>
          </rPr>
          <t>iwata:</t>
        </r>
        <r>
          <rPr>
            <sz val="9"/>
            <color indexed="81"/>
            <rFont val="ＭＳ Ｐゴシック"/>
            <family val="3"/>
            <charset val="128"/>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岩田京次</author>
    <author>Owner</author>
    <author>iwata</author>
  </authors>
  <commentList>
    <comment ref="I10" authorId="0" shapeId="0" xr:uid="{00000000-0006-0000-1900-000001000000}">
      <text>
        <r>
          <rPr>
            <b/>
            <sz val="9"/>
            <color indexed="81"/>
            <rFont val="ＭＳ Ｐゴシック"/>
            <family val="3"/>
            <charset val="128"/>
          </rPr>
          <t>岩田京次:</t>
        </r>
        <r>
          <rPr>
            <sz val="9"/>
            <color indexed="81"/>
            <rFont val="ＭＳ Ｐゴシック"/>
            <family val="3"/>
            <charset val="128"/>
          </rPr>
          <t xml:space="preserve">
</t>
        </r>
      </text>
    </comment>
    <comment ref="V11" authorId="1" shapeId="0" xr:uid="{00000000-0006-0000-1900-000002000000}">
      <text>
        <r>
          <rPr>
            <b/>
            <sz val="9"/>
            <color indexed="81"/>
            <rFont val="ＭＳ Ｐゴシック"/>
            <family val="3"/>
            <charset val="128"/>
          </rPr>
          <t>Owner:</t>
        </r>
        <r>
          <rPr>
            <sz val="9"/>
            <color indexed="81"/>
            <rFont val="ＭＳ Ｐゴシック"/>
            <family val="3"/>
            <charset val="128"/>
          </rPr>
          <t xml:space="preserve">
</t>
        </r>
      </text>
    </comment>
    <comment ref="W11" authorId="1" shapeId="0" xr:uid="{00000000-0006-0000-1900-000003000000}">
      <text>
        <r>
          <rPr>
            <b/>
            <sz val="9"/>
            <color indexed="81"/>
            <rFont val="ＭＳ Ｐゴシック"/>
            <family val="3"/>
            <charset val="128"/>
          </rPr>
          <t>Owner:</t>
        </r>
        <r>
          <rPr>
            <sz val="9"/>
            <color indexed="81"/>
            <rFont val="ＭＳ Ｐゴシック"/>
            <family val="3"/>
            <charset val="128"/>
          </rPr>
          <t xml:space="preserve">
</t>
        </r>
      </text>
    </comment>
    <comment ref="Z11" authorId="1" shapeId="0" xr:uid="{00000000-0006-0000-1900-000004000000}">
      <text>
        <r>
          <rPr>
            <b/>
            <sz val="9"/>
            <color indexed="81"/>
            <rFont val="ＭＳ Ｐゴシック"/>
            <family val="3"/>
            <charset val="128"/>
          </rPr>
          <t>Owner:</t>
        </r>
        <r>
          <rPr>
            <sz val="9"/>
            <color indexed="81"/>
            <rFont val="ＭＳ Ｐゴシック"/>
            <family val="3"/>
            <charset val="128"/>
          </rPr>
          <t xml:space="preserve">
</t>
        </r>
      </text>
    </comment>
    <comment ref="AC11" authorId="1" shapeId="0" xr:uid="{00000000-0006-0000-1900-000005000000}">
      <text>
        <r>
          <rPr>
            <b/>
            <sz val="9"/>
            <color indexed="81"/>
            <rFont val="ＭＳ Ｐゴシック"/>
            <family val="3"/>
            <charset val="128"/>
          </rPr>
          <t>Owner:</t>
        </r>
        <r>
          <rPr>
            <sz val="9"/>
            <color indexed="81"/>
            <rFont val="ＭＳ Ｐゴシック"/>
            <family val="3"/>
            <charset val="128"/>
          </rPr>
          <t xml:space="preserve">
</t>
        </r>
      </text>
    </comment>
    <comment ref="I12" authorId="0" shapeId="0" xr:uid="{00000000-0006-0000-1900-000006000000}">
      <text>
        <r>
          <rPr>
            <b/>
            <sz val="9"/>
            <color indexed="81"/>
            <rFont val="ＭＳ Ｐゴシック"/>
            <family val="3"/>
            <charset val="128"/>
          </rPr>
          <t>岩田京次:</t>
        </r>
        <r>
          <rPr>
            <sz val="9"/>
            <color indexed="81"/>
            <rFont val="ＭＳ Ｐゴシック"/>
            <family val="3"/>
            <charset val="128"/>
          </rPr>
          <t xml:space="preserve">
</t>
        </r>
      </text>
    </comment>
    <comment ref="I13" authorId="0" shapeId="0" xr:uid="{00000000-0006-0000-1900-000007000000}">
      <text>
        <r>
          <rPr>
            <b/>
            <sz val="9"/>
            <color indexed="81"/>
            <rFont val="ＭＳ Ｐゴシック"/>
            <family val="3"/>
            <charset val="128"/>
          </rPr>
          <t>岩田京次:</t>
        </r>
        <r>
          <rPr>
            <sz val="9"/>
            <color indexed="81"/>
            <rFont val="ＭＳ Ｐゴシック"/>
            <family val="3"/>
            <charset val="128"/>
          </rPr>
          <t xml:space="preserve">
</t>
        </r>
      </text>
    </comment>
    <comment ref="I14" authorId="0" shapeId="0" xr:uid="{00000000-0006-0000-1900-000008000000}">
      <text>
        <r>
          <rPr>
            <b/>
            <sz val="9"/>
            <color indexed="81"/>
            <rFont val="ＭＳ Ｐゴシック"/>
            <family val="3"/>
            <charset val="128"/>
          </rPr>
          <t>岩田京次:</t>
        </r>
        <r>
          <rPr>
            <sz val="9"/>
            <color indexed="81"/>
            <rFont val="ＭＳ Ｐゴシック"/>
            <family val="3"/>
            <charset val="128"/>
          </rPr>
          <t xml:space="preserve">
</t>
        </r>
      </text>
    </comment>
    <comment ref="D16" authorId="0" shapeId="0" xr:uid="{00000000-0006-0000-1900-000009000000}">
      <text/>
    </comment>
    <comment ref="E16" authorId="0" shapeId="0" xr:uid="{00000000-0006-0000-1900-00000A000000}">
      <text>
        <r>
          <rPr>
            <b/>
            <sz val="9"/>
            <color indexed="81"/>
            <rFont val="ＭＳ Ｐゴシック"/>
            <family val="3"/>
            <charset val="128"/>
          </rPr>
          <t>岩田京次:</t>
        </r>
        <r>
          <rPr>
            <sz val="9"/>
            <color indexed="81"/>
            <rFont val="ＭＳ Ｐゴシック"/>
            <family val="3"/>
            <charset val="128"/>
          </rPr>
          <t xml:space="preserve">
</t>
        </r>
      </text>
    </comment>
    <comment ref="G16" authorId="0" shapeId="0" xr:uid="{00000000-0006-0000-1900-00000B000000}">
      <text>
        <r>
          <rPr>
            <b/>
            <sz val="9"/>
            <color indexed="81"/>
            <rFont val="ＭＳ Ｐゴシック"/>
            <family val="3"/>
            <charset val="128"/>
          </rPr>
          <t>岩田京次:</t>
        </r>
        <r>
          <rPr>
            <sz val="9"/>
            <color indexed="81"/>
            <rFont val="ＭＳ Ｐゴシック"/>
            <family val="3"/>
            <charset val="128"/>
          </rPr>
          <t xml:space="preserve">
</t>
        </r>
      </text>
    </comment>
    <comment ref="I16" authorId="0" shapeId="0" xr:uid="{00000000-0006-0000-1900-00000C000000}">
      <text>
        <r>
          <rPr>
            <b/>
            <sz val="9"/>
            <color indexed="81"/>
            <rFont val="ＭＳ Ｐゴシック"/>
            <family val="3"/>
            <charset val="128"/>
          </rPr>
          <t>岩田京次:</t>
        </r>
        <r>
          <rPr>
            <sz val="9"/>
            <color indexed="81"/>
            <rFont val="ＭＳ Ｐゴシック"/>
            <family val="3"/>
            <charset val="128"/>
          </rPr>
          <t xml:space="preserve">
</t>
        </r>
      </text>
    </comment>
    <comment ref="L16" authorId="0" shapeId="0" xr:uid="{00000000-0006-0000-1900-00000D000000}">
      <text>
        <r>
          <rPr>
            <b/>
            <sz val="9"/>
            <color indexed="81"/>
            <rFont val="ＭＳ Ｐゴシック"/>
            <family val="3"/>
            <charset val="128"/>
          </rPr>
          <t>岩田京次:</t>
        </r>
        <r>
          <rPr>
            <sz val="9"/>
            <color indexed="81"/>
            <rFont val="ＭＳ Ｐゴシック"/>
            <family val="3"/>
            <charset val="128"/>
          </rPr>
          <t xml:space="preserve">
</t>
        </r>
      </text>
    </comment>
    <comment ref="D18" authorId="0" shapeId="0" xr:uid="{00000000-0006-0000-1900-00000E000000}">
      <text/>
    </comment>
    <comment ref="E18" authorId="0" shapeId="0" xr:uid="{00000000-0006-0000-1900-00000F000000}">
      <text>
        <r>
          <rPr>
            <b/>
            <sz val="9"/>
            <color indexed="81"/>
            <rFont val="ＭＳ Ｐゴシック"/>
            <family val="3"/>
            <charset val="128"/>
          </rPr>
          <t>岩田京次:</t>
        </r>
        <r>
          <rPr>
            <sz val="9"/>
            <color indexed="81"/>
            <rFont val="ＭＳ Ｐゴシック"/>
            <family val="3"/>
            <charset val="128"/>
          </rPr>
          <t xml:space="preserve">
</t>
        </r>
      </text>
    </comment>
    <comment ref="G18" authorId="0" shapeId="0" xr:uid="{00000000-0006-0000-1900-000010000000}">
      <text>
        <r>
          <rPr>
            <b/>
            <sz val="9"/>
            <color indexed="81"/>
            <rFont val="ＭＳ Ｐゴシック"/>
            <family val="3"/>
            <charset val="128"/>
          </rPr>
          <t>岩田京次:</t>
        </r>
        <r>
          <rPr>
            <sz val="9"/>
            <color indexed="81"/>
            <rFont val="ＭＳ Ｐゴシック"/>
            <family val="3"/>
            <charset val="128"/>
          </rPr>
          <t xml:space="preserve">
</t>
        </r>
      </text>
    </comment>
    <comment ref="I18" authorId="0" shapeId="0" xr:uid="{00000000-0006-0000-1900-000011000000}">
      <text>
        <r>
          <rPr>
            <b/>
            <sz val="9"/>
            <color indexed="81"/>
            <rFont val="ＭＳ Ｐゴシック"/>
            <family val="3"/>
            <charset val="128"/>
          </rPr>
          <t>岩田京次:</t>
        </r>
        <r>
          <rPr>
            <sz val="9"/>
            <color indexed="81"/>
            <rFont val="ＭＳ Ｐゴシック"/>
            <family val="3"/>
            <charset val="128"/>
          </rPr>
          <t xml:space="preserve">
</t>
        </r>
      </text>
    </comment>
    <comment ref="L18" authorId="0" shapeId="0" xr:uid="{00000000-0006-0000-1900-000012000000}">
      <text>
        <r>
          <rPr>
            <b/>
            <sz val="9"/>
            <color indexed="81"/>
            <rFont val="ＭＳ Ｐゴシック"/>
            <family val="3"/>
            <charset val="128"/>
          </rPr>
          <t>岩田京次:</t>
        </r>
        <r>
          <rPr>
            <sz val="9"/>
            <color indexed="81"/>
            <rFont val="ＭＳ Ｐゴシック"/>
            <family val="3"/>
            <charset val="128"/>
          </rPr>
          <t xml:space="preserve">
</t>
        </r>
      </text>
    </comment>
    <comment ref="D20" authorId="0" shapeId="0" xr:uid="{00000000-0006-0000-1900-000013000000}">
      <text/>
    </comment>
    <comment ref="E20" authorId="0" shapeId="0" xr:uid="{00000000-0006-0000-1900-000014000000}">
      <text>
        <r>
          <rPr>
            <b/>
            <sz val="9"/>
            <color indexed="81"/>
            <rFont val="ＭＳ Ｐゴシック"/>
            <family val="3"/>
            <charset val="128"/>
          </rPr>
          <t>岩田京次:</t>
        </r>
        <r>
          <rPr>
            <sz val="9"/>
            <color indexed="81"/>
            <rFont val="ＭＳ Ｐゴシック"/>
            <family val="3"/>
            <charset val="128"/>
          </rPr>
          <t xml:space="preserve">
</t>
        </r>
      </text>
    </comment>
    <comment ref="G20" authorId="0" shapeId="0" xr:uid="{00000000-0006-0000-1900-000015000000}">
      <text>
        <r>
          <rPr>
            <b/>
            <sz val="9"/>
            <color indexed="81"/>
            <rFont val="ＭＳ Ｐゴシック"/>
            <family val="3"/>
            <charset val="128"/>
          </rPr>
          <t>岩田京次:</t>
        </r>
        <r>
          <rPr>
            <sz val="9"/>
            <color indexed="81"/>
            <rFont val="ＭＳ Ｐゴシック"/>
            <family val="3"/>
            <charset val="128"/>
          </rPr>
          <t xml:space="preserve">
</t>
        </r>
      </text>
    </comment>
    <comment ref="I20" authorId="0" shapeId="0" xr:uid="{00000000-0006-0000-1900-000016000000}">
      <text>
        <r>
          <rPr>
            <b/>
            <sz val="9"/>
            <color indexed="81"/>
            <rFont val="ＭＳ Ｐゴシック"/>
            <family val="3"/>
            <charset val="128"/>
          </rPr>
          <t>岩田京次:</t>
        </r>
        <r>
          <rPr>
            <sz val="9"/>
            <color indexed="81"/>
            <rFont val="ＭＳ Ｐゴシック"/>
            <family val="3"/>
            <charset val="128"/>
          </rPr>
          <t xml:space="preserve">
</t>
        </r>
      </text>
    </comment>
    <comment ref="L20" authorId="0" shapeId="0" xr:uid="{00000000-0006-0000-1900-000017000000}">
      <text>
        <r>
          <rPr>
            <b/>
            <sz val="9"/>
            <color indexed="81"/>
            <rFont val="ＭＳ Ｐゴシック"/>
            <family val="3"/>
            <charset val="128"/>
          </rPr>
          <t>岩田京次:</t>
        </r>
        <r>
          <rPr>
            <sz val="9"/>
            <color indexed="81"/>
            <rFont val="ＭＳ Ｐゴシック"/>
            <family val="3"/>
            <charset val="128"/>
          </rPr>
          <t xml:space="preserve">
</t>
        </r>
      </text>
    </comment>
    <comment ref="D22" authorId="0" shapeId="0" xr:uid="{00000000-0006-0000-1900-000018000000}">
      <text/>
    </comment>
    <comment ref="E22" authorId="0" shapeId="0" xr:uid="{00000000-0006-0000-1900-000019000000}">
      <text>
        <r>
          <rPr>
            <b/>
            <sz val="9"/>
            <color indexed="81"/>
            <rFont val="ＭＳ Ｐゴシック"/>
            <family val="3"/>
            <charset val="128"/>
          </rPr>
          <t>岩田京次:</t>
        </r>
        <r>
          <rPr>
            <sz val="9"/>
            <color indexed="81"/>
            <rFont val="ＭＳ Ｐゴシック"/>
            <family val="3"/>
            <charset val="128"/>
          </rPr>
          <t xml:space="preserve">
</t>
        </r>
      </text>
    </comment>
    <comment ref="G22" authorId="0" shapeId="0" xr:uid="{00000000-0006-0000-1900-00001A000000}">
      <text>
        <r>
          <rPr>
            <b/>
            <sz val="9"/>
            <color indexed="81"/>
            <rFont val="ＭＳ Ｐゴシック"/>
            <family val="3"/>
            <charset val="128"/>
          </rPr>
          <t>岩田京次:</t>
        </r>
        <r>
          <rPr>
            <sz val="9"/>
            <color indexed="81"/>
            <rFont val="ＭＳ Ｐゴシック"/>
            <family val="3"/>
            <charset val="128"/>
          </rPr>
          <t xml:space="preserve">
</t>
        </r>
      </text>
    </comment>
    <comment ref="I22" authorId="0" shapeId="0" xr:uid="{00000000-0006-0000-1900-00001B000000}">
      <text>
        <r>
          <rPr>
            <b/>
            <sz val="9"/>
            <color indexed="81"/>
            <rFont val="ＭＳ Ｐゴシック"/>
            <family val="3"/>
            <charset val="128"/>
          </rPr>
          <t>岩田京次:</t>
        </r>
        <r>
          <rPr>
            <sz val="9"/>
            <color indexed="81"/>
            <rFont val="ＭＳ Ｐゴシック"/>
            <family val="3"/>
            <charset val="128"/>
          </rPr>
          <t xml:space="preserve">
</t>
        </r>
      </text>
    </comment>
    <comment ref="L22" authorId="0" shapeId="0" xr:uid="{00000000-0006-0000-1900-00001C000000}">
      <text>
        <r>
          <rPr>
            <b/>
            <sz val="9"/>
            <color indexed="81"/>
            <rFont val="ＭＳ Ｐゴシック"/>
            <family val="3"/>
            <charset val="128"/>
          </rPr>
          <t>岩田京次:</t>
        </r>
        <r>
          <rPr>
            <sz val="9"/>
            <color indexed="81"/>
            <rFont val="ＭＳ Ｐゴシック"/>
            <family val="3"/>
            <charset val="128"/>
          </rPr>
          <t xml:space="preserve">
</t>
        </r>
      </text>
    </comment>
    <comment ref="D24" authorId="0" shapeId="0" xr:uid="{00000000-0006-0000-1900-00001D000000}">
      <text/>
    </comment>
    <comment ref="E24" authorId="0" shapeId="0" xr:uid="{00000000-0006-0000-1900-00001E000000}">
      <text>
        <r>
          <rPr>
            <b/>
            <sz val="9"/>
            <color indexed="81"/>
            <rFont val="ＭＳ Ｐゴシック"/>
            <family val="3"/>
            <charset val="128"/>
          </rPr>
          <t>岩田京次:</t>
        </r>
        <r>
          <rPr>
            <sz val="9"/>
            <color indexed="81"/>
            <rFont val="ＭＳ Ｐゴシック"/>
            <family val="3"/>
            <charset val="128"/>
          </rPr>
          <t xml:space="preserve">
</t>
        </r>
      </text>
    </comment>
    <comment ref="G24" authorId="0" shapeId="0" xr:uid="{00000000-0006-0000-1900-00001F000000}">
      <text>
        <r>
          <rPr>
            <b/>
            <sz val="9"/>
            <color indexed="81"/>
            <rFont val="ＭＳ Ｐゴシック"/>
            <family val="3"/>
            <charset val="128"/>
          </rPr>
          <t>岩田京次:</t>
        </r>
        <r>
          <rPr>
            <sz val="9"/>
            <color indexed="81"/>
            <rFont val="ＭＳ Ｐゴシック"/>
            <family val="3"/>
            <charset val="128"/>
          </rPr>
          <t xml:space="preserve">
</t>
        </r>
      </text>
    </comment>
    <comment ref="I24" authorId="0" shapeId="0" xr:uid="{00000000-0006-0000-1900-000020000000}">
      <text>
        <r>
          <rPr>
            <b/>
            <sz val="9"/>
            <color indexed="81"/>
            <rFont val="ＭＳ Ｐゴシック"/>
            <family val="3"/>
            <charset val="128"/>
          </rPr>
          <t>岩田京次:</t>
        </r>
        <r>
          <rPr>
            <sz val="9"/>
            <color indexed="81"/>
            <rFont val="ＭＳ Ｐゴシック"/>
            <family val="3"/>
            <charset val="128"/>
          </rPr>
          <t xml:space="preserve">
</t>
        </r>
      </text>
    </comment>
    <comment ref="L24" authorId="0" shapeId="0" xr:uid="{00000000-0006-0000-1900-000021000000}">
      <text>
        <r>
          <rPr>
            <b/>
            <sz val="9"/>
            <color indexed="81"/>
            <rFont val="ＭＳ Ｐゴシック"/>
            <family val="3"/>
            <charset val="128"/>
          </rPr>
          <t>岩田京次:</t>
        </r>
        <r>
          <rPr>
            <sz val="9"/>
            <color indexed="81"/>
            <rFont val="ＭＳ Ｐゴシック"/>
            <family val="3"/>
            <charset val="128"/>
          </rPr>
          <t xml:space="preserve">
</t>
        </r>
      </text>
    </comment>
    <comment ref="I27" authorId="0" shapeId="0" xr:uid="{00000000-0006-0000-1900-000022000000}">
      <text>
        <r>
          <rPr>
            <b/>
            <sz val="9"/>
            <color indexed="81"/>
            <rFont val="ＭＳ Ｐゴシック"/>
            <family val="3"/>
            <charset val="128"/>
          </rPr>
          <t>岩田京次:</t>
        </r>
        <r>
          <rPr>
            <sz val="9"/>
            <color indexed="81"/>
            <rFont val="ＭＳ Ｐゴシック"/>
            <family val="3"/>
            <charset val="128"/>
          </rPr>
          <t xml:space="preserve">
</t>
        </r>
      </text>
    </comment>
    <comment ref="K27" authorId="0" shapeId="0" xr:uid="{00000000-0006-0000-1900-000023000000}">
      <text>
        <r>
          <rPr>
            <b/>
            <sz val="9"/>
            <color indexed="81"/>
            <rFont val="ＭＳ Ｐゴシック"/>
            <family val="3"/>
            <charset val="128"/>
          </rPr>
          <t>岩田京次:</t>
        </r>
        <r>
          <rPr>
            <sz val="9"/>
            <color indexed="81"/>
            <rFont val="ＭＳ Ｐゴシック"/>
            <family val="3"/>
            <charset val="128"/>
          </rPr>
          <t xml:space="preserve">
</t>
        </r>
      </text>
    </comment>
    <comment ref="M27" authorId="0" shapeId="0" xr:uid="{00000000-0006-0000-1900-000024000000}">
      <text>
        <r>
          <rPr>
            <b/>
            <sz val="9"/>
            <color indexed="81"/>
            <rFont val="ＭＳ Ｐゴシック"/>
            <family val="3"/>
            <charset val="128"/>
          </rPr>
          <t>岩田京次:</t>
        </r>
        <r>
          <rPr>
            <sz val="9"/>
            <color indexed="81"/>
            <rFont val="ＭＳ Ｐゴシック"/>
            <family val="3"/>
            <charset val="128"/>
          </rPr>
          <t xml:space="preserve">
</t>
        </r>
      </text>
    </comment>
    <comment ref="AH28" authorId="2" shapeId="0" xr:uid="{00000000-0006-0000-1900-000025000000}">
      <text>
        <r>
          <rPr>
            <b/>
            <sz val="9"/>
            <color indexed="81"/>
            <rFont val="ＭＳ Ｐゴシック"/>
            <family val="3"/>
            <charset val="128"/>
          </rPr>
          <t>iwata:</t>
        </r>
        <r>
          <rPr>
            <sz val="9"/>
            <color indexed="81"/>
            <rFont val="ＭＳ Ｐゴシック"/>
            <family val="3"/>
            <charset val="128"/>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岩田京次</author>
  </authors>
  <commentList>
    <comment ref="C10" authorId="0" shapeId="0" xr:uid="{00000000-0006-0000-1A00-000001000000}">
      <text>
        <r>
          <rPr>
            <b/>
            <sz val="9"/>
            <color indexed="81"/>
            <rFont val="ＭＳ Ｐゴシック"/>
            <family val="3"/>
            <charset val="128"/>
          </rPr>
          <t>岩田京次:</t>
        </r>
        <r>
          <rPr>
            <sz val="9"/>
            <color indexed="81"/>
            <rFont val="ＭＳ Ｐゴシック"/>
            <family val="3"/>
            <charset val="128"/>
          </rPr>
          <t xml:space="preserve">
</t>
        </r>
      </text>
    </comment>
    <comment ref="E10" authorId="0" shapeId="0" xr:uid="{00000000-0006-0000-1A00-000002000000}">
      <text>
        <r>
          <rPr>
            <b/>
            <sz val="9"/>
            <color indexed="81"/>
            <rFont val="ＭＳ Ｐゴシック"/>
            <family val="3"/>
            <charset val="128"/>
          </rPr>
          <t>岩田京次:</t>
        </r>
        <r>
          <rPr>
            <sz val="9"/>
            <color indexed="81"/>
            <rFont val="ＭＳ Ｐゴシック"/>
            <family val="3"/>
            <charset val="128"/>
          </rPr>
          <t xml:space="preserve">
</t>
        </r>
      </text>
    </comment>
    <comment ref="F10" authorId="0" shapeId="0" xr:uid="{00000000-0006-0000-1A00-000003000000}">
      <text>
        <r>
          <rPr>
            <b/>
            <sz val="9"/>
            <color indexed="81"/>
            <rFont val="ＭＳ Ｐゴシック"/>
            <family val="3"/>
            <charset val="128"/>
          </rPr>
          <t>岩田京次:</t>
        </r>
        <r>
          <rPr>
            <sz val="9"/>
            <color indexed="81"/>
            <rFont val="ＭＳ Ｐゴシック"/>
            <family val="3"/>
            <charset val="128"/>
          </rPr>
          <t xml:space="preserve">
</t>
        </r>
      </text>
    </comment>
    <comment ref="G10" authorId="0" shapeId="0" xr:uid="{00000000-0006-0000-1A00-000004000000}">
      <text>
        <r>
          <rPr>
            <b/>
            <sz val="9"/>
            <color indexed="81"/>
            <rFont val="ＭＳ Ｐゴシック"/>
            <family val="3"/>
            <charset val="128"/>
          </rPr>
          <t>岩田京次:</t>
        </r>
        <r>
          <rPr>
            <sz val="9"/>
            <color indexed="81"/>
            <rFont val="ＭＳ Ｐゴシック"/>
            <family val="3"/>
            <charset val="128"/>
          </rPr>
          <t xml:space="preserve">
</t>
        </r>
      </text>
    </comment>
    <comment ref="C11" authorId="0" shapeId="0" xr:uid="{00000000-0006-0000-1A00-000005000000}">
      <text>
        <r>
          <rPr>
            <b/>
            <sz val="9"/>
            <color indexed="81"/>
            <rFont val="ＭＳ Ｐゴシック"/>
            <family val="3"/>
            <charset val="128"/>
          </rPr>
          <t>岩田京次:</t>
        </r>
        <r>
          <rPr>
            <sz val="9"/>
            <color indexed="81"/>
            <rFont val="ＭＳ Ｐゴシック"/>
            <family val="3"/>
            <charset val="128"/>
          </rPr>
          <t xml:space="preserve">
</t>
        </r>
      </text>
    </comment>
    <comment ref="E11" authorId="0" shapeId="0" xr:uid="{00000000-0006-0000-1A00-000006000000}">
      <text>
        <r>
          <rPr>
            <b/>
            <sz val="9"/>
            <color indexed="81"/>
            <rFont val="ＭＳ Ｐゴシック"/>
            <family val="3"/>
            <charset val="128"/>
          </rPr>
          <t>岩田京次:</t>
        </r>
        <r>
          <rPr>
            <sz val="9"/>
            <color indexed="81"/>
            <rFont val="ＭＳ Ｐゴシック"/>
            <family val="3"/>
            <charset val="128"/>
          </rPr>
          <t xml:space="preserve">
</t>
        </r>
      </text>
    </comment>
    <comment ref="F11" authorId="0" shapeId="0" xr:uid="{00000000-0006-0000-1A00-000007000000}">
      <text>
        <r>
          <rPr>
            <b/>
            <sz val="9"/>
            <color indexed="81"/>
            <rFont val="ＭＳ Ｐゴシック"/>
            <family val="3"/>
            <charset val="128"/>
          </rPr>
          <t>岩田京次:</t>
        </r>
        <r>
          <rPr>
            <sz val="9"/>
            <color indexed="81"/>
            <rFont val="ＭＳ Ｐゴシック"/>
            <family val="3"/>
            <charset val="128"/>
          </rPr>
          <t xml:space="preserve">
</t>
        </r>
      </text>
    </comment>
    <comment ref="G11" authorId="0" shapeId="0" xr:uid="{00000000-0006-0000-1A00-000008000000}">
      <text>
        <r>
          <rPr>
            <b/>
            <sz val="9"/>
            <color indexed="81"/>
            <rFont val="ＭＳ Ｐゴシック"/>
            <family val="3"/>
            <charset val="128"/>
          </rPr>
          <t>岩田京次:</t>
        </r>
        <r>
          <rPr>
            <sz val="9"/>
            <color indexed="81"/>
            <rFont val="ＭＳ Ｐゴシック"/>
            <family val="3"/>
            <charset val="128"/>
          </rPr>
          <t xml:space="preserve">
</t>
        </r>
      </text>
    </comment>
    <comment ref="C12" authorId="0" shapeId="0" xr:uid="{00000000-0006-0000-1A00-000009000000}">
      <text>
        <r>
          <rPr>
            <b/>
            <sz val="9"/>
            <color indexed="81"/>
            <rFont val="ＭＳ Ｐゴシック"/>
            <family val="3"/>
            <charset val="128"/>
          </rPr>
          <t>岩田京次:</t>
        </r>
        <r>
          <rPr>
            <sz val="9"/>
            <color indexed="81"/>
            <rFont val="ＭＳ Ｐゴシック"/>
            <family val="3"/>
            <charset val="128"/>
          </rPr>
          <t xml:space="preserve">
</t>
        </r>
      </text>
    </comment>
    <comment ref="E12" authorId="0" shapeId="0" xr:uid="{00000000-0006-0000-1A00-00000A000000}">
      <text>
        <r>
          <rPr>
            <b/>
            <sz val="9"/>
            <color indexed="81"/>
            <rFont val="ＭＳ Ｐゴシック"/>
            <family val="3"/>
            <charset val="128"/>
          </rPr>
          <t>岩田京次:</t>
        </r>
        <r>
          <rPr>
            <sz val="9"/>
            <color indexed="81"/>
            <rFont val="ＭＳ Ｐゴシック"/>
            <family val="3"/>
            <charset val="128"/>
          </rPr>
          <t xml:space="preserve">
</t>
        </r>
      </text>
    </comment>
    <comment ref="F12" authorId="0" shapeId="0" xr:uid="{00000000-0006-0000-1A00-00000B000000}">
      <text>
        <r>
          <rPr>
            <b/>
            <sz val="9"/>
            <color indexed="81"/>
            <rFont val="ＭＳ Ｐゴシック"/>
            <family val="3"/>
            <charset val="128"/>
          </rPr>
          <t>岩田京次:</t>
        </r>
        <r>
          <rPr>
            <sz val="9"/>
            <color indexed="81"/>
            <rFont val="ＭＳ Ｐゴシック"/>
            <family val="3"/>
            <charset val="128"/>
          </rPr>
          <t xml:space="preserve">
</t>
        </r>
      </text>
    </comment>
    <comment ref="G12" authorId="0" shapeId="0" xr:uid="{00000000-0006-0000-1A00-00000C000000}">
      <text>
        <r>
          <rPr>
            <b/>
            <sz val="9"/>
            <color indexed="81"/>
            <rFont val="ＭＳ Ｐゴシック"/>
            <family val="3"/>
            <charset val="128"/>
          </rPr>
          <t>岩田京次:</t>
        </r>
        <r>
          <rPr>
            <sz val="9"/>
            <color indexed="81"/>
            <rFont val="ＭＳ Ｐゴシック"/>
            <family val="3"/>
            <charset val="128"/>
          </rPr>
          <t xml:space="preserve">
</t>
        </r>
      </text>
    </comment>
    <comment ref="C13" authorId="0" shapeId="0" xr:uid="{00000000-0006-0000-1A00-00000D000000}">
      <text>
        <r>
          <rPr>
            <b/>
            <sz val="9"/>
            <color indexed="81"/>
            <rFont val="ＭＳ Ｐゴシック"/>
            <family val="3"/>
            <charset val="128"/>
          </rPr>
          <t>岩田京次:</t>
        </r>
        <r>
          <rPr>
            <sz val="9"/>
            <color indexed="81"/>
            <rFont val="ＭＳ Ｐゴシック"/>
            <family val="3"/>
            <charset val="128"/>
          </rPr>
          <t xml:space="preserve">
</t>
        </r>
      </text>
    </comment>
    <comment ref="E13" authorId="0" shapeId="0" xr:uid="{00000000-0006-0000-1A00-00000E000000}">
      <text>
        <r>
          <rPr>
            <b/>
            <sz val="9"/>
            <color indexed="81"/>
            <rFont val="ＭＳ Ｐゴシック"/>
            <family val="3"/>
            <charset val="128"/>
          </rPr>
          <t>岩田京次:</t>
        </r>
        <r>
          <rPr>
            <sz val="9"/>
            <color indexed="81"/>
            <rFont val="ＭＳ Ｐゴシック"/>
            <family val="3"/>
            <charset val="128"/>
          </rPr>
          <t xml:space="preserve">
</t>
        </r>
      </text>
    </comment>
    <comment ref="F13" authorId="0" shapeId="0" xr:uid="{00000000-0006-0000-1A00-00000F000000}">
      <text>
        <r>
          <rPr>
            <b/>
            <sz val="9"/>
            <color indexed="81"/>
            <rFont val="ＭＳ Ｐゴシック"/>
            <family val="3"/>
            <charset val="128"/>
          </rPr>
          <t>岩田京次:</t>
        </r>
        <r>
          <rPr>
            <sz val="9"/>
            <color indexed="81"/>
            <rFont val="ＭＳ Ｐゴシック"/>
            <family val="3"/>
            <charset val="128"/>
          </rPr>
          <t xml:space="preserve">
</t>
        </r>
      </text>
    </comment>
    <comment ref="G13" authorId="0" shapeId="0" xr:uid="{00000000-0006-0000-1A00-000010000000}">
      <text>
        <r>
          <rPr>
            <b/>
            <sz val="9"/>
            <color indexed="81"/>
            <rFont val="ＭＳ Ｐゴシック"/>
            <family val="3"/>
            <charset val="128"/>
          </rPr>
          <t>岩田京次:</t>
        </r>
        <r>
          <rPr>
            <sz val="9"/>
            <color indexed="81"/>
            <rFont val="ＭＳ Ｐゴシック"/>
            <family val="3"/>
            <charset val="128"/>
          </rPr>
          <t xml:space="preserve">
</t>
        </r>
      </text>
    </comment>
    <comment ref="C14" authorId="0" shapeId="0" xr:uid="{00000000-0006-0000-1A00-000011000000}">
      <text>
        <r>
          <rPr>
            <b/>
            <sz val="9"/>
            <color indexed="81"/>
            <rFont val="ＭＳ Ｐゴシック"/>
            <family val="3"/>
            <charset val="128"/>
          </rPr>
          <t>岩田京次:</t>
        </r>
        <r>
          <rPr>
            <sz val="9"/>
            <color indexed="81"/>
            <rFont val="ＭＳ Ｐゴシック"/>
            <family val="3"/>
            <charset val="128"/>
          </rPr>
          <t xml:space="preserve">
</t>
        </r>
      </text>
    </comment>
    <comment ref="E14" authorId="0" shapeId="0" xr:uid="{00000000-0006-0000-1A00-000012000000}">
      <text>
        <r>
          <rPr>
            <b/>
            <sz val="9"/>
            <color indexed="81"/>
            <rFont val="ＭＳ Ｐゴシック"/>
            <family val="3"/>
            <charset val="128"/>
          </rPr>
          <t>岩田京次:</t>
        </r>
        <r>
          <rPr>
            <sz val="9"/>
            <color indexed="81"/>
            <rFont val="ＭＳ Ｐゴシック"/>
            <family val="3"/>
            <charset val="128"/>
          </rPr>
          <t xml:space="preserve">
</t>
        </r>
      </text>
    </comment>
    <comment ref="F14" authorId="0" shapeId="0" xr:uid="{00000000-0006-0000-1A00-000013000000}">
      <text>
        <r>
          <rPr>
            <b/>
            <sz val="9"/>
            <color indexed="81"/>
            <rFont val="ＭＳ Ｐゴシック"/>
            <family val="3"/>
            <charset val="128"/>
          </rPr>
          <t>岩田京次:</t>
        </r>
        <r>
          <rPr>
            <sz val="9"/>
            <color indexed="81"/>
            <rFont val="ＭＳ Ｐゴシック"/>
            <family val="3"/>
            <charset val="128"/>
          </rPr>
          <t xml:space="preserve">
</t>
        </r>
      </text>
    </comment>
    <comment ref="G14" authorId="0" shapeId="0" xr:uid="{00000000-0006-0000-1A00-000014000000}">
      <text>
        <r>
          <rPr>
            <b/>
            <sz val="9"/>
            <color indexed="81"/>
            <rFont val="ＭＳ Ｐゴシック"/>
            <family val="3"/>
            <charset val="128"/>
          </rPr>
          <t>岩田京次:</t>
        </r>
        <r>
          <rPr>
            <sz val="9"/>
            <color indexed="81"/>
            <rFont val="ＭＳ Ｐゴシック"/>
            <family val="3"/>
            <charset val="128"/>
          </rPr>
          <t xml:space="preserve">
</t>
        </r>
      </text>
    </comment>
    <comment ref="C15" authorId="0" shapeId="0" xr:uid="{00000000-0006-0000-1A00-000015000000}">
      <text>
        <r>
          <rPr>
            <b/>
            <sz val="9"/>
            <color indexed="81"/>
            <rFont val="ＭＳ Ｐゴシック"/>
            <family val="3"/>
            <charset val="128"/>
          </rPr>
          <t>岩田京次:</t>
        </r>
        <r>
          <rPr>
            <sz val="9"/>
            <color indexed="81"/>
            <rFont val="ＭＳ Ｐゴシック"/>
            <family val="3"/>
            <charset val="128"/>
          </rPr>
          <t xml:space="preserve">
</t>
        </r>
      </text>
    </comment>
    <comment ref="E15" authorId="0" shapeId="0" xr:uid="{00000000-0006-0000-1A00-000016000000}">
      <text>
        <r>
          <rPr>
            <b/>
            <sz val="9"/>
            <color indexed="81"/>
            <rFont val="ＭＳ Ｐゴシック"/>
            <family val="3"/>
            <charset val="128"/>
          </rPr>
          <t>岩田京次:</t>
        </r>
        <r>
          <rPr>
            <sz val="9"/>
            <color indexed="81"/>
            <rFont val="ＭＳ Ｐゴシック"/>
            <family val="3"/>
            <charset val="128"/>
          </rPr>
          <t xml:space="preserve">
</t>
        </r>
      </text>
    </comment>
    <comment ref="F15" authorId="0" shapeId="0" xr:uid="{00000000-0006-0000-1A00-000017000000}">
      <text>
        <r>
          <rPr>
            <b/>
            <sz val="9"/>
            <color indexed="81"/>
            <rFont val="ＭＳ Ｐゴシック"/>
            <family val="3"/>
            <charset val="128"/>
          </rPr>
          <t>岩田京次:</t>
        </r>
        <r>
          <rPr>
            <sz val="9"/>
            <color indexed="81"/>
            <rFont val="ＭＳ Ｐゴシック"/>
            <family val="3"/>
            <charset val="128"/>
          </rPr>
          <t xml:space="preserve">
</t>
        </r>
      </text>
    </comment>
    <comment ref="G15" authorId="0" shapeId="0" xr:uid="{00000000-0006-0000-1A00-000018000000}">
      <text>
        <r>
          <rPr>
            <b/>
            <sz val="9"/>
            <color indexed="81"/>
            <rFont val="ＭＳ Ｐゴシック"/>
            <family val="3"/>
            <charset val="128"/>
          </rPr>
          <t>岩田京次:</t>
        </r>
        <r>
          <rPr>
            <sz val="9"/>
            <color indexed="81"/>
            <rFont val="ＭＳ Ｐゴシック"/>
            <family val="3"/>
            <charset val="128"/>
          </rPr>
          <t xml:space="preserve">
</t>
        </r>
      </text>
    </comment>
    <comment ref="C16" authorId="0" shapeId="0" xr:uid="{00000000-0006-0000-1A00-000019000000}">
      <text>
        <r>
          <rPr>
            <b/>
            <sz val="9"/>
            <color indexed="81"/>
            <rFont val="ＭＳ Ｐゴシック"/>
            <family val="3"/>
            <charset val="128"/>
          </rPr>
          <t>岩田京次:</t>
        </r>
        <r>
          <rPr>
            <sz val="9"/>
            <color indexed="81"/>
            <rFont val="ＭＳ Ｐゴシック"/>
            <family val="3"/>
            <charset val="128"/>
          </rPr>
          <t xml:space="preserve">
</t>
        </r>
      </text>
    </comment>
    <comment ref="E16" authorId="0" shapeId="0" xr:uid="{00000000-0006-0000-1A00-00001A000000}">
      <text>
        <r>
          <rPr>
            <b/>
            <sz val="9"/>
            <color indexed="81"/>
            <rFont val="ＭＳ Ｐゴシック"/>
            <family val="3"/>
            <charset val="128"/>
          </rPr>
          <t>岩田京次:</t>
        </r>
        <r>
          <rPr>
            <sz val="9"/>
            <color indexed="81"/>
            <rFont val="ＭＳ Ｐゴシック"/>
            <family val="3"/>
            <charset val="128"/>
          </rPr>
          <t xml:space="preserve">
</t>
        </r>
      </text>
    </comment>
    <comment ref="F16" authorId="0" shapeId="0" xr:uid="{00000000-0006-0000-1A00-00001B000000}">
      <text>
        <r>
          <rPr>
            <b/>
            <sz val="9"/>
            <color indexed="81"/>
            <rFont val="ＭＳ Ｐゴシック"/>
            <family val="3"/>
            <charset val="128"/>
          </rPr>
          <t>岩田京次:</t>
        </r>
        <r>
          <rPr>
            <sz val="9"/>
            <color indexed="81"/>
            <rFont val="ＭＳ Ｐゴシック"/>
            <family val="3"/>
            <charset val="128"/>
          </rPr>
          <t xml:space="preserve">
</t>
        </r>
      </text>
    </comment>
    <comment ref="G16" authorId="0" shapeId="0" xr:uid="{00000000-0006-0000-1A00-00001C000000}">
      <text>
        <r>
          <rPr>
            <b/>
            <sz val="9"/>
            <color indexed="81"/>
            <rFont val="ＭＳ Ｐゴシック"/>
            <family val="3"/>
            <charset val="128"/>
          </rPr>
          <t>岩田京次:</t>
        </r>
        <r>
          <rPr>
            <sz val="9"/>
            <color indexed="81"/>
            <rFont val="ＭＳ Ｐゴシック"/>
            <family val="3"/>
            <charset val="128"/>
          </rPr>
          <t xml:space="preserve">
</t>
        </r>
      </text>
    </comment>
    <comment ref="C17" authorId="0" shapeId="0" xr:uid="{00000000-0006-0000-1A00-00001D000000}">
      <text>
        <r>
          <rPr>
            <b/>
            <sz val="9"/>
            <color indexed="81"/>
            <rFont val="ＭＳ Ｐゴシック"/>
            <family val="3"/>
            <charset val="128"/>
          </rPr>
          <t>岩田京次:</t>
        </r>
        <r>
          <rPr>
            <sz val="9"/>
            <color indexed="81"/>
            <rFont val="ＭＳ Ｐゴシック"/>
            <family val="3"/>
            <charset val="128"/>
          </rPr>
          <t xml:space="preserve">
</t>
        </r>
      </text>
    </comment>
    <comment ref="E17" authorId="0" shapeId="0" xr:uid="{00000000-0006-0000-1A00-00001E000000}">
      <text>
        <r>
          <rPr>
            <b/>
            <sz val="9"/>
            <color indexed="81"/>
            <rFont val="ＭＳ Ｐゴシック"/>
            <family val="3"/>
            <charset val="128"/>
          </rPr>
          <t>岩田京次:</t>
        </r>
        <r>
          <rPr>
            <sz val="9"/>
            <color indexed="81"/>
            <rFont val="ＭＳ Ｐゴシック"/>
            <family val="3"/>
            <charset val="128"/>
          </rPr>
          <t xml:space="preserve">
</t>
        </r>
      </text>
    </comment>
    <comment ref="F17" authorId="0" shapeId="0" xr:uid="{00000000-0006-0000-1A00-00001F000000}">
      <text>
        <r>
          <rPr>
            <b/>
            <sz val="9"/>
            <color indexed="81"/>
            <rFont val="ＭＳ Ｐゴシック"/>
            <family val="3"/>
            <charset val="128"/>
          </rPr>
          <t>岩田京次:</t>
        </r>
        <r>
          <rPr>
            <sz val="9"/>
            <color indexed="81"/>
            <rFont val="ＭＳ Ｐゴシック"/>
            <family val="3"/>
            <charset val="128"/>
          </rPr>
          <t xml:space="preserve">
</t>
        </r>
      </text>
    </comment>
    <comment ref="G17" authorId="0" shapeId="0" xr:uid="{00000000-0006-0000-1A00-000020000000}">
      <text>
        <r>
          <rPr>
            <b/>
            <sz val="9"/>
            <color indexed="81"/>
            <rFont val="ＭＳ Ｐゴシック"/>
            <family val="3"/>
            <charset val="128"/>
          </rPr>
          <t>岩田京次:</t>
        </r>
        <r>
          <rPr>
            <sz val="9"/>
            <color indexed="81"/>
            <rFont val="ＭＳ Ｐゴシック"/>
            <family val="3"/>
            <charset val="128"/>
          </rPr>
          <t xml:space="preserve">
</t>
        </r>
      </text>
    </comment>
    <comment ref="C18" authorId="0" shapeId="0" xr:uid="{00000000-0006-0000-1A00-000021000000}">
      <text>
        <r>
          <rPr>
            <b/>
            <sz val="9"/>
            <color indexed="81"/>
            <rFont val="ＭＳ Ｐゴシック"/>
            <family val="3"/>
            <charset val="128"/>
          </rPr>
          <t>岩田京次:</t>
        </r>
        <r>
          <rPr>
            <sz val="9"/>
            <color indexed="81"/>
            <rFont val="ＭＳ Ｐゴシック"/>
            <family val="3"/>
            <charset val="128"/>
          </rPr>
          <t xml:space="preserve">
</t>
        </r>
      </text>
    </comment>
    <comment ref="E18" authorId="0" shapeId="0" xr:uid="{00000000-0006-0000-1A00-000022000000}">
      <text>
        <r>
          <rPr>
            <b/>
            <sz val="9"/>
            <color indexed="81"/>
            <rFont val="ＭＳ Ｐゴシック"/>
            <family val="3"/>
            <charset val="128"/>
          </rPr>
          <t>岩田京次:</t>
        </r>
        <r>
          <rPr>
            <sz val="9"/>
            <color indexed="81"/>
            <rFont val="ＭＳ Ｐゴシック"/>
            <family val="3"/>
            <charset val="128"/>
          </rPr>
          <t xml:space="preserve">
</t>
        </r>
      </text>
    </comment>
    <comment ref="F18" authorId="0" shapeId="0" xr:uid="{00000000-0006-0000-1A00-000023000000}">
      <text>
        <r>
          <rPr>
            <b/>
            <sz val="9"/>
            <color indexed="81"/>
            <rFont val="ＭＳ Ｐゴシック"/>
            <family val="3"/>
            <charset val="128"/>
          </rPr>
          <t>岩田京次:</t>
        </r>
        <r>
          <rPr>
            <sz val="9"/>
            <color indexed="81"/>
            <rFont val="ＭＳ Ｐゴシック"/>
            <family val="3"/>
            <charset val="128"/>
          </rPr>
          <t xml:space="preserve">
</t>
        </r>
      </text>
    </comment>
    <comment ref="G18" authorId="0" shapeId="0" xr:uid="{00000000-0006-0000-1A00-000024000000}">
      <text>
        <r>
          <rPr>
            <b/>
            <sz val="9"/>
            <color indexed="81"/>
            <rFont val="ＭＳ Ｐゴシック"/>
            <family val="3"/>
            <charset val="128"/>
          </rPr>
          <t>岩田京次:</t>
        </r>
        <r>
          <rPr>
            <sz val="9"/>
            <color indexed="81"/>
            <rFont val="ＭＳ Ｐゴシック"/>
            <family val="3"/>
            <charset val="128"/>
          </rPr>
          <t xml:space="preserve">
</t>
        </r>
      </text>
    </comment>
    <comment ref="C19" authorId="0" shapeId="0" xr:uid="{00000000-0006-0000-1A00-000025000000}">
      <text>
        <r>
          <rPr>
            <b/>
            <sz val="9"/>
            <color indexed="81"/>
            <rFont val="ＭＳ Ｐゴシック"/>
            <family val="3"/>
            <charset val="128"/>
          </rPr>
          <t>岩田京次:</t>
        </r>
        <r>
          <rPr>
            <sz val="9"/>
            <color indexed="81"/>
            <rFont val="ＭＳ Ｐゴシック"/>
            <family val="3"/>
            <charset val="128"/>
          </rPr>
          <t xml:space="preserve">
</t>
        </r>
      </text>
    </comment>
    <comment ref="E19" authorId="0" shapeId="0" xr:uid="{00000000-0006-0000-1A00-000026000000}">
      <text>
        <r>
          <rPr>
            <b/>
            <sz val="9"/>
            <color indexed="81"/>
            <rFont val="ＭＳ Ｐゴシック"/>
            <family val="3"/>
            <charset val="128"/>
          </rPr>
          <t>岩田京次:</t>
        </r>
        <r>
          <rPr>
            <sz val="9"/>
            <color indexed="81"/>
            <rFont val="ＭＳ Ｐゴシック"/>
            <family val="3"/>
            <charset val="128"/>
          </rPr>
          <t xml:space="preserve">
</t>
        </r>
      </text>
    </comment>
    <comment ref="F19" authorId="0" shapeId="0" xr:uid="{00000000-0006-0000-1A00-000027000000}">
      <text>
        <r>
          <rPr>
            <b/>
            <sz val="9"/>
            <color indexed="81"/>
            <rFont val="ＭＳ Ｐゴシック"/>
            <family val="3"/>
            <charset val="128"/>
          </rPr>
          <t>岩田京次:</t>
        </r>
        <r>
          <rPr>
            <sz val="9"/>
            <color indexed="81"/>
            <rFont val="ＭＳ Ｐゴシック"/>
            <family val="3"/>
            <charset val="128"/>
          </rPr>
          <t xml:space="preserve">
</t>
        </r>
      </text>
    </comment>
    <comment ref="G19" authorId="0" shapeId="0" xr:uid="{00000000-0006-0000-1A00-000028000000}">
      <text>
        <r>
          <rPr>
            <b/>
            <sz val="9"/>
            <color indexed="81"/>
            <rFont val="ＭＳ Ｐゴシック"/>
            <family val="3"/>
            <charset val="128"/>
          </rPr>
          <t>岩田京次:</t>
        </r>
        <r>
          <rPr>
            <sz val="9"/>
            <color indexed="81"/>
            <rFont val="ＭＳ Ｐゴシック"/>
            <family val="3"/>
            <charset val="128"/>
          </rPr>
          <t xml:space="preserve">
</t>
        </r>
      </text>
    </comment>
    <comment ref="C20" authorId="0" shapeId="0" xr:uid="{00000000-0006-0000-1A00-000029000000}">
      <text>
        <r>
          <rPr>
            <b/>
            <sz val="9"/>
            <color indexed="81"/>
            <rFont val="ＭＳ Ｐゴシック"/>
            <family val="3"/>
            <charset val="128"/>
          </rPr>
          <t>岩田京次:</t>
        </r>
        <r>
          <rPr>
            <sz val="9"/>
            <color indexed="81"/>
            <rFont val="ＭＳ Ｐゴシック"/>
            <family val="3"/>
            <charset val="128"/>
          </rPr>
          <t xml:space="preserve">
</t>
        </r>
      </text>
    </comment>
    <comment ref="E20" authorId="0" shapeId="0" xr:uid="{00000000-0006-0000-1A00-00002A000000}">
      <text>
        <r>
          <rPr>
            <b/>
            <sz val="9"/>
            <color indexed="81"/>
            <rFont val="ＭＳ Ｐゴシック"/>
            <family val="3"/>
            <charset val="128"/>
          </rPr>
          <t>岩田京次:</t>
        </r>
        <r>
          <rPr>
            <sz val="9"/>
            <color indexed="81"/>
            <rFont val="ＭＳ Ｐゴシック"/>
            <family val="3"/>
            <charset val="128"/>
          </rPr>
          <t xml:space="preserve">
</t>
        </r>
      </text>
    </comment>
    <comment ref="F20" authorId="0" shapeId="0" xr:uid="{00000000-0006-0000-1A00-00002B000000}">
      <text>
        <r>
          <rPr>
            <b/>
            <sz val="9"/>
            <color indexed="81"/>
            <rFont val="ＭＳ Ｐゴシック"/>
            <family val="3"/>
            <charset val="128"/>
          </rPr>
          <t>岩田京次:</t>
        </r>
        <r>
          <rPr>
            <sz val="9"/>
            <color indexed="81"/>
            <rFont val="ＭＳ Ｐゴシック"/>
            <family val="3"/>
            <charset val="128"/>
          </rPr>
          <t xml:space="preserve">
</t>
        </r>
      </text>
    </comment>
    <comment ref="G20" authorId="0" shapeId="0" xr:uid="{00000000-0006-0000-1A00-00002C000000}">
      <text>
        <r>
          <rPr>
            <b/>
            <sz val="9"/>
            <color indexed="81"/>
            <rFont val="ＭＳ Ｐゴシック"/>
            <family val="3"/>
            <charset val="128"/>
          </rPr>
          <t>岩田京次:</t>
        </r>
        <r>
          <rPr>
            <sz val="9"/>
            <color indexed="81"/>
            <rFont val="ＭＳ Ｐゴシック"/>
            <family val="3"/>
            <charset val="128"/>
          </rPr>
          <t xml:space="preserve">
</t>
        </r>
      </text>
    </comment>
    <comment ref="C21" authorId="0" shapeId="0" xr:uid="{00000000-0006-0000-1A00-00002D000000}">
      <text>
        <r>
          <rPr>
            <b/>
            <sz val="9"/>
            <color indexed="81"/>
            <rFont val="ＭＳ Ｐゴシック"/>
            <family val="3"/>
            <charset val="128"/>
          </rPr>
          <t>岩田京次:</t>
        </r>
        <r>
          <rPr>
            <sz val="9"/>
            <color indexed="81"/>
            <rFont val="ＭＳ Ｐゴシック"/>
            <family val="3"/>
            <charset val="128"/>
          </rPr>
          <t xml:space="preserve">
</t>
        </r>
      </text>
    </comment>
    <comment ref="E21" authorId="0" shapeId="0" xr:uid="{00000000-0006-0000-1A00-00002E000000}">
      <text>
        <r>
          <rPr>
            <b/>
            <sz val="9"/>
            <color indexed="81"/>
            <rFont val="ＭＳ Ｐゴシック"/>
            <family val="3"/>
            <charset val="128"/>
          </rPr>
          <t>岩田京次:</t>
        </r>
        <r>
          <rPr>
            <sz val="9"/>
            <color indexed="81"/>
            <rFont val="ＭＳ Ｐゴシック"/>
            <family val="3"/>
            <charset val="128"/>
          </rPr>
          <t xml:space="preserve">
</t>
        </r>
      </text>
    </comment>
    <comment ref="F21" authorId="0" shapeId="0" xr:uid="{00000000-0006-0000-1A00-00002F000000}">
      <text>
        <r>
          <rPr>
            <b/>
            <sz val="9"/>
            <color indexed="81"/>
            <rFont val="ＭＳ Ｐゴシック"/>
            <family val="3"/>
            <charset val="128"/>
          </rPr>
          <t>岩田京次:</t>
        </r>
        <r>
          <rPr>
            <sz val="9"/>
            <color indexed="81"/>
            <rFont val="ＭＳ Ｐゴシック"/>
            <family val="3"/>
            <charset val="128"/>
          </rPr>
          <t xml:space="preserve">
</t>
        </r>
      </text>
    </comment>
    <comment ref="G21" authorId="0" shapeId="0" xr:uid="{00000000-0006-0000-1A00-000030000000}">
      <text>
        <r>
          <rPr>
            <b/>
            <sz val="9"/>
            <color indexed="81"/>
            <rFont val="ＭＳ Ｐゴシック"/>
            <family val="3"/>
            <charset val="128"/>
          </rPr>
          <t>岩田京次:</t>
        </r>
        <r>
          <rPr>
            <sz val="9"/>
            <color indexed="81"/>
            <rFont val="ＭＳ Ｐゴシック"/>
            <family val="3"/>
            <charset val="128"/>
          </rPr>
          <t xml:space="preserve">
</t>
        </r>
      </text>
    </comment>
    <comment ref="C22" authorId="0" shapeId="0" xr:uid="{00000000-0006-0000-1A00-000031000000}">
      <text>
        <r>
          <rPr>
            <b/>
            <sz val="9"/>
            <color indexed="81"/>
            <rFont val="ＭＳ Ｐゴシック"/>
            <family val="3"/>
            <charset val="128"/>
          </rPr>
          <t>岩田京次:</t>
        </r>
        <r>
          <rPr>
            <sz val="9"/>
            <color indexed="81"/>
            <rFont val="ＭＳ Ｐゴシック"/>
            <family val="3"/>
            <charset val="128"/>
          </rPr>
          <t xml:space="preserve">
</t>
        </r>
      </text>
    </comment>
    <comment ref="E22" authorId="0" shapeId="0" xr:uid="{00000000-0006-0000-1A00-000032000000}">
      <text>
        <r>
          <rPr>
            <b/>
            <sz val="9"/>
            <color indexed="81"/>
            <rFont val="ＭＳ Ｐゴシック"/>
            <family val="3"/>
            <charset val="128"/>
          </rPr>
          <t>岩田京次:</t>
        </r>
        <r>
          <rPr>
            <sz val="9"/>
            <color indexed="81"/>
            <rFont val="ＭＳ Ｐゴシック"/>
            <family val="3"/>
            <charset val="128"/>
          </rPr>
          <t xml:space="preserve">
</t>
        </r>
      </text>
    </comment>
    <comment ref="F22" authorId="0" shapeId="0" xr:uid="{00000000-0006-0000-1A00-000033000000}">
      <text>
        <r>
          <rPr>
            <b/>
            <sz val="9"/>
            <color indexed="81"/>
            <rFont val="ＭＳ Ｐゴシック"/>
            <family val="3"/>
            <charset val="128"/>
          </rPr>
          <t>岩田京次:</t>
        </r>
        <r>
          <rPr>
            <sz val="9"/>
            <color indexed="81"/>
            <rFont val="ＭＳ Ｐゴシック"/>
            <family val="3"/>
            <charset val="128"/>
          </rPr>
          <t xml:space="preserve">
</t>
        </r>
      </text>
    </comment>
    <comment ref="G22" authorId="0" shapeId="0" xr:uid="{00000000-0006-0000-1A00-000034000000}">
      <text>
        <r>
          <rPr>
            <b/>
            <sz val="9"/>
            <color indexed="81"/>
            <rFont val="ＭＳ Ｐゴシック"/>
            <family val="3"/>
            <charset val="128"/>
          </rPr>
          <t>岩田京次:</t>
        </r>
        <r>
          <rPr>
            <sz val="9"/>
            <color indexed="81"/>
            <rFont val="ＭＳ Ｐゴシック"/>
            <family val="3"/>
            <charset val="128"/>
          </rPr>
          <t xml:space="preserve">
</t>
        </r>
      </text>
    </comment>
    <comment ref="C23" authorId="0" shapeId="0" xr:uid="{00000000-0006-0000-1A00-000035000000}">
      <text>
        <r>
          <rPr>
            <b/>
            <sz val="9"/>
            <color indexed="81"/>
            <rFont val="ＭＳ Ｐゴシック"/>
            <family val="3"/>
            <charset val="128"/>
          </rPr>
          <t>岩田京次:</t>
        </r>
        <r>
          <rPr>
            <sz val="9"/>
            <color indexed="81"/>
            <rFont val="ＭＳ Ｐゴシック"/>
            <family val="3"/>
            <charset val="128"/>
          </rPr>
          <t xml:space="preserve">
</t>
        </r>
      </text>
    </comment>
    <comment ref="E23" authorId="0" shapeId="0" xr:uid="{00000000-0006-0000-1A00-000036000000}">
      <text>
        <r>
          <rPr>
            <b/>
            <sz val="9"/>
            <color indexed="81"/>
            <rFont val="ＭＳ Ｐゴシック"/>
            <family val="3"/>
            <charset val="128"/>
          </rPr>
          <t>岩田京次:</t>
        </r>
        <r>
          <rPr>
            <sz val="9"/>
            <color indexed="81"/>
            <rFont val="ＭＳ Ｐゴシック"/>
            <family val="3"/>
            <charset val="128"/>
          </rPr>
          <t xml:space="preserve">
</t>
        </r>
      </text>
    </comment>
    <comment ref="F23" authorId="0" shapeId="0" xr:uid="{00000000-0006-0000-1A00-000037000000}">
      <text>
        <r>
          <rPr>
            <b/>
            <sz val="9"/>
            <color indexed="81"/>
            <rFont val="ＭＳ Ｐゴシック"/>
            <family val="3"/>
            <charset val="128"/>
          </rPr>
          <t>岩田京次:</t>
        </r>
        <r>
          <rPr>
            <sz val="9"/>
            <color indexed="81"/>
            <rFont val="ＭＳ Ｐゴシック"/>
            <family val="3"/>
            <charset val="128"/>
          </rPr>
          <t xml:space="preserve">
</t>
        </r>
      </text>
    </comment>
    <comment ref="G23" authorId="0" shapeId="0" xr:uid="{00000000-0006-0000-1A00-000038000000}">
      <text>
        <r>
          <rPr>
            <b/>
            <sz val="9"/>
            <color indexed="81"/>
            <rFont val="ＭＳ Ｐゴシック"/>
            <family val="3"/>
            <charset val="128"/>
          </rPr>
          <t>岩田京次:</t>
        </r>
        <r>
          <rPr>
            <sz val="9"/>
            <color indexed="81"/>
            <rFont val="ＭＳ Ｐゴシック"/>
            <family val="3"/>
            <charset val="128"/>
          </rPr>
          <t xml:space="preserve">
</t>
        </r>
      </text>
    </comment>
    <comment ref="C24" authorId="0" shapeId="0" xr:uid="{00000000-0006-0000-1A00-000039000000}">
      <text>
        <r>
          <rPr>
            <b/>
            <sz val="9"/>
            <color indexed="81"/>
            <rFont val="ＭＳ Ｐゴシック"/>
            <family val="3"/>
            <charset val="128"/>
          </rPr>
          <t>岩田京次:</t>
        </r>
        <r>
          <rPr>
            <sz val="9"/>
            <color indexed="81"/>
            <rFont val="ＭＳ Ｐゴシック"/>
            <family val="3"/>
            <charset val="128"/>
          </rPr>
          <t xml:space="preserve">
</t>
        </r>
      </text>
    </comment>
    <comment ref="E24" authorId="0" shapeId="0" xr:uid="{00000000-0006-0000-1A00-00003A000000}">
      <text>
        <r>
          <rPr>
            <b/>
            <sz val="9"/>
            <color indexed="81"/>
            <rFont val="ＭＳ Ｐゴシック"/>
            <family val="3"/>
            <charset val="128"/>
          </rPr>
          <t>岩田京次:</t>
        </r>
        <r>
          <rPr>
            <sz val="9"/>
            <color indexed="81"/>
            <rFont val="ＭＳ Ｐゴシック"/>
            <family val="3"/>
            <charset val="128"/>
          </rPr>
          <t xml:space="preserve">
</t>
        </r>
      </text>
    </comment>
    <comment ref="F24" authorId="0" shapeId="0" xr:uid="{00000000-0006-0000-1A00-00003B000000}">
      <text>
        <r>
          <rPr>
            <b/>
            <sz val="9"/>
            <color indexed="81"/>
            <rFont val="ＭＳ Ｐゴシック"/>
            <family val="3"/>
            <charset val="128"/>
          </rPr>
          <t>岩田京次:</t>
        </r>
        <r>
          <rPr>
            <sz val="9"/>
            <color indexed="81"/>
            <rFont val="ＭＳ Ｐゴシック"/>
            <family val="3"/>
            <charset val="128"/>
          </rPr>
          <t xml:space="preserve">
</t>
        </r>
      </text>
    </comment>
    <comment ref="G24" authorId="0" shapeId="0" xr:uid="{00000000-0006-0000-1A00-00003C000000}">
      <text>
        <r>
          <rPr>
            <b/>
            <sz val="9"/>
            <color indexed="81"/>
            <rFont val="ＭＳ Ｐゴシック"/>
            <family val="3"/>
            <charset val="128"/>
          </rPr>
          <t>岩田京次:</t>
        </r>
        <r>
          <rPr>
            <sz val="9"/>
            <color indexed="81"/>
            <rFont val="ＭＳ Ｐゴシック"/>
            <family val="3"/>
            <charset val="128"/>
          </rPr>
          <t xml:space="preserve">
</t>
        </r>
      </text>
    </comment>
    <comment ref="C25" authorId="0" shapeId="0" xr:uid="{00000000-0006-0000-1A00-00003D000000}">
      <text>
        <r>
          <rPr>
            <b/>
            <sz val="9"/>
            <color indexed="81"/>
            <rFont val="ＭＳ Ｐゴシック"/>
            <family val="3"/>
            <charset val="128"/>
          </rPr>
          <t>岩田京次:</t>
        </r>
        <r>
          <rPr>
            <sz val="9"/>
            <color indexed="81"/>
            <rFont val="ＭＳ Ｐゴシック"/>
            <family val="3"/>
            <charset val="128"/>
          </rPr>
          <t xml:space="preserve">
</t>
        </r>
      </text>
    </comment>
    <comment ref="E25" authorId="0" shapeId="0" xr:uid="{00000000-0006-0000-1A00-00003E000000}">
      <text>
        <r>
          <rPr>
            <b/>
            <sz val="9"/>
            <color indexed="81"/>
            <rFont val="ＭＳ Ｐゴシック"/>
            <family val="3"/>
            <charset val="128"/>
          </rPr>
          <t>岩田京次:</t>
        </r>
        <r>
          <rPr>
            <sz val="9"/>
            <color indexed="81"/>
            <rFont val="ＭＳ Ｐゴシック"/>
            <family val="3"/>
            <charset val="128"/>
          </rPr>
          <t xml:space="preserve">
</t>
        </r>
      </text>
    </comment>
    <comment ref="F25" authorId="0" shapeId="0" xr:uid="{00000000-0006-0000-1A00-00003F000000}">
      <text>
        <r>
          <rPr>
            <b/>
            <sz val="9"/>
            <color indexed="81"/>
            <rFont val="ＭＳ Ｐゴシック"/>
            <family val="3"/>
            <charset val="128"/>
          </rPr>
          <t>岩田京次:</t>
        </r>
        <r>
          <rPr>
            <sz val="9"/>
            <color indexed="81"/>
            <rFont val="ＭＳ Ｐゴシック"/>
            <family val="3"/>
            <charset val="128"/>
          </rPr>
          <t xml:space="preserve">
</t>
        </r>
      </text>
    </comment>
    <comment ref="G25" authorId="0" shapeId="0" xr:uid="{00000000-0006-0000-1A00-000040000000}">
      <text>
        <r>
          <rPr>
            <b/>
            <sz val="9"/>
            <color indexed="81"/>
            <rFont val="ＭＳ Ｐゴシック"/>
            <family val="3"/>
            <charset val="128"/>
          </rPr>
          <t>岩田京次:</t>
        </r>
        <r>
          <rPr>
            <sz val="9"/>
            <color indexed="81"/>
            <rFont val="ＭＳ Ｐゴシック"/>
            <family val="3"/>
            <charset val="128"/>
          </rPr>
          <t xml:space="preserve">
</t>
        </r>
      </text>
    </comment>
    <comment ref="C26" authorId="0" shapeId="0" xr:uid="{00000000-0006-0000-1A00-000041000000}">
      <text>
        <r>
          <rPr>
            <b/>
            <sz val="9"/>
            <color indexed="81"/>
            <rFont val="ＭＳ Ｐゴシック"/>
            <family val="3"/>
            <charset val="128"/>
          </rPr>
          <t>岩田京次:</t>
        </r>
        <r>
          <rPr>
            <sz val="9"/>
            <color indexed="81"/>
            <rFont val="ＭＳ Ｐゴシック"/>
            <family val="3"/>
            <charset val="128"/>
          </rPr>
          <t xml:space="preserve">
</t>
        </r>
      </text>
    </comment>
    <comment ref="E26" authorId="0" shapeId="0" xr:uid="{00000000-0006-0000-1A00-000042000000}">
      <text>
        <r>
          <rPr>
            <b/>
            <sz val="9"/>
            <color indexed="81"/>
            <rFont val="ＭＳ Ｐゴシック"/>
            <family val="3"/>
            <charset val="128"/>
          </rPr>
          <t>岩田京次:</t>
        </r>
        <r>
          <rPr>
            <sz val="9"/>
            <color indexed="81"/>
            <rFont val="ＭＳ Ｐゴシック"/>
            <family val="3"/>
            <charset val="128"/>
          </rPr>
          <t xml:space="preserve">
</t>
        </r>
      </text>
    </comment>
    <comment ref="F26" authorId="0" shapeId="0" xr:uid="{00000000-0006-0000-1A00-000043000000}">
      <text>
        <r>
          <rPr>
            <b/>
            <sz val="9"/>
            <color indexed="81"/>
            <rFont val="ＭＳ Ｐゴシック"/>
            <family val="3"/>
            <charset val="128"/>
          </rPr>
          <t>岩田京次:</t>
        </r>
        <r>
          <rPr>
            <sz val="9"/>
            <color indexed="81"/>
            <rFont val="ＭＳ Ｐゴシック"/>
            <family val="3"/>
            <charset val="128"/>
          </rPr>
          <t xml:space="preserve">
</t>
        </r>
      </text>
    </comment>
    <comment ref="G26" authorId="0" shapeId="0" xr:uid="{00000000-0006-0000-1A00-000044000000}">
      <text>
        <r>
          <rPr>
            <b/>
            <sz val="9"/>
            <color indexed="81"/>
            <rFont val="ＭＳ Ｐゴシック"/>
            <family val="3"/>
            <charset val="128"/>
          </rPr>
          <t>岩田京次:</t>
        </r>
        <r>
          <rPr>
            <sz val="9"/>
            <color indexed="81"/>
            <rFont val="ＭＳ Ｐゴシック"/>
            <family val="3"/>
            <charset val="128"/>
          </rPr>
          <t xml:space="preserve">
</t>
        </r>
      </text>
    </comment>
    <comment ref="C27" authorId="0" shapeId="0" xr:uid="{00000000-0006-0000-1A00-000045000000}">
      <text>
        <r>
          <rPr>
            <b/>
            <sz val="9"/>
            <color indexed="81"/>
            <rFont val="ＭＳ Ｐゴシック"/>
            <family val="3"/>
            <charset val="128"/>
          </rPr>
          <t>岩田京次:</t>
        </r>
        <r>
          <rPr>
            <sz val="9"/>
            <color indexed="81"/>
            <rFont val="ＭＳ Ｐゴシック"/>
            <family val="3"/>
            <charset val="128"/>
          </rPr>
          <t xml:space="preserve">
</t>
        </r>
      </text>
    </comment>
    <comment ref="E27" authorId="0" shapeId="0" xr:uid="{00000000-0006-0000-1A00-000046000000}">
      <text>
        <r>
          <rPr>
            <b/>
            <sz val="9"/>
            <color indexed="81"/>
            <rFont val="ＭＳ Ｐゴシック"/>
            <family val="3"/>
            <charset val="128"/>
          </rPr>
          <t>岩田京次:</t>
        </r>
        <r>
          <rPr>
            <sz val="9"/>
            <color indexed="81"/>
            <rFont val="ＭＳ Ｐゴシック"/>
            <family val="3"/>
            <charset val="128"/>
          </rPr>
          <t xml:space="preserve">
</t>
        </r>
      </text>
    </comment>
    <comment ref="F27" authorId="0" shapeId="0" xr:uid="{00000000-0006-0000-1A00-000047000000}">
      <text>
        <r>
          <rPr>
            <b/>
            <sz val="9"/>
            <color indexed="81"/>
            <rFont val="ＭＳ Ｐゴシック"/>
            <family val="3"/>
            <charset val="128"/>
          </rPr>
          <t>岩田京次:</t>
        </r>
        <r>
          <rPr>
            <sz val="9"/>
            <color indexed="81"/>
            <rFont val="ＭＳ Ｐゴシック"/>
            <family val="3"/>
            <charset val="128"/>
          </rPr>
          <t xml:space="preserve">
</t>
        </r>
      </text>
    </comment>
    <comment ref="G27" authorId="0" shapeId="0" xr:uid="{00000000-0006-0000-1A00-000048000000}">
      <text>
        <r>
          <rPr>
            <b/>
            <sz val="9"/>
            <color indexed="81"/>
            <rFont val="ＭＳ Ｐゴシック"/>
            <family val="3"/>
            <charset val="128"/>
          </rPr>
          <t>岩田京次:</t>
        </r>
        <r>
          <rPr>
            <sz val="9"/>
            <color indexed="81"/>
            <rFont val="ＭＳ Ｐゴシック"/>
            <family val="3"/>
            <charset val="128"/>
          </rPr>
          <t xml:space="preserve">
</t>
        </r>
      </text>
    </comment>
    <comment ref="C28" authorId="0" shapeId="0" xr:uid="{00000000-0006-0000-1A00-000049000000}">
      <text>
        <r>
          <rPr>
            <b/>
            <sz val="9"/>
            <color indexed="81"/>
            <rFont val="ＭＳ Ｐゴシック"/>
            <family val="3"/>
            <charset val="128"/>
          </rPr>
          <t>岩田京次:</t>
        </r>
        <r>
          <rPr>
            <sz val="9"/>
            <color indexed="81"/>
            <rFont val="ＭＳ Ｐゴシック"/>
            <family val="3"/>
            <charset val="128"/>
          </rPr>
          <t xml:space="preserve">
</t>
        </r>
      </text>
    </comment>
    <comment ref="E28" authorId="0" shapeId="0" xr:uid="{00000000-0006-0000-1A00-00004A000000}">
      <text>
        <r>
          <rPr>
            <b/>
            <sz val="9"/>
            <color indexed="81"/>
            <rFont val="ＭＳ Ｐゴシック"/>
            <family val="3"/>
            <charset val="128"/>
          </rPr>
          <t>岩田京次:</t>
        </r>
        <r>
          <rPr>
            <sz val="9"/>
            <color indexed="81"/>
            <rFont val="ＭＳ Ｐゴシック"/>
            <family val="3"/>
            <charset val="128"/>
          </rPr>
          <t xml:space="preserve">
</t>
        </r>
      </text>
    </comment>
    <comment ref="F28" authorId="0" shapeId="0" xr:uid="{00000000-0006-0000-1A00-00004B000000}">
      <text>
        <r>
          <rPr>
            <b/>
            <sz val="9"/>
            <color indexed="81"/>
            <rFont val="ＭＳ Ｐゴシック"/>
            <family val="3"/>
            <charset val="128"/>
          </rPr>
          <t>岩田京次:</t>
        </r>
        <r>
          <rPr>
            <sz val="9"/>
            <color indexed="81"/>
            <rFont val="ＭＳ Ｐゴシック"/>
            <family val="3"/>
            <charset val="128"/>
          </rPr>
          <t xml:space="preserve">
</t>
        </r>
      </text>
    </comment>
    <comment ref="G28" authorId="0" shapeId="0" xr:uid="{00000000-0006-0000-1A00-00004C000000}">
      <text>
        <r>
          <rPr>
            <b/>
            <sz val="9"/>
            <color indexed="81"/>
            <rFont val="ＭＳ Ｐゴシック"/>
            <family val="3"/>
            <charset val="128"/>
          </rPr>
          <t>岩田京次:</t>
        </r>
        <r>
          <rPr>
            <sz val="9"/>
            <color indexed="81"/>
            <rFont val="ＭＳ Ｐゴシック"/>
            <family val="3"/>
            <charset val="128"/>
          </rPr>
          <t xml:space="preserve">
</t>
        </r>
      </text>
    </comment>
    <comment ref="C29" authorId="0" shapeId="0" xr:uid="{00000000-0006-0000-1A00-00004D000000}">
      <text>
        <r>
          <rPr>
            <b/>
            <sz val="9"/>
            <color indexed="81"/>
            <rFont val="ＭＳ Ｐゴシック"/>
            <family val="3"/>
            <charset val="128"/>
          </rPr>
          <t>岩田京次:</t>
        </r>
        <r>
          <rPr>
            <sz val="9"/>
            <color indexed="81"/>
            <rFont val="ＭＳ Ｐゴシック"/>
            <family val="3"/>
            <charset val="128"/>
          </rPr>
          <t xml:space="preserve">
</t>
        </r>
      </text>
    </comment>
    <comment ref="E29" authorId="0" shapeId="0" xr:uid="{00000000-0006-0000-1A00-00004E000000}">
      <text>
        <r>
          <rPr>
            <b/>
            <sz val="9"/>
            <color indexed="81"/>
            <rFont val="ＭＳ Ｐゴシック"/>
            <family val="3"/>
            <charset val="128"/>
          </rPr>
          <t>岩田京次:</t>
        </r>
        <r>
          <rPr>
            <sz val="9"/>
            <color indexed="81"/>
            <rFont val="ＭＳ Ｐゴシック"/>
            <family val="3"/>
            <charset val="128"/>
          </rPr>
          <t xml:space="preserve">
</t>
        </r>
      </text>
    </comment>
    <comment ref="F29" authorId="0" shapeId="0" xr:uid="{00000000-0006-0000-1A00-00004F000000}">
      <text>
        <r>
          <rPr>
            <b/>
            <sz val="9"/>
            <color indexed="81"/>
            <rFont val="ＭＳ Ｐゴシック"/>
            <family val="3"/>
            <charset val="128"/>
          </rPr>
          <t>岩田京次:</t>
        </r>
        <r>
          <rPr>
            <sz val="9"/>
            <color indexed="81"/>
            <rFont val="ＭＳ Ｐゴシック"/>
            <family val="3"/>
            <charset val="128"/>
          </rPr>
          <t xml:space="preserve">
</t>
        </r>
      </text>
    </comment>
    <comment ref="G29" authorId="0" shapeId="0" xr:uid="{00000000-0006-0000-1A00-000050000000}">
      <text>
        <r>
          <rPr>
            <b/>
            <sz val="9"/>
            <color indexed="81"/>
            <rFont val="ＭＳ Ｐゴシック"/>
            <family val="3"/>
            <charset val="128"/>
          </rPr>
          <t>岩田京次:</t>
        </r>
        <r>
          <rPr>
            <sz val="9"/>
            <color indexed="81"/>
            <rFont val="ＭＳ Ｐゴシック"/>
            <family val="3"/>
            <charset val="128"/>
          </rPr>
          <t xml:space="preserve">
</t>
        </r>
      </text>
    </comment>
    <comment ref="C30" authorId="0" shapeId="0" xr:uid="{00000000-0006-0000-1A00-000051000000}">
      <text>
        <r>
          <rPr>
            <b/>
            <sz val="9"/>
            <color indexed="81"/>
            <rFont val="ＭＳ Ｐゴシック"/>
            <family val="3"/>
            <charset val="128"/>
          </rPr>
          <t>岩田京次:</t>
        </r>
        <r>
          <rPr>
            <sz val="9"/>
            <color indexed="81"/>
            <rFont val="ＭＳ Ｐゴシック"/>
            <family val="3"/>
            <charset val="128"/>
          </rPr>
          <t xml:space="preserve">
</t>
        </r>
      </text>
    </comment>
    <comment ref="E30" authorId="0" shapeId="0" xr:uid="{00000000-0006-0000-1A00-000052000000}">
      <text>
        <r>
          <rPr>
            <b/>
            <sz val="9"/>
            <color indexed="81"/>
            <rFont val="ＭＳ Ｐゴシック"/>
            <family val="3"/>
            <charset val="128"/>
          </rPr>
          <t>岩田京次:</t>
        </r>
        <r>
          <rPr>
            <sz val="9"/>
            <color indexed="81"/>
            <rFont val="ＭＳ Ｐゴシック"/>
            <family val="3"/>
            <charset val="128"/>
          </rPr>
          <t xml:space="preserve">
</t>
        </r>
      </text>
    </comment>
    <comment ref="F30" authorId="0" shapeId="0" xr:uid="{00000000-0006-0000-1A00-000053000000}">
      <text>
        <r>
          <rPr>
            <b/>
            <sz val="9"/>
            <color indexed="81"/>
            <rFont val="ＭＳ Ｐゴシック"/>
            <family val="3"/>
            <charset val="128"/>
          </rPr>
          <t>岩田京次:</t>
        </r>
        <r>
          <rPr>
            <sz val="9"/>
            <color indexed="81"/>
            <rFont val="ＭＳ Ｐゴシック"/>
            <family val="3"/>
            <charset val="128"/>
          </rPr>
          <t xml:space="preserve">
</t>
        </r>
      </text>
    </comment>
    <comment ref="G30" authorId="0" shapeId="0" xr:uid="{00000000-0006-0000-1A00-000054000000}">
      <text>
        <r>
          <rPr>
            <b/>
            <sz val="9"/>
            <color indexed="81"/>
            <rFont val="ＭＳ Ｐゴシック"/>
            <family val="3"/>
            <charset val="128"/>
          </rPr>
          <t>岩田京次:</t>
        </r>
        <r>
          <rPr>
            <sz val="9"/>
            <color indexed="81"/>
            <rFont val="ＭＳ Ｐゴシック"/>
            <family val="3"/>
            <charset val="128"/>
          </rPr>
          <t xml:space="preserve">
</t>
        </r>
      </text>
    </comment>
    <comment ref="C31" authorId="0" shapeId="0" xr:uid="{00000000-0006-0000-1A00-000055000000}">
      <text>
        <r>
          <rPr>
            <b/>
            <sz val="9"/>
            <color indexed="81"/>
            <rFont val="ＭＳ Ｐゴシック"/>
            <family val="3"/>
            <charset val="128"/>
          </rPr>
          <t>岩田京次:</t>
        </r>
        <r>
          <rPr>
            <sz val="9"/>
            <color indexed="81"/>
            <rFont val="ＭＳ Ｐゴシック"/>
            <family val="3"/>
            <charset val="128"/>
          </rPr>
          <t xml:space="preserve">
</t>
        </r>
      </text>
    </comment>
    <comment ref="E31" authorId="0" shapeId="0" xr:uid="{00000000-0006-0000-1A00-000056000000}">
      <text>
        <r>
          <rPr>
            <b/>
            <sz val="9"/>
            <color indexed="81"/>
            <rFont val="ＭＳ Ｐゴシック"/>
            <family val="3"/>
            <charset val="128"/>
          </rPr>
          <t>岩田京次:</t>
        </r>
        <r>
          <rPr>
            <sz val="9"/>
            <color indexed="81"/>
            <rFont val="ＭＳ Ｐゴシック"/>
            <family val="3"/>
            <charset val="128"/>
          </rPr>
          <t xml:space="preserve">
</t>
        </r>
      </text>
    </comment>
    <comment ref="F31" authorId="0" shapeId="0" xr:uid="{00000000-0006-0000-1A00-000057000000}">
      <text>
        <r>
          <rPr>
            <b/>
            <sz val="9"/>
            <color indexed="81"/>
            <rFont val="ＭＳ Ｐゴシック"/>
            <family val="3"/>
            <charset val="128"/>
          </rPr>
          <t>岩田京次:</t>
        </r>
        <r>
          <rPr>
            <sz val="9"/>
            <color indexed="81"/>
            <rFont val="ＭＳ Ｐゴシック"/>
            <family val="3"/>
            <charset val="128"/>
          </rPr>
          <t xml:space="preserve">
</t>
        </r>
      </text>
    </comment>
    <comment ref="G31" authorId="0" shapeId="0" xr:uid="{00000000-0006-0000-1A00-000058000000}">
      <text>
        <r>
          <rPr>
            <b/>
            <sz val="9"/>
            <color indexed="81"/>
            <rFont val="ＭＳ Ｐゴシック"/>
            <family val="3"/>
            <charset val="128"/>
          </rPr>
          <t>岩田京次:</t>
        </r>
        <r>
          <rPr>
            <sz val="9"/>
            <color indexed="81"/>
            <rFont val="ＭＳ Ｐゴシック"/>
            <family val="3"/>
            <charset val="128"/>
          </rPr>
          <t xml:space="preserve">
</t>
        </r>
      </text>
    </comment>
    <comment ref="C32" authorId="0" shapeId="0" xr:uid="{00000000-0006-0000-1A00-000059000000}">
      <text>
        <r>
          <rPr>
            <b/>
            <sz val="9"/>
            <color indexed="81"/>
            <rFont val="ＭＳ Ｐゴシック"/>
            <family val="3"/>
            <charset val="128"/>
          </rPr>
          <t>岩田京次:</t>
        </r>
        <r>
          <rPr>
            <sz val="9"/>
            <color indexed="81"/>
            <rFont val="ＭＳ Ｐゴシック"/>
            <family val="3"/>
            <charset val="128"/>
          </rPr>
          <t xml:space="preserve">
</t>
        </r>
      </text>
    </comment>
    <comment ref="E32" authorId="0" shapeId="0" xr:uid="{00000000-0006-0000-1A00-00005A000000}">
      <text>
        <r>
          <rPr>
            <b/>
            <sz val="9"/>
            <color indexed="81"/>
            <rFont val="ＭＳ Ｐゴシック"/>
            <family val="3"/>
            <charset val="128"/>
          </rPr>
          <t>岩田京次:</t>
        </r>
        <r>
          <rPr>
            <sz val="9"/>
            <color indexed="81"/>
            <rFont val="ＭＳ Ｐゴシック"/>
            <family val="3"/>
            <charset val="128"/>
          </rPr>
          <t xml:space="preserve">
</t>
        </r>
      </text>
    </comment>
    <comment ref="F32" authorId="0" shapeId="0" xr:uid="{00000000-0006-0000-1A00-00005B000000}">
      <text>
        <r>
          <rPr>
            <b/>
            <sz val="9"/>
            <color indexed="81"/>
            <rFont val="ＭＳ Ｐゴシック"/>
            <family val="3"/>
            <charset val="128"/>
          </rPr>
          <t>岩田京次:</t>
        </r>
        <r>
          <rPr>
            <sz val="9"/>
            <color indexed="81"/>
            <rFont val="ＭＳ Ｐゴシック"/>
            <family val="3"/>
            <charset val="128"/>
          </rPr>
          <t xml:space="preserve">
</t>
        </r>
      </text>
    </comment>
    <comment ref="G32" authorId="0" shapeId="0" xr:uid="{00000000-0006-0000-1A00-00005C000000}">
      <text>
        <r>
          <rPr>
            <b/>
            <sz val="9"/>
            <color indexed="81"/>
            <rFont val="ＭＳ Ｐゴシック"/>
            <family val="3"/>
            <charset val="128"/>
          </rPr>
          <t>岩田京次:</t>
        </r>
        <r>
          <rPr>
            <sz val="9"/>
            <color indexed="81"/>
            <rFont val="ＭＳ Ｐゴシック"/>
            <family val="3"/>
            <charset val="128"/>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iwata</author>
    <author>岩田京次</author>
  </authors>
  <commentList>
    <comment ref="C7" authorId="0" shapeId="0" xr:uid="{00000000-0006-0000-1B00-000001000000}">
      <text>
        <r>
          <rPr>
            <b/>
            <sz val="9"/>
            <color indexed="81"/>
            <rFont val="ＭＳ Ｐゴシック"/>
            <family val="3"/>
            <charset val="128"/>
          </rPr>
          <t>iwata:</t>
        </r>
        <r>
          <rPr>
            <sz val="9"/>
            <color indexed="81"/>
            <rFont val="ＭＳ Ｐゴシック"/>
            <family val="3"/>
            <charset val="128"/>
          </rPr>
          <t xml:space="preserve">
</t>
        </r>
      </text>
    </comment>
    <comment ref="D7" authorId="1" shapeId="0" xr:uid="{00000000-0006-0000-1B00-000002000000}">
      <text>
        <r>
          <rPr>
            <b/>
            <sz val="9"/>
            <color indexed="81"/>
            <rFont val="ＭＳ Ｐゴシック"/>
            <family val="3"/>
            <charset val="128"/>
          </rPr>
          <t>岩田京次:</t>
        </r>
        <r>
          <rPr>
            <sz val="9"/>
            <color indexed="81"/>
            <rFont val="ＭＳ Ｐゴシック"/>
            <family val="3"/>
            <charset val="128"/>
          </rPr>
          <t xml:space="preserve">
</t>
        </r>
      </text>
    </comment>
    <comment ref="F7" authorId="1" shapeId="0" xr:uid="{00000000-0006-0000-1B00-000003000000}">
      <text>
        <r>
          <rPr>
            <b/>
            <sz val="9"/>
            <color indexed="81"/>
            <rFont val="ＭＳ Ｐゴシック"/>
            <family val="3"/>
            <charset val="128"/>
          </rPr>
          <t>岩田京次:</t>
        </r>
        <r>
          <rPr>
            <sz val="9"/>
            <color indexed="81"/>
            <rFont val="ＭＳ Ｐゴシック"/>
            <family val="3"/>
            <charset val="128"/>
          </rPr>
          <t xml:space="preserve">
</t>
        </r>
      </text>
    </comment>
    <comment ref="H7" authorId="1" shapeId="0" xr:uid="{00000000-0006-0000-1B00-000004000000}">
      <text>
        <r>
          <rPr>
            <b/>
            <sz val="9"/>
            <color indexed="81"/>
            <rFont val="ＭＳ Ｐゴシック"/>
            <family val="3"/>
            <charset val="128"/>
          </rPr>
          <t>岩田京次:</t>
        </r>
        <r>
          <rPr>
            <sz val="9"/>
            <color indexed="81"/>
            <rFont val="ＭＳ Ｐゴシック"/>
            <family val="3"/>
            <charset val="128"/>
          </rPr>
          <t xml:space="preserve">
</t>
        </r>
      </text>
    </comment>
    <comment ref="J7" authorId="1" shapeId="0" xr:uid="{00000000-0006-0000-1B00-000005000000}">
      <text>
        <r>
          <rPr>
            <b/>
            <sz val="9"/>
            <color indexed="81"/>
            <rFont val="ＭＳ Ｐゴシック"/>
            <family val="3"/>
            <charset val="128"/>
          </rPr>
          <t>岩田京次:</t>
        </r>
        <r>
          <rPr>
            <sz val="9"/>
            <color indexed="81"/>
            <rFont val="ＭＳ Ｐゴシック"/>
            <family val="3"/>
            <charset val="128"/>
          </rPr>
          <t xml:space="preserve">
</t>
        </r>
      </text>
    </comment>
    <comment ref="C8" authorId="0" shapeId="0" xr:uid="{00000000-0006-0000-1B00-000006000000}">
      <text>
        <r>
          <rPr>
            <b/>
            <sz val="9"/>
            <color indexed="81"/>
            <rFont val="ＭＳ Ｐゴシック"/>
            <family val="3"/>
            <charset val="128"/>
          </rPr>
          <t>iwata:</t>
        </r>
        <r>
          <rPr>
            <sz val="9"/>
            <color indexed="81"/>
            <rFont val="ＭＳ Ｐゴシック"/>
            <family val="3"/>
            <charset val="128"/>
          </rPr>
          <t xml:space="preserve">
</t>
        </r>
      </text>
    </comment>
    <comment ref="D8" authorId="1" shapeId="0" xr:uid="{00000000-0006-0000-1B00-000007000000}">
      <text>
        <r>
          <rPr>
            <b/>
            <sz val="9"/>
            <color indexed="81"/>
            <rFont val="ＭＳ Ｐゴシック"/>
            <family val="3"/>
            <charset val="128"/>
          </rPr>
          <t>岩田京次:</t>
        </r>
        <r>
          <rPr>
            <sz val="9"/>
            <color indexed="81"/>
            <rFont val="ＭＳ Ｐゴシック"/>
            <family val="3"/>
            <charset val="128"/>
          </rPr>
          <t xml:space="preserve">
</t>
        </r>
      </text>
    </comment>
    <comment ref="F8" authorId="1" shapeId="0" xr:uid="{00000000-0006-0000-1B00-000008000000}">
      <text>
        <r>
          <rPr>
            <b/>
            <sz val="9"/>
            <color indexed="81"/>
            <rFont val="ＭＳ Ｐゴシック"/>
            <family val="3"/>
            <charset val="128"/>
          </rPr>
          <t>岩田京次:</t>
        </r>
        <r>
          <rPr>
            <sz val="9"/>
            <color indexed="81"/>
            <rFont val="ＭＳ Ｐゴシック"/>
            <family val="3"/>
            <charset val="128"/>
          </rPr>
          <t xml:space="preserve">
</t>
        </r>
      </text>
    </comment>
    <comment ref="H8" authorId="1" shapeId="0" xr:uid="{00000000-0006-0000-1B00-000009000000}">
      <text>
        <r>
          <rPr>
            <b/>
            <sz val="9"/>
            <color indexed="81"/>
            <rFont val="ＭＳ Ｐゴシック"/>
            <family val="3"/>
            <charset val="128"/>
          </rPr>
          <t>岩田京次:</t>
        </r>
        <r>
          <rPr>
            <sz val="9"/>
            <color indexed="81"/>
            <rFont val="ＭＳ Ｐゴシック"/>
            <family val="3"/>
            <charset val="128"/>
          </rPr>
          <t xml:space="preserve">
</t>
        </r>
      </text>
    </comment>
    <comment ref="J8" authorId="1" shapeId="0" xr:uid="{00000000-0006-0000-1B00-00000A000000}">
      <text>
        <r>
          <rPr>
            <b/>
            <sz val="9"/>
            <color indexed="81"/>
            <rFont val="ＭＳ Ｐゴシック"/>
            <family val="3"/>
            <charset val="128"/>
          </rPr>
          <t>岩田京次:</t>
        </r>
        <r>
          <rPr>
            <sz val="9"/>
            <color indexed="81"/>
            <rFont val="ＭＳ Ｐゴシック"/>
            <family val="3"/>
            <charset val="128"/>
          </rPr>
          <t xml:space="preserve">
</t>
        </r>
      </text>
    </comment>
    <comment ref="C9" authorId="0" shapeId="0" xr:uid="{00000000-0006-0000-1B00-00000B000000}">
      <text>
        <r>
          <rPr>
            <b/>
            <sz val="9"/>
            <color indexed="81"/>
            <rFont val="ＭＳ Ｐゴシック"/>
            <family val="3"/>
            <charset val="128"/>
          </rPr>
          <t>iwata:</t>
        </r>
        <r>
          <rPr>
            <sz val="9"/>
            <color indexed="81"/>
            <rFont val="ＭＳ Ｐゴシック"/>
            <family val="3"/>
            <charset val="128"/>
          </rPr>
          <t xml:space="preserve">
</t>
        </r>
      </text>
    </comment>
    <comment ref="D9" authorId="1" shapeId="0" xr:uid="{00000000-0006-0000-1B00-00000C000000}">
      <text>
        <r>
          <rPr>
            <b/>
            <sz val="9"/>
            <color indexed="81"/>
            <rFont val="ＭＳ Ｐゴシック"/>
            <family val="3"/>
            <charset val="128"/>
          </rPr>
          <t>岩田京次:</t>
        </r>
        <r>
          <rPr>
            <sz val="9"/>
            <color indexed="81"/>
            <rFont val="ＭＳ Ｐゴシック"/>
            <family val="3"/>
            <charset val="128"/>
          </rPr>
          <t xml:space="preserve">
</t>
        </r>
      </text>
    </comment>
    <comment ref="F9" authorId="1" shapeId="0" xr:uid="{00000000-0006-0000-1B00-00000D000000}">
      <text>
        <r>
          <rPr>
            <b/>
            <sz val="9"/>
            <color indexed="81"/>
            <rFont val="ＭＳ Ｐゴシック"/>
            <family val="3"/>
            <charset val="128"/>
          </rPr>
          <t>岩田京次:</t>
        </r>
        <r>
          <rPr>
            <sz val="9"/>
            <color indexed="81"/>
            <rFont val="ＭＳ Ｐゴシック"/>
            <family val="3"/>
            <charset val="128"/>
          </rPr>
          <t xml:space="preserve">
</t>
        </r>
      </text>
    </comment>
    <comment ref="H9" authorId="1" shapeId="0" xr:uid="{00000000-0006-0000-1B00-00000E000000}">
      <text>
        <r>
          <rPr>
            <b/>
            <sz val="9"/>
            <color indexed="81"/>
            <rFont val="ＭＳ Ｐゴシック"/>
            <family val="3"/>
            <charset val="128"/>
          </rPr>
          <t>岩田京次:</t>
        </r>
        <r>
          <rPr>
            <sz val="9"/>
            <color indexed="81"/>
            <rFont val="ＭＳ Ｐゴシック"/>
            <family val="3"/>
            <charset val="128"/>
          </rPr>
          <t xml:space="preserve">
</t>
        </r>
      </text>
    </comment>
    <comment ref="J9" authorId="1" shapeId="0" xr:uid="{00000000-0006-0000-1B00-00000F000000}">
      <text>
        <r>
          <rPr>
            <b/>
            <sz val="9"/>
            <color indexed="81"/>
            <rFont val="ＭＳ Ｐゴシック"/>
            <family val="3"/>
            <charset val="128"/>
          </rPr>
          <t>岩田京次:</t>
        </r>
        <r>
          <rPr>
            <sz val="9"/>
            <color indexed="81"/>
            <rFont val="ＭＳ Ｐゴシック"/>
            <family val="3"/>
            <charset val="128"/>
          </rPr>
          <t xml:space="preserve">
</t>
        </r>
      </text>
    </comment>
    <comment ref="C10" authorId="0" shapeId="0" xr:uid="{00000000-0006-0000-1B00-000010000000}">
      <text>
        <r>
          <rPr>
            <b/>
            <sz val="9"/>
            <color indexed="81"/>
            <rFont val="ＭＳ Ｐゴシック"/>
            <family val="3"/>
            <charset val="128"/>
          </rPr>
          <t>iwata:</t>
        </r>
        <r>
          <rPr>
            <sz val="9"/>
            <color indexed="81"/>
            <rFont val="ＭＳ Ｐゴシック"/>
            <family val="3"/>
            <charset val="128"/>
          </rPr>
          <t xml:space="preserve">
</t>
        </r>
      </text>
    </comment>
    <comment ref="D10" authorId="1" shapeId="0" xr:uid="{00000000-0006-0000-1B00-000011000000}">
      <text>
        <r>
          <rPr>
            <b/>
            <sz val="9"/>
            <color indexed="81"/>
            <rFont val="ＭＳ Ｐゴシック"/>
            <family val="3"/>
            <charset val="128"/>
          </rPr>
          <t>岩田京次:</t>
        </r>
        <r>
          <rPr>
            <sz val="9"/>
            <color indexed="81"/>
            <rFont val="ＭＳ Ｐゴシック"/>
            <family val="3"/>
            <charset val="128"/>
          </rPr>
          <t xml:space="preserve">
</t>
        </r>
      </text>
    </comment>
    <comment ref="F10" authorId="1" shapeId="0" xr:uid="{00000000-0006-0000-1B00-000012000000}">
      <text>
        <r>
          <rPr>
            <b/>
            <sz val="9"/>
            <color indexed="81"/>
            <rFont val="ＭＳ Ｐゴシック"/>
            <family val="3"/>
            <charset val="128"/>
          </rPr>
          <t>岩田京次:</t>
        </r>
        <r>
          <rPr>
            <sz val="9"/>
            <color indexed="81"/>
            <rFont val="ＭＳ Ｐゴシック"/>
            <family val="3"/>
            <charset val="128"/>
          </rPr>
          <t xml:space="preserve">
</t>
        </r>
      </text>
    </comment>
    <comment ref="H10" authorId="1" shapeId="0" xr:uid="{00000000-0006-0000-1B00-000013000000}">
      <text>
        <r>
          <rPr>
            <b/>
            <sz val="9"/>
            <color indexed="81"/>
            <rFont val="ＭＳ Ｐゴシック"/>
            <family val="3"/>
            <charset val="128"/>
          </rPr>
          <t>岩田京次:</t>
        </r>
        <r>
          <rPr>
            <sz val="9"/>
            <color indexed="81"/>
            <rFont val="ＭＳ Ｐゴシック"/>
            <family val="3"/>
            <charset val="128"/>
          </rPr>
          <t xml:space="preserve">
</t>
        </r>
      </text>
    </comment>
    <comment ref="J10" authorId="1" shapeId="0" xr:uid="{00000000-0006-0000-1B00-000014000000}">
      <text>
        <r>
          <rPr>
            <b/>
            <sz val="9"/>
            <color indexed="81"/>
            <rFont val="ＭＳ Ｐゴシック"/>
            <family val="3"/>
            <charset val="128"/>
          </rPr>
          <t>岩田京次:</t>
        </r>
        <r>
          <rPr>
            <sz val="9"/>
            <color indexed="81"/>
            <rFont val="ＭＳ Ｐゴシック"/>
            <family val="3"/>
            <charset val="128"/>
          </rPr>
          <t xml:space="preserve">
</t>
        </r>
      </text>
    </comment>
    <comment ref="C11" authorId="0" shapeId="0" xr:uid="{00000000-0006-0000-1B00-000015000000}">
      <text>
        <r>
          <rPr>
            <b/>
            <sz val="9"/>
            <color indexed="81"/>
            <rFont val="ＭＳ Ｐゴシック"/>
            <family val="3"/>
            <charset val="128"/>
          </rPr>
          <t>iwata:</t>
        </r>
        <r>
          <rPr>
            <sz val="9"/>
            <color indexed="81"/>
            <rFont val="ＭＳ Ｐゴシック"/>
            <family val="3"/>
            <charset val="128"/>
          </rPr>
          <t xml:space="preserve">
</t>
        </r>
      </text>
    </comment>
    <comment ref="D11" authorId="1" shapeId="0" xr:uid="{00000000-0006-0000-1B00-000016000000}">
      <text>
        <r>
          <rPr>
            <b/>
            <sz val="9"/>
            <color indexed="81"/>
            <rFont val="ＭＳ Ｐゴシック"/>
            <family val="3"/>
            <charset val="128"/>
          </rPr>
          <t>岩田京次:</t>
        </r>
        <r>
          <rPr>
            <sz val="9"/>
            <color indexed="81"/>
            <rFont val="ＭＳ Ｐゴシック"/>
            <family val="3"/>
            <charset val="128"/>
          </rPr>
          <t xml:space="preserve">
</t>
        </r>
      </text>
    </comment>
    <comment ref="F11" authorId="1" shapeId="0" xr:uid="{00000000-0006-0000-1B00-000017000000}">
      <text>
        <r>
          <rPr>
            <b/>
            <sz val="9"/>
            <color indexed="81"/>
            <rFont val="ＭＳ Ｐゴシック"/>
            <family val="3"/>
            <charset val="128"/>
          </rPr>
          <t>岩田京次:</t>
        </r>
        <r>
          <rPr>
            <sz val="9"/>
            <color indexed="81"/>
            <rFont val="ＭＳ Ｐゴシック"/>
            <family val="3"/>
            <charset val="128"/>
          </rPr>
          <t xml:space="preserve">
</t>
        </r>
      </text>
    </comment>
    <comment ref="H11" authorId="1" shapeId="0" xr:uid="{00000000-0006-0000-1B00-000018000000}">
      <text>
        <r>
          <rPr>
            <b/>
            <sz val="9"/>
            <color indexed="81"/>
            <rFont val="ＭＳ Ｐゴシック"/>
            <family val="3"/>
            <charset val="128"/>
          </rPr>
          <t>岩田京次:</t>
        </r>
        <r>
          <rPr>
            <sz val="9"/>
            <color indexed="81"/>
            <rFont val="ＭＳ Ｐゴシック"/>
            <family val="3"/>
            <charset val="128"/>
          </rPr>
          <t xml:space="preserve">
</t>
        </r>
      </text>
    </comment>
    <comment ref="J11" authorId="1" shapeId="0" xr:uid="{00000000-0006-0000-1B00-000019000000}">
      <text>
        <r>
          <rPr>
            <b/>
            <sz val="9"/>
            <color indexed="81"/>
            <rFont val="ＭＳ Ｐゴシック"/>
            <family val="3"/>
            <charset val="128"/>
          </rPr>
          <t>岩田京次:</t>
        </r>
        <r>
          <rPr>
            <sz val="9"/>
            <color indexed="81"/>
            <rFont val="ＭＳ Ｐゴシック"/>
            <family val="3"/>
            <charset val="128"/>
          </rPr>
          <t xml:space="preserve">
</t>
        </r>
      </text>
    </comment>
    <comment ref="C12" authorId="0" shapeId="0" xr:uid="{00000000-0006-0000-1B00-00001A000000}">
      <text>
        <r>
          <rPr>
            <b/>
            <sz val="9"/>
            <color indexed="81"/>
            <rFont val="ＭＳ Ｐゴシック"/>
            <family val="3"/>
            <charset val="128"/>
          </rPr>
          <t>iwata:</t>
        </r>
        <r>
          <rPr>
            <sz val="9"/>
            <color indexed="81"/>
            <rFont val="ＭＳ Ｐゴシック"/>
            <family val="3"/>
            <charset val="128"/>
          </rPr>
          <t xml:space="preserve">
</t>
        </r>
      </text>
    </comment>
    <comment ref="D12" authorId="1" shapeId="0" xr:uid="{00000000-0006-0000-1B00-00001B000000}">
      <text>
        <r>
          <rPr>
            <b/>
            <sz val="9"/>
            <color indexed="81"/>
            <rFont val="ＭＳ Ｐゴシック"/>
            <family val="3"/>
            <charset val="128"/>
          </rPr>
          <t>岩田京次:</t>
        </r>
        <r>
          <rPr>
            <sz val="9"/>
            <color indexed="81"/>
            <rFont val="ＭＳ Ｐゴシック"/>
            <family val="3"/>
            <charset val="128"/>
          </rPr>
          <t xml:space="preserve">
</t>
        </r>
      </text>
    </comment>
    <comment ref="F12" authorId="1" shapeId="0" xr:uid="{00000000-0006-0000-1B00-00001C000000}">
      <text>
        <r>
          <rPr>
            <b/>
            <sz val="9"/>
            <color indexed="81"/>
            <rFont val="ＭＳ Ｐゴシック"/>
            <family val="3"/>
            <charset val="128"/>
          </rPr>
          <t>岩田京次:</t>
        </r>
        <r>
          <rPr>
            <sz val="9"/>
            <color indexed="81"/>
            <rFont val="ＭＳ Ｐゴシック"/>
            <family val="3"/>
            <charset val="128"/>
          </rPr>
          <t xml:space="preserve">
</t>
        </r>
      </text>
    </comment>
    <comment ref="H12" authorId="1" shapeId="0" xr:uid="{00000000-0006-0000-1B00-00001D000000}">
      <text>
        <r>
          <rPr>
            <b/>
            <sz val="9"/>
            <color indexed="81"/>
            <rFont val="ＭＳ Ｐゴシック"/>
            <family val="3"/>
            <charset val="128"/>
          </rPr>
          <t>岩田京次:</t>
        </r>
        <r>
          <rPr>
            <sz val="9"/>
            <color indexed="81"/>
            <rFont val="ＭＳ Ｐゴシック"/>
            <family val="3"/>
            <charset val="128"/>
          </rPr>
          <t xml:space="preserve">
</t>
        </r>
      </text>
    </comment>
    <comment ref="J12" authorId="1" shapeId="0" xr:uid="{00000000-0006-0000-1B00-00001E000000}">
      <text>
        <r>
          <rPr>
            <b/>
            <sz val="9"/>
            <color indexed="81"/>
            <rFont val="ＭＳ Ｐゴシック"/>
            <family val="3"/>
            <charset val="128"/>
          </rPr>
          <t>岩田京次:</t>
        </r>
        <r>
          <rPr>
            <sz val="9"/>
            <color indexed="81"/>
            <rFont val="ＭＳ Ｐゴシック"/>
            <family val="3"/>
            <charset val="128"/>
          </rPr>
          <t xml:space="preserve">
</t>
        </r>
      </text>
    </comment>
    <comment ref="C13" authorId="0" shapeId="0" xr:uid="{00000000-0006-0000-1B00-00001F000000}">
      <text>
        <r>
          <rPr>
            <b/>
            <sz val="9"/>
            <color indexed="81"/>
            <rFont val="ＭＳ Ｐゴシック"/>
            <family val="3"/>
            <charset val="128"/>
          </rPr>
          <t>iwata:</t>
        </r>
        <r>
          <rPr>
            <sz val="9"/>
            <color indexed="81"/>
            <rFont val="ＭＳ Ｐゴシック"/>
            <family val="3"/>
            <charset val="128"/>
          </rPr>
          <t xml:space="preserve">
</t>
        </r>
      </text>
    </comment>
    <comment ref="D13" authorId="1" shapeId="0" xr:uid="{00000000-0006-0000-1B00-000020000000}">
      <text>
        <r>
          <rPr>
            <b/>
            <sz val="9"/>
            <color indexed="81"/>
            <rFont val="ＭＳ Ｐゴシック"/>
            <family val="3"/>
            <charset val="128"/>
          </rPr>
          <t>岩田京次:</t>
        </r>
        <r>
          <rPr>
            <sz val="9"/>
            <color indexed="81"/>
            <rFont val="ＭＳ Ｐゴシック"/>
            <family val="3"/>
            <charset val="128"/>
          </rPr>
          <t xml:space="preserve">
</t>
        </r>
      </text>
    </comment>
    <comment ref="F13" authorId="1" shapeId="0" xr:uid="{00000000-0006-0000-1B00-000021000000}">
      <text>
        <r>
          <rPr>
            <b/>
            <sz val="9"/>
            <color indexed="81"/>
            <rFont val="ＭＳ Ｐゴシック"/>
            <family val="3"/>
            <charset val="128"/>
          </rPr>
          <t>岩田京次:</t>
        </r>
        <r>
          <rPr>
            <sz val="9"/>
            <color indexed="81"/>
            <rFont val="ＭＳ Ｐゴシック"/>
            <family val="3"/>
            <charset val="128"/>
          </rPr>
          <t xml:space="preserve">
</t>
        </r>
      </text>
    </comment>
    <comment ref="H13" authorId="1" shapeId="0" xr:uid="{00000000-0006-0000-1B00-000022000000}">
      <text>
        <r>
          <rPr>
            <b/>
            <sz val="9"/>
            <color indexed="81"/>
            <rFont val="ＭＳ Ｐゴシック"/>
            <family val="3"/>
            <charset val="128"/>
          </rPr>
          <t>岩田京次:</t>
        </r>
        <r>
          <rPr>
            <sz val="9"/>
            <color indexed="81"/>
            <rFont val="ＭＳ Ｐゴシック"/>
            <family val="3"/>
            <charset val="128"/>
          </rPr>
          <t xml:space="preserve">
</t>
        </r>
      </text>
    </comment>
    <comment ref="J13" authorId="1" shapeId="0" xr:uid="{00000000-0006-0000-1B00-000023000000}">
      <text>
        <r>
          <rPr>
            <b/>
            <sz val="9"/>
            <color indexed="81"/>
            <rFont val="ＭＳ Ｐゴシック"/>
            <family val="3"/>
            <charset val="128"/>
          </rPr>
          <t>岩田京次:</t>
        </r>
        <r>
          <rPr>
            <sz val="9"/>
            <color indexed="81"/>
            <rFont val="ＭＳ Ｐゴシック"/>
            <family val="3"/>
            <charset val="128"/>
          </rPr>
          <t xml:space="preserve">
</t>
        </r>
      </text>
    </comment>
    <comment ref="C14" authorId="0" shapeId="0" xr:uid="{00000000-0006-0000-1B00-000024000000}">
      <text>
        <r>
          <rPr>
            <b/>
            <sz val="9"/>
            <color indexed="81"/>
            <rFont val="ＭＳ Ｐゴシック"/>
            <family val="3"/>
            <charset val="128"/>
          </rPr>
          <t>iwata:</t>
        </r>
        <r>
          <rPr>
            <sz val="9"/>
            <color indexed="81"/>
            <rFont val="ＭＳ Ｐゴシック"/>
            <family val="3"/>
            <charset val="128"/>
          </rPr>
          <t xml:space="preserve">
</t>
        </r>
      </text>
    </comment>
    <comment ref="D14" authorId="1" shapeId="0" xr:uid="{00000000-0006-0000-1B00-000025000000}">
      <text>
        <r>
          <rPr>
            <b/>
            <sz val="9"/>
            <color indexed="81"/>
            <rFont val="ＭＳ Ｐゴシック"/>
            <family val="3"/>
            <charset val="128"/>
          </rPr>
          <t>岩田京次:</t>
        </r>
        <r>
          <rPr>
            <sz val="9"/>
            <color indexed="81"/>
            <rFont val="ＭＳ Ｐゴシック"/>
            <family val="3"/>
            <charset val="128"/>
          </rPr>
          <t xml:space="preserve">
</t>
        </r>
      </text>
    </comment>
    <comment ref="F14" authorId="1" shapeId="0" xr:uid="{00000000-0006-0000-1B00-000026000000}">
      <text>
        <r>
          <rPr>
            <b/>
            <sz val="9"/>
            <color indexed="81"/>
            <rFont val="ＭＳ Ｐゴシック"/>
            <family val="3"/>
            <charset val="128"/>
          </rPr>
          <t>岩田京次:</t>
        </r>
        <r>
          <rPr>
            <sz val="9"/>
            <color indexed="81"/>
            <rFont val="ＭＳ Ｐゴシック"/>
            <family val="3"/>
            <charset val="128"/>
          </rPr>
          <t xml:space="preserve">
</t>
        </r>
      </text>
    </comment>
    <comment ref="H14" authorId="1" shapeId="0" xr:uid="{00000000-0006-0000-1B00-000027000000}">
      <text>
        <r>
          <rPr>
            <b/>
            <sz val="9"/>
            <color indexed="81"/>
            <rFont val="ＭＳ Ｐゴシック"/>
            <family val="3"/>
            <charset val="128"/>
          </rPr>
          <t>岩田京次:</t>
        </r>
        <r>
          <rPr>
            <sz val="9"/>
            <color indexed="81"/>
            <rFont val="ＭＳ Ｐゴシック"/>
            <family val="3"/>
            <charset val="128"/>
          </rPr>
          <t xml:space="preserve">
</t>
        </r>
      </text>
    </comment>
    <comment ref="J14" authorId="1" shapeId="0" xr:uid="{00000000-0006-0000-1B00-000028000000}">
      <text>
        <r>
          <rPr>
            <b/>
            <sz val="9"/>
            <color indexed="81"/>
            <rFont val="ＭＳ Ｐゴシック"/>
            <family val="3"/>
            <charset val="128"/>
          </rPr>
          <t>岩田京次:</t>
        </r>
        <r>
          <rPr>
            <sz val="9"/>
            <color indexed="81"/>
            <rFont val="ＭＳ Ｐゴシック"/>
            <family val="3"/>
            <charset val="128"/>
          </rPr>
          <t xml:space="preserve">
</t>
        </r>
      </text>
    </comment>
    <comment ref="C16" authorId="0" shapeId="0" xr:uid="{00000000-0006-0000-1B00-000029000000}">
      <text>
        <r>
          <rPr>
            <b/>
            <sz val="9"/>
            <color indexed="81"/>
            <rFont val="ＭＳ Ｐゴシック"/>
            <family val="3"/>
            <charset val="128"/>
          </rPr>
          <t>iwata:</t>
        </r>
        <r>
          <rPr>
            <sz val="9"/>
            <color indexed="81"/>
            <rFont val="ＭＳ Ｐゴシック"/>
            <family val="3"/>
            <charset val="128"/>
          </rPr>
          <t xml:space="preserve">
</t>
        </r>
      </text>
    </comment>
    <comment ref="D16" authorId="1" shapeId="0" xr:uid="{00000000-0006-0000-1B00-00002A000000}">
      <text>
        <r>
          <rPr>
            <b/>
            <sz val="9"/>
            <color indexed="81"/>
            <rFont val="ＭＳ Ｐゴシック"/>
            <family val="3"/>
            <charset val="128"/>
          </rPr>
          <t>岩田京次:</t>
        </r>
        <r>
          <rPr>
            <sz val="9"/>
            <color indexed="81"/>
            <rFont val="ＭＳ Ｐゴシック"/>
            <family val="3"/>
            <charset val="128"/>
          </rPr>
          <t xml:space="preserve">
</t>
        </r>
      </text>
    </comment>
    <comment ref="F16" authorId="1" shapeId="0" xr:uid="{00000000-0006-0000-1B00-00002B000000}">
      <text>
        <r>
          <rPr>
            <b/>
            <sz val="9"/>
            <color indexed="81"/>
            <rFont val="ＭＳ Ｐゴシック"/>
            <family val="3"/>
            <charset val="128"/>
          </rPr>
          <t>岩田京次:</t>
        </r>
        <r>
          <rPr>
            <sz val="9"/>
            <color indexed="81"/>
            <rFont val="ＭＳ Ｐゴシック"/>
            <family val="3"/>
            <charset val="128"/>
          </rPr>
          <t xml:space="preserve">
</t>
        </r>
      </text>
    </comment>
    <comment ref="H16" authorId="1" shapeId="0" xr:uid="{00000000-0006-0000-1B00-00002C000000}">
      <text>
        <r>
          <rPr>
            <b/>
            <sz val="9"/>
            <color indexed="81"/>
            <rFont val="ＭＳ Ｐゴシック"/>
            <family val="3"/>
            <charset val="128"/>
          </rPr>
          <t>岩田京次:</t>
        </r>
        <r>
          <rPr>
            <sz val="9"/>
            <color indexed="81"/>
            <rFont val="ＭＳ Ｐゴシック"/>
            <family val="3"/>
            <charset val="128"/>
          </rPr>
          <t xml:space="preserve">
</t>
        </r>
      </text>
    </comment>
    <comment ref="J16" authorId="1" shapeId="0" xr:uid="{00000000-0006-0000-1B00-00002D000000}">
      <text>
        <r>
          <rPr>
            <b/>
            <sz val="9"/>
            <color indexed="81"/>
            <rFont val="ＭＳ Ｐゴシック"/>
            <family val="3"/>
            <charset val="128"/>
          </rPr>
          <t>岩田京次:</t>
        </r>
        <r>
          <rPr>
            <sz val="9"/>
            <color indexed="81"/>
            <rFont val="ＭＳ Ｐゴシック"/>
            <family val="3"/>
            <charset val="128"/>
          </rPr>
          <t xml:space="preserve">
</t>
        </r>
      </text>
    </comment>
    <comment ref="C17" authorId="0" shapeId="0" xr:uid="{00000000-0006-0000-1B00-00002E000000}">
      <text>
        <r>
          <rPr>
            <b/>
            <sz val="9"/>
            <color indexed="81"/>
            <rFont val="ＭＳ Ｐゴシック"/>
            <family val="3"/>
            <charset val="128"/>
          </rPr>
          <t>iwata:</t>
        </r>
        <r>
          <rPr>
            <sz val="9"/>
            <color indexed="81"/>
            <rFont val="ＭＳ Ｐゴシック"/>
            <family val="3"/>
            <charset val="128"/>
          </rPr>
          <t xml:space="preserve">
</t>
        </r>
      </text>
    </comment>
    <comment ref="D17" authorId="1" shapeId="0" xr:uid="{00000000-0006-0000-1B00-00002F000000}">
      <text>
        <r>
          <rPr>
            <b/>
            <sz val="9"/>
            <color indexed="81"/>
            <rFont val="ＭＳ Ｐゴシック"/>
            <family val="3"/>
            <charset val="128"/>
          </rPr>
          <t>岩田京次:</t>
        </r>
        <r>
          <rPr>
            <sz val="9"/>
            <color indexed="81"/>
            <rFont val="ＭＳ Ｐゴシック"/>
            <family val="3"/>
            <charset val="128"/>
          </rPr>
          <t xml:space="preserve">
</t>
        </r>
      </text>
    </comment>
    <comment ref="F17" authorId="1" shapeId="0" xr:uid="{00000000-0006-0000-1B00-000030000000}">
      <text>
        <r>
          <rPr>
            <b/>
            <sz val="9"/>
            <color indexed="81"/>
            <rFont val="ＭＳ Ｐゴシック"/>
            <family val="3"/>
            <charset val="128"/>
          </rPr>
          <t>岩田京次:</t>
        </r>
        <r>
          <rPr>
            <sz val="9"/>
            <color indexed="81"/>
            <rFont val="ＭＳ Ｐゴシック"/>
            <family val="3"/>
            <charset val="128"/>
          </rPr>
          <t xml:space="preserve">
</t>
        </r>
      </text>
    </comment>
    <comment ref="H17" authorId="1" shapeId="0" xr:uid="{00000000-0006-0000-1B00-000031000000}">
      <text>
        <r>
          <rPr>
            <b/>
            <sz val="9"/>
            <color indexed="81"/>
            <rFont val="ＭＳ Ｐゴシック"/>
            <family val="3"/>
            <charset val="128"/>
          </rPr>
          <t>岩田京次:</t>
        </r>
        <r>
          <rPr>
            <sz val="9"/>
            <color indexed="81"/>
            <rFont val="ＭＳ Ｐゴシック"/>
            <family val="3"/>
            <charset val="128"/>
          </rPr>
          <t xml:space="preserve">
</t>
        </r>
      </text>
    </comment>
    <comment ref="J17" authorId="1" shapeId="0" xr:uid="{00000000-0006-0000-1B00-000032000000}">
      <text>
        <r>
          <rPr>
            <b/>
            <sz val="9"/>
            <color indexed="81"/>
            <rFont val="ＭＳ Ｐゴシック"/>
            <family val="3"/>
            <charset val="128"/>
          </rPr>
          <t>岩田京次:</t>
        </r>
        <r>
          <rPr>
            <sz val="9"/>
            <color indexed="81"/>
            <rFont val="ＭＳ Ｐゴシック"/>
            <family val="3"/>
            <charset val="128"/>
          </rPr>
          <t xml:space="preserve">
</t>
        </r>
      </text>
    </comment>
    <comment ref="C18" authorId="0" shapeId="0" xr:uid="{00000000-0006-0000-1B00-000033000000}">
      <text>
        <r>
          <rPr>
            <b/>
            <sz val="9"/>
            <color indexed="81"/>
            <rFont val="ＭＳ Ｐゴシック"/>
            <family val="3"/>
            <charset val="128"/>
          </rPr>
          <t>iwata:</t>
        </r>
        <r>
          <rPr>
            <sz val="9"/>
            <color indexed="81"/>
            <rFont val="ＭＳ Ｐゴシック"/>
            <family val="3"/>
            <charset val="128"/>
          </rPr>
          <t xml:space="preserve">
</t>
        </r>
      </text>
    </comment>
    <comment ref="D18" authorId="1" shapeId="0" xr:uid="{00000000-0006-0000-1B00-000034000000}">
      <text>
        <r>
          <rPr>
            <b/>
            <sz val="9"/>
            <color indexed="81"/>
            <rFont val="ＭＳ Ｐゴシック"/>
            <family val="3"/>
            <charset val="128"/>
          </rPr>
          <t>岩田京次:</t>
        </r>
        <r>
          <rPr>
            <sz val="9"/>
            <color indexed="81"/>
            <rFont val="ＭＳ Ｐゴシック"/>
            <family val="3"/>
            <charset val="128"/>
          </rPr>
          <t xml:space="preserve">
</t>
        </r>
      </text>
    </comment>
    <comment ref="F18" authorId="1" shapeId="0" xr:uid="{00000000-0006-0000-1B00-000035000000}">
      <text>
        <r>
          <rPr>
            <b/>
            <sz val="9"/>
            <color indexed="81"/>
            <rFont val="ＭＳ Ｐゴシック"/>
            <family val="3"/>
            <charset val="128"/>
          </rPr>
          <t>岩田京次:</t>
        </r>
        <r>
          <rPr>
            <sz val="9"/>
            <color indexed="81"/>
            <rFont val="ＭＳ Ｐゴシック"/>
            <family val="3"/>
            <charset val="128"/>
          </rPr>
          <t xml:space="preserve">
</t>
        </r>
      </text>
    </comment>
    <comment ref="H18" authorId="1" shapeId="0" xr:uid="{00000000-0006-0000-1B00-000036000000}">
      <text>
        <r>
          <rPr>
            <b/>
            <sz val="9"/>
            <color indexed="81"/>
            <rFont val="ＭＳ Ｐゴシック"/>
            <family val="3"/>
            <charset val="128"/>
          </rPr>
          <t>岩田京次:</t>
        </r>
        <r>
          <rPr>
            <sz val="9"/>
            <color indexed="81"/>
            <rFont val="ＭＳ Ｐゴシック"/>
            <family val="3"/>
            <charset val="128"/>
          </rPr>
          <t xml:space="preserve">
</t>
        </r>
      </text>
    </comment>
    <comment ref="J18" authorId="1" shapeId="0" xr:uid="{00000000-0006-0000-1B00-000037000000}">
      <text>
        <r>
          <rPr>
            <b/>
            <sz val="9"/>
            <color indexed="81"/>
            <rFont val="ＭＳ Ｐゴシック"/>
            <family val="3"/>
            <charset val="128"/>
          </rPr>
          <t>岩田京次:</t>
        </r>
        <r>
          <rPr>
            <sz val="9"/>
            <color indexed="81"/>
            <rFont val="ＭＳ Ｐゴシック"/>
            <family val="3"/>
            <charset val="128"/>
          </rPr>
          <t xml:space="preserve">
</t>
        </r>
      </text>
    </comment>
    <comment ref="C19" authorId="0" shapeId="0" xr:uid="{00000000-0006-0000-1B00-000038000000}">
      <text>
        <r>
          <rPr>
            <b/>
            <sz val="9"/>
            <color indexed="81"/>
            <rFont val="ＭＳ Ｐゴシック"/>
            <family val="3"/>
            <charset val="128"/>
          </rPr>
          <t>iwata:</t>
        </r>
        <r>
          <rPr>
            <sz val="9"/>
            <color indexed="81"/>
            <rFont val="ＭＳ Ｐゴシック"/>
            <family val="3"/>
            <charset val="128"/>
          </rPr>
          <t xml:space="preserve">
</t>
        </r>
      </text>
    </comment>
    <comment ref="D19" authorId="1" shapeId="0" xr:uid="{00000000-0006-0000-1B00-000039000000}">
      <text>
        <r>
          <rPr>
            <b/>
            <sz val="9"/>
            <color indexed="81"/>
            <rFont val="ＭＳ Ｐゴシック"/>
            <family val="3"/>
            <charset val="128"/>
          </rPr>
          <t>岩田京次:</t>
        </r>
        <r>
          <rPr>
            <sz val="9"/>
            <color indexed="81"/>
            <rFont val="ＭＳ Ｐゴシック"/>
            <family val="3"/>
            <charset val="128"/>
          </rPr>
          <t xml:space="preserve">
</t>
        </r>
      </text>
    </comment>
    <comment ref="F19" authorId="1" shapeId="0" xr:uid="{00000000-0006-0000-1B00-00003A000000}">
      <text>
        <r>
          <rPr>
            <b/>
            <sz val="9"/>
            <color indexed="81"/>
            <rFont val="ＭＳ Ｐゴシック"/>
            <family val="3"/>
            <charset val="128"/>
          </rPr>
          <t>岩田京次:</t>
        </r>
        <r>
          <rPr>
            <sz val="9"/>
            <color indexed="81"/>
            <rFont val="ＭＳ Ｐゴシック"/>
            <family val="3"/>
            <charset val="128"/>
          </rPr>
          <t xml:space="preserve">
</t>
        </r>
      </text>
    </comment>
    <comment ref="H19" authorId="1" shapeId="0" xr:uid="{00000000-0006-0000-1B00-00003B000000}">
      <text>
        <r>
          <rPr>
            <b/>
            <sz val="9"/>
            <color indexed="81"/>
            <rFont val="ＭＳ Ｐゴシック"/>
            <family val="3"/>
            <charset val="128"/>
          </rPr>
          <t>岩田京次:</t>
        </r>
        <r>
          <rPr>
            <sz val="9"/>
            <color indexed="81"/>
            <rFont val="ＭＳ Ｐゴシック"/>
            <family val="3"/>
            <charset val="128"/>
          </rPr>
          <t xml:space="preserve">
</t>
        </r>
      </text>
    </comment>
    <comment ref="J19" authorId="1" shapeId="0" xr:uid="{00000000-0006-0000-1B00-00003C000000}">
      <text>
        <r>
          <rPr>
            <b/>
            <sz val="9"/>
            <color indexed="81"/>
            <rFont val="ＭＳ Ｐゴシック"/>
            <family val="3"/>
            <charset val="128"/>
          </rPr>
          <t>岩田京次:</t>
        </r>
        <r>
          <rPr>
            <sz val="9"/>
            <color indexed="81"/>
            <rFont val="ＭＳ Ｐゴシック"/>
            <family val="3"/>
            <charset val="128"/>
          </rPr>
          <t xml:space="preserve">
</t>
        </r>
      </text>
    </comment>
    <comment ref="C20" authorId="0" shapeId="0" xr:uid="{00000000-0006-0000-1B00-00003D000000}">
      <text>
        <r>
          <rPr>
            <b/>
            <sz val="9"/>
            <color indexed="81"/>
            <rFont val="ＭＳ Ｐゴシック"/>
            <family val="3"/>
            <charset val="128"/>
          </rPr>
          <t>iwata:</t>
        </r>
        <r>
          <rPr>
            <sz val="9"/>
            <color indexed="81"/>
            <rFont val="ＭＳ Ｐゴシック"/>
            <family val="3"/>
            <charset val="128"/>
          </rPr>
          <t xml:space="preserve">
</t>
        </r>
      </text>
    </comment>
    <comment ref="D20" authorId="1" shapeId="0" xr:uid="{00000000-0006-0000-1B00-00003E000000}">
      <text>
        <r>
          <rPr>
            <b/>
            <sz val="9"/>
            <color indexed="81"/>
            <rFont val="ＭＳ Ｐゴシック"/>
            <family val="3"/>
            <charset val="128"/>
          </rPr>
          <t>岩田京次:</t>
        </r>
        <r>
          <rPr>
            <sz val="9"/>
            <color indexed="81"/>
            <rFont val="ＭＳ Ｐゴシック"/>
            <family val="3"/>
            <charset val="128"/>
          </rPr>
          <t xml:space="preserve">
</t>
        </r>
      </text>
    </comment>
    <comment ref="F20" authorId="1" shapeId="0" xr:uid="{00000000-0006-0000-1B00-00003F000000}">
      <text>
        <r>
          <rPr>
            <b/>
            <sz val="9"/>
            <color indexed="81"/>
            <rFont val="ＭＳ Ｐゴシック"/>
            <family val="3"/>
            <charset val="128"/>
          </rPr>
          <t>岩田京次:</t>
        </r>
        <r>
          <rPr>
            <sz val="9"/>
            <color indexed="81"/>
            <rFont val="ＭＳ Ｐゴシック"/>
            <family val="3"/>
            <charset val="128"/>
          </rPr>
          <t xml:space="preserve">
</t>
        </r>
      </text>
    </comment>
    <comment ref="H20" authorId="1" shapeId="0" xr:uid="{00000000-0006-0000-1B00-000040000000}">
      <text>
        <r>
          <rPr>
            <b/>
            <sz val="9"/>
            <color indexed="81"/>
            <rFont val="ＭＳ Ｐゴシック"/>
            <family val="3"/>
            <charset val="128"/>
          </rPr>
          <t>岩田京次:</t>
        </r>
        <r>
          <rPr>
            <sz val="9"/>
            <color indexed="81"/>
            <rFont val="ＭＳ Ｐゴシック"/>
            <family val="3"/>
            <charset val="128"/>
          </rPr>
          <t xml:space="preserve">
</t>
        </r>
      </text>
    </comment>
    <comment ref="J20" authorId="1" shapeId="0" xr:uid="{00000000-0006-0000-1B00-000041000000}">
      <text>
        <r>
          <rPr>
            <b/>
            <sz val="9"/>
            <color indexed="81"/>
            <rFont val="ＭＳ Ｐゴシック"/>
            <family val="3"/>
            <charset val="128"/>
          </rPr>
          <t>岩田京次:</t>
        </r>
        <r>
          <rPr>
            <sz val="9"/>
            <color indexed="81"/>
            <rFont val="ＭＳ Ｐゴシック"/>
            <family val="3"/>
            <charset val="128"/>
          </rPr>
          <t xml:space="preserve">
</t>
        </r>
      </text>
    </comment>
    <comment ref="C21" authorId="0" shapeId="0" xr:uid="{00000000-0006-0000-1B00-000042000000}">
      <text>
        <r>
          <rPr>
            <b/>
            <sz val="9"/>
            <color indexed="81"/>
            <rFont val="ＭＳ Ｐゴシック"/>
            <family val="3"/>
            <charset val="128"/>
          </rPr>
          <t>iwata:</t>
        </r>
        <r>
          <rPr>
            <sz val="9"/>
            <color indexed="81"/>
            <rFont val="ＭＳ Ｐゴシック"/>
            <family val="3"/>
            <charset val="128"/>
          </rPr>
          <t xml:space="preserve">
</t>
        </r>
      </text>
    </comment>
    <comment ref="D21" authorId="1" shapeId="0" xr:uid="{00000000-0006-0000-1B00-000043000000}">
      <text>
        <r>
          <rPr>
            <b/>
            <sz val="9"/>
            <color indexed="81"/>
            <rFont val="ＭＳ Ｐゴシック"/>
            <family val="3"/>
            <charset val="128"/>
          </rPr>
          <t>岩田京次:</t>
        </r>
        <r>
          <rPr>
            <sz val="9"/>
            <color indexed="81"/>
            <rFont val="ＭＳ Ｐゴシック"/>
            <family val="3"/>
            <charset val="128"/>
          </rPr>
          <t xml:space="preserve">
</t>
        </r>
      </text>
    </comment>
    <comment ref="F21" authorId="1" shapeId="0" xr:uid="{00000000-0006-0000-1B00-000044000000}">
      <text>
        <r>
          <rPr>
            <b/>
            <sz val="9"/>
            <color indexed="81"/>
            <rFont val="ＭＳ Ｐゴシック"/>
            <family val="3"/>
            <charset val="128"/>
          </rPr>
          <t>岩田京次:</t>
        </r>
        <r>
          <rPr>
            <sz val="9"/>
            <color indexed="81"/>
            <rFont val="ＭＳ Ｐゴシック"/>
            <family val="3"/>
            <charset val="128"/>
          </rPr>
          <t xml:space="preserve">
</t>
        </r>
      </text>
    </comment>
    <comment ref="H21" authorId="1" shapeId="0" xr:uid="{00000000-0006-0000-1B00-000045000000}">
      <text>
        <r>
          <rPr>
            <b/>
            <sz val="9"/>
            <color indexed="81"/>
            <rFont val="ＭＳ Ｐゴシック"/>
            <family val="3"/>
            <charset val="128"/>
          </rPr>
          <t>岩田京次:</t>
        </r>
        <r>
          <rPr>
            <sz val="9"/>
            <color indexed="81"/>
            <rFont val="ＭＳ Ｐゴシック"/>
            <family val="3"/>
            <charset val="128"/>
          </rPr>
          <t xml:space="preserve">
</t>
        </r>
      </text>
    </comment>
    <comment ref="J21" authorId="1" shapeId="0" xr:uid="{00000000-0006-0000-1B00-000046000000}">
      <text>
        <r>
          <rPr>
            <b/>
            <sz val="9"/>
            <color indexed="81"/>
            <rFont val="ＭＳ Ｐゴシック"/>
            <family val="3"/>
            <charset val="128"/>
          </rPr>
          <t>岩田京次:</t>
        </r>
        <r>
          <rPr>
            <sz val="9"/>
            <color indexed="81"/>
            <rFont val="ＭＳ Ｐゴシック"/>
            <family val="3"/>
            <charset val="128"/>
          </rPr>
          <t xml:space="preserve">
</t>
        </r>
      </text>
    </comment>
    <comment ref="C22" authorId="0" shapeId="0" xr:uid="{00000000-0006-0000-1B00-000047000000}">
      <text>
        <r>
          <rPr>
            <b/>
            <sz val="9"/>
            <color indexed="81"/>
            <rFont val="ＭＳ Ｐゴシック"/>
            <family val="3"/>
            <charset val="128"/>
          </rPr>
          <t>iwata:</t>
        </r>
        <r>
          <rPr>
            <sz val="9"/>
            <color indexed="81"/>
            <rFont val="ＭＳ Ｐゴシック"/>
            <family val="3"/>
            <charset val="128"/>
          </rPr>
          <t xml:space="preserve">
</t>
        </r>
      </text>
    </comment>
    <comment ref="D22" authorId="1" shapeId="0" xr:uid="{00000000-0006-0000-1B00-000048000000}">
      <text>
        <r>
          <rPr>
            <b/>
            <sz val="9"/>
            <color indexed="81"/>
            <rFont val="ＭＳ Ｐゴシック"/>
            <family val="3"/>
            <charset val="128"/>
          </rPr>
          <t>岩田京次:</t>
        </r>
        <r>
          <rPr>
            <sz val="9"/>
            <color indexed="81"/>
            <rFont val="ＭＳ Ｐゴシック"/>
            <family val="3"/>
            <charset val="128"/>
          </rPr>
          <t xml:space="preserve">
</t>
        </r>
      </text>
    </comment>
    <comment ref="F22" authorId="1" shapeId="0" xr:uid="{00000000-0006-0000-1B00-000049000000}">
      <text>
        <r>
          <rPr>
            <b/>
            <sz val="9"/>
            <color indexed="81"/>
            <rFont val="ＭＳ Ｐゴシック"/>
            <family val="3"/>
            <charset val="128"/>
          </rPr>
          <t>岩田京次:</t>
        </r>
        <r>
          <rPr>
            <sz val="9"/>
            <color indexed="81"/>
            <rFont val="ＭＳ Ｐゴシック"/>
            <family val="3"/>
            <charset val="128"/>
          </rPr>
          <t xml:space="preserve">
</t>
        </r>
      </text>
    </comment>
    <comment ref="H22" authorId="1" shapeId="0" xr:uid="{00000000-0006-0000-1B00-00004A000000}">
      <text>
        <r>
          <rPr>
            <b/>
            <sz val="9"/>
            <color indexed="81"/>
            <rFont val="ＭＳ Ｐゴシック"/>
            <family val="3"/>
            <charset val="128"/>
          </rPr>
          <t>岩田京次:</t>
        </r>
        <r>
          <rPr>
            <sz val="9"/>
            <color indexed="81"/>
            <rFont val="ＭＳ Ｐゴシック"/>
            <family val="3"/>
            <charset val="128"/>
          </rPr>
          <t xml:space="preserve">
</t>
        </r>
      </text>
    </comment>
    <comment ref="J22" authorId="1" shapeId="0" xr:uid="{00000000-0006-0000-1B00-00004B000000}">
      <text>
        <r>
          <rPr>
            <b/>
            <sz val="9"/>
            <color indexed="81"/>
            <rFont val="ＭＳ Ｐゴシック"/>
            <family val="3"/>
            <charset val="128"/>
          </rPr>
          <t>岩田京次:</t>
        </r>
        <r>
          <rPr>
            <sz val="9"/>
            <color indexed="81"/>
            <rFont val="ＭＳ Ｐゴシック"/>
            <family val="3"/>
            <charset val="128"/>
          </rPr>
          <t xml:space="preserve">
</t>
        </r>
      </text>
    </comment>
    <comment ref="C23" authorId="0" shapeId="0" xr:uid="{00000000-0006-0000-1B00-00004C000000}">
      <text>
        <r>
          <rPr>
            <b/>
            <sz val="9"/>
            <color indexed="81"/>
            <rFont val="ＭＳ Ｐゴシック"/>
            <family val="3"/>
            <charset val="128"/>
          </rPr>
          <t>iwata:</t>
        </r>
        <r>
          <rPr>
            <sz val="9"/>
            <color indexed="81"/>
            <rFont val="ＭＳ Ｐゴシック"/>
            <family val="3"/>
            <charset val="128"/>
          </rPr>
          <t xml:space="preserve">
</t>
        </r>
      </text>
    </comment>
    <comment ref="D23" authorId="1" shapeId="0" xr:uid="{00000000-0006-0000-1B00-00004D000000}">
      <text>
        <r>
          <rPr>
            <b/>
            <sz val="9"/>
            <color indexed="81"/>
            <rFont val="ＭＳ Ｐゴシック"/>
            <family val="3"/>
            <charset val="128"/>
          </rPr>
          <t>岩田京次:</t>
        </r>
        <r>
          <rPr>
            <sz val="9"/>
            <color indexed="81"/>
            <rFont val="ＭＳ Ｐゴシック"/>
            <family val="3"/>
            <charset val="128"/>
          </rPr>
          <t xml:space="preserve">
</t>
        </r>
      </text>
    </comment>
    <comment ref="F23" authorId="1" shapeId="0" xr:uid="{00000000-0006-0000-1B00-00004E000000}">
      <text>
        <r>
          <rPr>
            <b/>
            <sz val="9"/>
            <color indexed="81"/>
            <rFont val="ＭＳ Ｐゴシック"/>
            <family val="3"/>
            <charset val="128"/>
          </rPr>
          <t>岩田京次:</t>
        </r>
        <r>
          <rPr>
            <sz val="9"/>
            <color indexed="81"/>
            <rFont val="ＭＳ Ｐゴシック"/>
            <family val="3"/>
            <charset val="128"/>
          </rPr>
          <t xml:space="preserve">
</t>
        </r>
      </text>
    </comment>
    <comment ref="H23" authorId="1" shapeId="0" xr:uid="{00000000-0006-0000-1B00-00004F000000}">
      <text>
        <r>
          <rPr>
            <b/>
            <sz val="9"/>
            <color indexed="81"/>
            <rFont val="ＭＳ Ｐゴシック"/>
            <family val="3"/>
            <charset val="128"/>
          </rPr>
          <t>岩田京次:</t>
        </r>
        <r>
          <rPr>
            <sz val="9"/>
            <color indexed="81"/>
            <rFont val="ＭＳ Ｐゴシック"/>
            <family val="3"/>
            <charset val="128"/>
          </rPr>
          <t xml:space="preserve">
</t>
        </r>
      </text>
    </comment>
    <comment ref="J23" authorId="1" shapeId="0" xr:uid="{00000000-0006-0000-1B00-000050000000}">
      <text>
        <r>
          <rPr>
            <b/>
            <sz val="9"/>
            <color indexed="81"/>
            <rFont val="ＭＳ Ｐゴシック"/>
            <family val="3"/>
            <charset val="128"/>
          </rPr>
          <t>岩田京次:</t>
        </r>
        <r>
          <rPr>
            <sz val="9"/>
            <color indexed="81"/>
            <rFont val="ＭＳ Ｐゴシック"/>
            <family val="3"/>
            <charset val="128"/>
          </rPr>
          <t xml:space="preserve">
</t>
        </r>
      </text>
    </comment>
    <comment ref="C24" authorId="0" shapeId="0" xr:uid="{00000000-0006-0000-1B00-000051000000}">
      <text>
        <r>
          <rPr>
            <b/>
            <sz val="9"/>
            <color indexed="81"/>
            <rFont val="ＭＳ Ｐゴシック"/>
            <family val="3"/>
            <charset val="128"/>
          </rPr>
          <t>iwata:</t>
        </r>
        <r>
          <rPr>
            <sz val="9"/>
            <color indexed="81"/>
            <rFont val="ＭＳ Ｐゴシック"/>
            <family val="3"/>
            <charset val="128"/>
          </rPr>
          <t xml:space="preserve">
</t>
        </r>
      </text>
    </comment>
    <comment ref="D24" authorId="1" shapeId="0" xr:uid="{00000000-0006-0000-1B00-000052000000}">
      <text>
        <r>
          <rPr>
            <b/>
            <sz val="9"/>
            <color indexed="81"/>
            <rFont val="ＭＳ Ｐゴシック"/>
            <family val="3"/>
            <charset val="128"/>
          </rPr>
          <t>岩田京次:</t>
        </r>
        <r>
          <rPr>
            <sz val="9"/>
            <color indexed="81"/>
            <rFont val="ＭＳ Ｐゴシック"/>
            <family val="3"/>
            <charset val="128"/>
          </rPr>
          <t xml:space="preserve">
</t>
        </r>
      </text>
    </comment>
    <comment ref="F24" authorId="1" shapeId="0" xr:uid="{00000000-0006-0000-1B00-000053000000}">
      <text>
        <r>
          <rPr>
            <b/>
            <sz val="9"/>
            <color indexed="81"/>
            <rFont val="ＭＳ Ｐゴシック"/>
            <family val="3"/>
            <charset val="128"/>
          </rPr>
          <t>岩田京次:</t>
        </r>
        <r>
          <rPr>
            <sz val="9"/>
            <color indexed="81"/>
            <rFont val="ＭＳ Ｐゴシック"/>
            <family val="3"/>
            <charset val="128"/>
          </rPr>
          <t xml:space="preserve">
</t>
        </r>
      </text>
    </comment>
    <comment ref="H24" authorId="1" shapeId="0" xr:uid="{00000000-0006-0000-1B00-000054000000}">
      <text>
        <r>
          <rPr>
            <b/>
            <sz val="9"/>
            <color indexed="81"/>
            <rFont val="ＭＳ Ｐゴシック"/>
            <family val="3"/>
            <charset val="128"/>
          </rPr>
          <t>岩田京次:</t>
        </r>
        <r>
          <rPr>
            <sz val="9"/>
            <color indexed="81"/>
            <rFont val="ＭＳ Ｐゴシック"/>
            <family val="3"/>
            <charset val="128"/>
          </rPr>
          <t xml:space="preserve">
</t>
        </r>
      </text>
    </comment>
    <comment ref="J24" authorId="1" shapeId="0" xr:uid="{00000000-0006-0000-1B00-000055000000}">
      <text>
        <r>
          <rPr>
            <b/>
            <sz val="9"/>
            <color indexed="81"/>
            <rFont val="ＭＳ Ｐゴシック"/>
            <family val="3"/>
            <charset val="128"/>
          </rPr>
          <t>岩田京次:</t>
        </r>
        <r>
          <rPr>
            <sz val="9"/>
            <color indexed="81"/>
            <rFont val="ＭＳ Ｐゴシック"/>
            <family val="3"/>
            <charset val="128"/>
          </rPr>
          <t xml:space="preserve">
</t>
        </r>
      </text>
    </comment>
    <comment ref="C25" authorId="0" shapeId="0" xr:uid="{00000000-0006-0000-1B00-000056000000}">
      <text>
        <r>
          <rPr>
            <b/>
            <sz val="9"/>
            <color indexed="81"/>
            <rFont val="ＭＳ Ｐゴシック"/>
            <family val="3"/>
            <charset val="128"/>
          </rPr>
          <t>iwata:</t>
        </r>
        <r>
          <rPr>
            <sz val="9"/>
            <color indexed="81"/>
            <rFont val="ＭＳ Ｐゴシック"/>
            <family val="3"/>
            <charset val="128"/>
          </rPr>
          <t xml:space="preserve">
</t>
        </r>
      </text>
    </comment>
    <comment ref="D25" authorId="1" shapeId="0" xr:uid="{00000000-0006-0000-1B00-000057000000}">
      <text>
        <r>
          <rPr>
            <b/>
            <sz val="9"/>
            <color indexed="81"/>
            <rFont val="ＭＳ Ｐゴシック"/>
            <family val="3"/>
            <charset val="128"/>
          </rPr>
          <t>岩田京次:</t>
        </r>
        <r>
          <rPr>
            <sz val="9"/>
            <color indexed="81"/>
            <rFont val="ＭＳ Ｐゴシック"/>
            <family val="3"/>
            <charset val="128"/>
          </rPr>
          <t xml:space="preserve">
</t>
        </r>
      </text>
    </comment>
    <comment ref="F25" authorId="1" shapeId="0" xr:uid="{00000000-0006-0000-1B00-000058000000}">
      <text>
        <r>
          <rPr>
            <b/>
            <sz val="9"/>
            <color indexed="81"/>
            <rFont val="ＭＳ Ｐゴシック"/>
            <family val="3"/>
            <charset val="128"/>
          </rPr>
          <t>岩田京次:</t>
        </r>
        <r>
          <rPr>
            <sz val="9"/>
            <color indexed="81"/>
            <rFont val="ＭＳ Ｐゴシック"/>
            <family val="3"/>
            <charset val="128"/>
          </rPr>
          <t xml:space="preserve">
</t>
        </r>
      </text>
    </comment>
    <comment ref="H25" authorId="1" shapeId="0" xr:uid="{00000000-0006-0000-1B00-000059000000}">
      <text>
        <r>
          <rPr>
            <b/>
            <sz val="9"/>
            <color indexed="81"/>
            <rFont val="ＭＳ Ｐゴシック"/>
            <family val="3"/>
            <charset val="128"/>
          </rPr>
          <t>岩田京次:</t>
        </r>
        <r>
          <rPr>
            <sz val="9"/>
            <color indexed="81"/>
            <rFont val="ＭＳ Ｐゴシック"/>
            <family val="3"/>
            <charset val="128"/>
          </rPr>
          <t xml:space="preserve">
</t>
        </r>
      </text>
    </comment>
    <comment ref="J25" authorId="1" shapeId="0" xr:uid="{00000000-0006-0000-1B00-00005A000000}">
      <text>
        <r>
          <rPr>
            <b/>
            <sz val="9"/>
            <color indexed="81"/>
            <rFont val="ＭＳ Ｐゴシック"/>
            <family val="3"/>
            <charset val="128"/>
          </rPr>
          <t>岩田京次:</t>
        </r>
        <r>
          <rPr>
            <sz val="9"/>
            <color indexed="81"/>
            <rFont val="ＭＳ Ｐゴシック"/>
            <family val="3"/>
            <charset val="128"/>
          </rPr>
          <t xml:space="preserve">
</t>
        </r>
      </text>
    </comment>
    <comment ref="C27" authorId="0" shapeId="0" xr:uid="{00000000-0006-0000-1B00-00005B000000}">
      <text>
        <r>
          <rPr>
            <b/>
            <sz val="9"/>
            <color indexed="81"/>
            <rFont val="ＭＳ Ｐゴシック"/>
            <family val="3"/>
            <charset val="128"/>
          </rPr>
          <t>iwata:</t>
        </r>
        <r>
          <rPr>
            <sz val="9"/>
            <color indexed="81"/>
            <rFont val="ＭＳ Ｐゴシック"/>
            <family val="3"/>
            <charset val="128"/>
          </rPr>
          <t xml:space="preserve">
</t>
        </r>
      </text>
    </comment>
    <comment ref="D27" authorId="1" shapeId="0" xr:uid="{00000000-0006-0000-1B00-00005C000000}">
      <text>
        <r>
          <rPr>
            <b/>
            <sz val="9"/>
            <color indexed="81"/>
            <rFont val="ＭＳ Ｐゴシック"/>
            <family val="3"/>
            <charset val="128"/>
          </rPr>
          <t>岩田京次:</t>
        </r>
        <r>
          <rPr>
            <sz val="9"/>
            <color indexed="81"/>
            <rFont val="ＭＳ Ｐゴシック"/>
            <family val="3"/>
            <charset val="128"/>
          </rPr>
          <t xml:space="preserve">
</t>
        </r>
      </text>
    </comment>
    <comment ref="F27" authorId="1" shapeId="0" xr:uid="{00000000-0006-0000-1B00-00005D000000}">
      <text>
        <r>
          <rPr>
            <b/>
            <sz val="9"/>
            <color indexed="81"/>
            <rFont val="ＭＳ Ｐゴシック"/>
            <family val="3"/>
            <charset val="128"/>
          </rPr>
          <t>岩田京次:</t>
        </r>
        <r>
          <rPr>
            <sz val="9"/>
            <color indexed="81"/>
            <rFont val="ＭＳ Ｐゴシック"/>
            <family val="3"/>
            <charset val="128"/>
          </rPr>
          <t xml:space="preserve">
</t>
        </r>
      </text>
    </comment>
    <comment ref="H27" authorId="1" shapeId="0" xr:uid="{00000000-0006-0000-1B00-00005E000000}">
      <text>
        <r>
          <rPr>
            <b/>
            <sz val="9"/>
            <color indexed="81"/>
            <rFont val="ＭＳ Ｐゴシック"/>
            <family val="3"/>
            <charset val="128"/>
          </rPr>
          <t>岩田京次:</t>
        </r>
        <r>
          <rPr>
            <sz val="9"/>
            <color indexed="81"/>
            <rFont val="ＭＳ Ｐゴシック"/>
            <family val="3"/>
            <charset val="128"/>
          </rPr>
          <t xml:space="preserve">
</t>
        </r>
      </text>
    </comment>
    <comment ref="J27" authorId="1" shapeId="0" xr:uid="{00000000-0006-0000-1B00-00005F000000}">
      <text>
        <r>
          <rPr>
            <b/>
            <sz val="9"/>
            <color indexed="81"/>
            <rFont val="ＭＳ Ｐゴシック"/>
            <family val="3"/>
            <charset val="128"/>
          </rPr>
          <t>岩田京次:</t>
        </r>
        <r>
          <rPr>
            <sz val="9"/>
            <color indexed="81"/>
            <rFont val="ＭＳ Ｐゴシック"/>
            <family val="3"/>
            <charset val="128"/>
          </rPr>
          <t xml:space="preserve">
</t>
        </r>
      </text>
    </comment>
    <comment ref="C28" authorId="0" shapeId="0" xr:uid="{00000000-0006-0000-1B00-000060000000}">
      <text>
        <r>
          <rPr>
            <b/>
            <sz val="9"/>
            <color indexed="81"/>
            <rFont val="ＭＳ Ｐゴシック"/>
            <family val="3"/>
            <charset val="128"/>
          </rPr>
          <t>iwata:</t>
        </r>
        <r>
          <rPr>
            <sz val="9"/>
            <color indexed="81"/>
            <rFont val="ＭＳ Ｐゴシック"/>
            <family val="3"/>
            <charset val="128"/>
          </rPr>
          <t xml:space="preserve">
</t>
        </r>
      </text>
    </comment>
    <comment ref="D28" authorId="1" shapeId="0" xr:uid="{00000000-0006-0000-1B00-000061000000}">
      <text>
        <r>
          <rPr>
            <b/>
            <sz val="9"/>
            <color indexed="81"/>
            <rFont val="ＭＳ Ｐゴシック"/>
            <family val="3"/>
            <charset val="128"/>
          </rPr>
          <t>岩田京次:</t>
        </r>
        <r>
          <rPr>
            <sz val="9"/>
            <color indexed="81"/>
            <rFont val="ＭＳ Ｐゴシック"/>
            <family val="3"/>
            <charset val="128"/>
          </rPr>
          <t xml:space="preserve">
</t>
        </r>
      </text>
    </comment>
    <comment ref="F28" authorId="1" shapeId="0" xr:uid="{00000000-0006-0000-1B00-000062000000}">
      <text>
        <r>
          <rPr>
            <b/>
            <sz val="9"/>
            <color indexed="81"/>
            <rFont val="ＭＳ Ｐゴシック"/>
            <family val="3"/>
            <charset val="128"/>
          </rPr>
          <t>岩田京次:</t>
        </r>
        <r>
          <rPr>
            <sz val="9"/>
            <color indexed="81"/>
            <rFont val="ＭＳ Ｐゴシック"/>
            <family val="3"/>
            <charset val="128"/>
          </rPr>
          <t xml:space="preserve">
</t>
        </r>
      </text>
    </comment>
    <comment ref="H28" authorId="1" shapeId="0" xr:uid="{00000000-0006-0000-1B00-000063000000}">
      <text>
        <r>
          <rPr>
            <b/>
            <sz val="9"/>
            <color indexed="81"/>
            <rFont val="ＭＳ Ｐゴシック"/>
            <family val="3"/>
            <charset val="128"/>
          </rPr>
          <t>岩田京次:</t>
        </r>
        <r>
          <rPr>
            <sz val="9"/>
            <color indexed="81"/>
            <rFont val="ＭＳ Ｐゴシック"/>
            <family val="3"/>
            <charset val="128"/>
          </rPr>
          <t xml:space="preserve">
</t>
        </r>
      </text>
    </comment>
    <comment ref="J28" authorId="1" shapeId="0" xr:uid="{00000000-0006-0000-1B00-000064000000}">
      <text>
        <r>
          <rPr>
            <b/>
            <sz val="9"/>
            <color indexed="81"/>
            <rFont val="ＭＳ Ｐゴシック"/>
            <family val="3"/>
            <charset val="128"/>
          </rPr>
          <t>岩田京次:</t>
        </r>
        <r>
          <rPr>
            <sz val="9"/>
            <color indexed="81"/>
            <rFont val="ＭＳ Ｐゴシック"/>
            <family val="3"/>
            <charset val="128"/>
          </rPr>
          <t xml:space="preserve">
</t>
        </r>
      </text>
    </comment>
    <comment ref="C29" authorId="0" shapeId="0" xr:uid="{00000000-0006-0000-1B00-000065000000}">
      <text>
        <r>
          <rPr>
            <b/>
            <sz val="9"/>
            <color indexed="81"/>
            <rFont val="ＭＳ Ｐゴシック"/>
            <family val="3"/>
            <charset val="128"/>
          </rPr>
          <t>iwata:</t>
        </r>
        <r>
          <rPr>
            <sz val="9"/>
            <color indexed="81"/>
            <rFont val="ＭＳ Ｐゴシック"/>
            <family val="3"/>
            <charset val="128"/>
          </rPr>
          <t xml:space="preserve">
</t>
        </r>
      </text>
    </comment>
    <comment ref="D29" authorId="1" shapeId="0" xr:uid="{00000000-0006-0000-1B00-000066000000}">
      <text>
        <r>
          <rPr>
            <b/>
            <sz val="9"/>
            <color indexed="81"/>
            <rFont val="ＭＳ Ｐゴシック"/>
            <family val="3"/>
            <charset val="128"/>
          </rPr>
          <t>岩田京次:</t>
        </r>
        <r>
          <rPr>
            <sz val="9"/>
            <color indexed="81"/>
            <rFont val="ＭＳ Ｐゴシック"/>
            <family val="3"/>
            <charset val="128"/>
          </rPr>
          <t xml:space="preserve">
</t>
        </r>
      </text>
    </comment>
    <comment ref="F29" authorId="1" shapeId="0" xr:uid="{00000000-0006-0000-1B00-000067000000}">
      <text>
        <r>
          <rPr>
            <b/>
            <sz val="9"/>
            <color indexed="81"/>
            <rFont val="ＭＳ Ｐゴシック"/>
            <family val="3"/>
            <charset val="128"/>
          </rPr>
          <t>岩田京次:</t>
        </r>
        <r>
          <rPr>
            <sz val="9"/>
            <color indexed="81"/>
            <rFont val="ＭＳ Ｐゴシック"/>
            <family val="3"/>
            <charset val="128"/>
          </rPr>
          <t xml:space="preserve">
</t>
        </r>
      </text>
    </comment>
    <comment ref="H29" authorId="1" shapeId="0" xr:uid="{00000000-0006-0000-1B00-000068000000}">
      <text>
        <r>
          <rPr>
            <b/>
            <sz val="9"/>
            <color indexed="81"/>
            <rFont val="ＭＳ Ｐゴシック"/>
            <family val="3"/>
            <charset val="128"/>
          </rPr>
          <t>岩田京次:</t>
        </r>
        <r>
          <rPr>
            <sz val="9"/>
            <color indexed="81"/>
            <rFont val="ＭＳ Ｐゴシック"/>
            <family val="3"/>
            <charset val="128"/>
          </rPr>
          <t xml:space="preserve">
</t>
        </r>
      </text>
    </comment>
    <comment ref="J29" authorId="1" shapeId="0" xr:uid="{00000000-0006-0000-1B00-000069000000}">
      <text>
        <r>
          <rPr>
            <b/>
            <sz val="9"/>
            <color indexed="81"/>
            <rFont val="ＭＳ Ｐゴシック"/>
            <family val="3"/>
            <charset val="128"/>
          </rPr>
          <t>岩田京次:</t>
        </r>
        <r>
          <rPr>
            <sz val="9"/>
            <color indexed="81"/>
            <rFont val="ＭＳ Ｐゴシック"/>
            <family val="3"/>
            <charset val="128"/>
          </rPr>
          <t xml:space="preserve">
</t>
        </r>
      </text>
    </comment>
    <comment ref="C30" authorId="0" shapeId="0" xr:uid="{00000000-0006-0000-1B00-00006A000000}">
      <text>
        <r>
          <rPr>
            <b/>
            <sz val="9"/>
            <color indexed="81"/>
            <rFont val="ＭＳ Ｐゴシック"/>
            <family val="3"/>
            <charset val="128"/>
          </rPr>
          <t>iwata:</t>
        </r>
        <r>
          <rPr>
            <sz val="9"/>
            <color indexed="81"/>
            <rFont val="ＭＳ Ｐゴシック"/>
            <family val="3"/>
            <charset val="128"/>
          </rPr>
          <t xml:space="preserve">
</t>
        </r>
      </text>
    </comment>
    <comment ref="D30" authorId="1" shapeId="0" xr:uid="{00000000-0006-0000-1B00-00006B000000}">
      <text>
        <r>
          <rPr>
            <b/>
            <sz val="9"/>
            <color indexed="81"/>
            <rFont val="ＭＳ Ｐゴシック"/>
            <family val="3"/>
            <charset val="128"/>
          </rPr>
          <t>岩田京次:</t>
        </r>
        <r>
          <rPr>
            <sz val="9"/>
            <color indexed="81"/>
            <rFont val="ＭＳ Ｐゴシック"/>
            <family val="3"/>
            <charset val="128"/>
          </rPr>
          <t xml:space="preserve">
</t>
        </r>
      </text>
    </comment>
    <comment ref="F30" authorId="1" shapeId="0" xr:uid="{00000000-0006-0000-1B00-00006C000000}">
      <text>
        <r>
          <rPr>
            <b/>
            <sz val="9"/>
            <color indexed="81"/>
            <rFont val="ＭＳ Ｐゴシック"/>
            <family val="3"/>
            <charset val="128"/>
          </rPr>
          <t>岩田京次:</t>
        </r>
        <r>
          <rPr>
            <sz val="9"/>
            <color indexed="81"/>
            <rFont val="ＭＳ Ｐゴシック"/>
            <family val="3"/>
            <charset val="128"/>
          </rPr>
          <t xml:space="preserve">
</t>
        </r>
      </text>
    </comment>
    <comment ref="H30" authorId="1" shapeId="0" xr:uid="{00000000-0006-0000-1B00-00006D000000}">
      <text>
        <r>
          <rPr>
            <b/>
            <sz val="9"/>
            <color indexed="81"/>
            <rFont val="ＭＳ Ｐゴシック"/>
            <family val="3"/>
            <charset val="128"/>
          </rPr>
          <t>岩田京次:</t>
        </r>
        <r>
          <rPr>
            <sz val="9"/>
            <color indexed="81"/>
            <rFont val="ＭＳ Ｐゴシック"/>
            <family val="3"/>
            <charset val="128"/>
          </rPr>
          <t xml:space="preserve">
</t>
        </r>
      </text>
    </comment>
    <comment ref="J30" authorId="1" shapeId="0" xr:uid="{00000000-0006-0000-1B00-00006E000000}">
      <text>
        <r>
          <rPr>
            <b/>
            <sz val="9"/>
            <color indexed="81"/>
            <rFont val="ＭＳ Ｐゴシック"/>
            <family val="3"/>
            <charset val="128"/>
          </rPr>
          <t>岩田京次:</t>
        </r>
        <r>
          <rPr>
            <sz val="9"/>
            <color indexed="81"/>
            <rFont val="ＭＳ Ｐゴシック"/>
            <family val="3"/>
            <charset val="128"/>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岩田京次</author>
  </authors>
  <commentList>
    <comment ref="B7" authorId="0" shapeId="0" xr:uid="{00000000-0006-0000-1C00-000001000000}">
      <text>
        <r>
          <rPr>
            <b/>
            <sz val="9"/>
            <color indexed="81"/>
            <rFont val="ＭＳ Ｐゴシック"/>
            <family val="3"/>
            <charset val="128"/>
          </rPr>
          <t>岩田京次:</t>
        </r>
        <r>
          <rPr>
            <sz val="9"/>
            <color indexed="81"/>
            <rFont val="ＭＳ Ｐゴシック"/>
            <family val="3"/>
            <charset val="128"/>
          </rPr>
          <t xml:space="preserve">
</t>
        </r>
      </text>
    </comment>
    <comment ref="C7" authorId="0" shapeId="0" xr:uid="{00000000-0006-0000-1C00-000002000000}">
      <text/>
    </comment>
    <comment ref="D7" authorId="0" shapeId="0" xr:uid="{00000000-0006-0000-1C00-000003000000}">
      <text>
        <r>
          <rPr>
            <b/>
            <sz val="9"/>
            <color indexed="81"/>
            <rFont val="ＭＳ Ｐゴシック"/>
            <family val="3"/>
            <charset val="128"/>
          </rPr>
          <t>岩田京次:</t>
        </r>
        <r>
          <rPr>
            <sz val="9"/>
            <color indexed="81"/>
            <rFont val="ＭＳ Ｐゴシック"/>
            <family val="3"/>
            <charset val="128"/>
          </rPr>
          <t xml:space="preserve">
</t>
        </r>
      </text>
    </comment>
    <comment ref="F7" authorId="0" shapeId="0" xr:uid="{00000000-0006-0000-1C00-000004000000}">
      <text>
        <r>
          <rPr>
            <b/>
            <sz val="9"/>
            <color indexed="81"/>
            <rFont val="ＭＳ Ｐゴシック"/>
            <family val="3"/>
            <charset val="128"/>
          </rPr>
          <t>岩田京次:</t>
        </r>
        <r>
          <rPr>
            <sz val="9"/>
            <color indexed="81"/>
            <rFont val="ＭＳ Ｐゴシック"/>
            <family val="3"/>
            <charset val="128"/>
          </rPr>
          <t xml:space="preserve">
</t>
        </r>
      </text>
    </comment>
    <comment ref="H7" authorId="0" shapeId="0" xr:uid="{00000000-0006-0000-1C00-000005000000}">
      <text>
        <r>
          <rPr>
            <b/>
            <sz val="9"/>
            <color indexed="81"/>
            <rFont val="ＭＳ Ｐゴシック"/>
            <family val="3"/>
            <charset val="128"/>
          </rPr>
          <t>岩田京次:</t>
        </r>
        <r>
          <rPr>
            <sz val="9"/>
            <color indexed="81"/>
            <rFont val="ＭＳ Ｐゴシック"/>
            <family val="3"/>
            <charset val="128"/>
          </rPr>
          <t xml:space="preserve">
</t>
        </r>
      </text>
    </comment>
    <comment ref="B8" authorId="0" shapeId="0" xr:uid="{00000000-0006-0000-1C00-000006000000}">
      <text>
        <r>
          <rPr>
            <b/>
            <sz val="9"/>
            <color indexed="81"/>
            <rFont val="ＭＳ Ｐゴシック"/>
            <family val="3"/>
            <charset val="128"/>
          </rPr>
          <t>岩田京次:</t>
        </r>
        <r>
          <rPr>
            <sz val="9"/>
            <color indexed="81"/>
            <rFont val="ＭＳ Ｐゴシック"/>
            <family val="3"/>
            <charset val="128"/>
          </rPr>
          <t xml:space="preserve">
</t>
        </r>
      </text>
    </comment>
    <comment ref="C8" authorId="0" shapeId="0" xr:uid="{00000000-0006-0000-1C00-000007000000}">
      <text/>
    </comment>
    <comment ref="D8" authorId="0" shapeId="0" xr:uid="{00000000-0006-0000-1C00-000008000000}">
      <text>
        <r>
          <rPr>
            <b/>
            <sz val="9"/>
            <color indexed="81"/>
            <rFont val="ＭＳ Ｐゴシック"/>
            <family val="3"/>
            <charset val="128"/>
          </rPr>
          <t>岩田京次:</t>
        </r>
        <r>
          <rPr>
            <sz val="9"/>
            <color indexed="81"/>
            <rFont val="ＭＳ Ｐゴシック"/>
            <family val="3"/>
            <charset val="128"/>
          </rPr>
          <t xml:space="preserve">
</t>
        </r>
      </text>
    </comment>
    <comment ref="F8" authorId="0" shapeId="0" xr:uid="{00000000-0006-0000-1C00-000009000000}">
      <text>
        <r>
          <rPr>
            <b/>
            <sz val="9"/>
            <color indexed="81"/>
            <rFont val="ＭＳ Ｐゴシック"/>
            <family val="3"/>
            <charset val="128"/>
          </rPr>
          <t>岩田京次:</t>
        </r>
        <r>
          <rPr>
            <sz val="9"/>
            <color indexed="81"/>
            <rFont val="ＭＳ Ｐゴシック"/>
            <family val="3"/>
            <charset val="128"/>
          </rPr>
          <t xml:space="preserve">
</t>
        </r>
      </text>
    </comment>
    <comment ref="H8" authorId="0" shapeId="0" xr:uid="{00000000-0006-0000-1C00-00000A000000}">
      <text>
        <r>
          <rPr>
            <b/>
            <sz val="9"/>
            <color indexed="81"/>
            <rFont val="ＭＳ Ｐゴシック"/>
            <family val="3"/>
            <charset val="128"/>
          </rPr>
          <t>岩田京次:</t>
        </r>
        <r>
          <rPr>
            <sz val="9"/>
            <color indexed="81"/>
            <rFont val="ＭＳ Ｐゴシック"/>
            <family val="3"/>
            <charset val="128"/>
          </rPr>
          <t xml:space="preserve">
</t>
        </r>
      </text>
    </comment>
    <comment ref="B9" authorId="0" shapeId="0" xr:uid="{00000000-0006-0000-1C00-00000B000000}">
      <text>
        <r>
          <rPr>
            <b/>
            <sz val="9"/>
            <color indexed="81"/>
            <rFont val="ＭＳ Ｐゴシック"/>
            <family val="3"/>
            <charset val="128"/>
          </rPr>
          <t>岩田京次:</t>
        </r>
        <r>
          <rPr>
            <sz val="9"/>
            <color indexed="81"/>
            <rFont val="ＭＳ Ｐゴシック"/>
            <family val="3"/>
            <charset val="128"/>
          </rPr>
          <t xml:space="preserve">
</t>
        </r>
      </text>
    </comment>
    <comment ref="C9" authorId="0" shapeId="0" xr:uid="{00000000-0006-0000-1C00-00000C000000}">
      <text/>
    </comment>
    <comment ref="D9" authorId="0" shapeId="0" xr:uid="{00000000-0006-0000-1C00-00000D000000}">
      <text>
        <r>
          <rPr>
            <b/>
            <sz val="9"/>
            <color indexed="81"/>
            <rFont val="ＭＳ Ｐゴシック"/>
            <family val="3"/>
            <charset val="128"/>
          </rPr>
          <t>岩田京次:</t>
        </r>
        <r>
          <rPr>
            <sz val="9"/>
            <color indexed="81"/>
            <rFont val="ＭＳ Ｐゴシック"/>
            <family val="3"/>
            <charset val="128"/>
          </rPr>
          <t xml:space="preserve">
</t>
        </r>
      </text>
    </comment>
    <comment ref="F9" authorId="0" shapeId="0" xr:uid="{00000000-0006-0000-1C00-00000E000000}">
      <text>
        <r>
          <rPr>
            <b/>
            <sz val="9"/>
            <color indexed="81"/>
            <rFont val="ＭＳ Ｐゴシック"/>
            <family val="3"/>
            <charset val="128"/>
          </rPr>
          <t>岩田京次:</t>
        </r>
        <r>
          <rPr>
            <sz val="9"/>
            <color indexed="81"/>
            <rFont val="ＭＳ Ｐゴシック"/>
            <family val="3"/>
            <charset val="128"/>
          </rPr>
          <t xml:space="preserve">
</t>
        </r>
      </text>
    </comment>
    <comment ref="H9" authorId="0" shapeId="0" xr:uid="{00000000-0006-0000-1C00-00000F000000}">
      <text>
        <r>
          <rPr>
            <b/>
            <sz val="9"/>
            <color indexed="81"/>
            <rFont val="ＭＳ Ｐゴシック"/>
            <family val="3"/>
            <charset val="128"/>
          </rPr>
          <t>岩田京次:</t>
        </r>
        <r>
          <rPr>
            <sz val="9"/>
            <color indexed="81"/>
            <rFont val="ＭＳ Ｐゴシック"/>
            <family val="3"/>
            <charset val="128"/>
          </rPr>
          <t xml:space="preserve">
</t>
        </r>
      </text>
    </comment>
    <comment ref="B10" authorId="0" shapeId="0" xr:uid="{00000000-0006-0000-1C00-000010000000}">
      <text>
        <r>
          <rPr>
            <b/>
            <sz val="9"/>
            <color indexed="81"/>
            <rFont val="ＭＳ Ｐゴシック"/>
            <family val="3"/>
            <charset val="128"/>
          </rPr>
          <t>岩田京次:</t>
        </r>
        <r>
          <rPr>
            <sz val="9"/>
            <color indexed="81"/>
            <rFont val="ＭＳ Ｐゴシック"/>
            <family val="3"/>
            <charset val="128"/>
          </rPr>
          <t xml:space="preserve">
</t>
        </r>
      </text>
    </comment>
    <comment ref="C10" authorId="0" shapeId="0" xr:uid="{00000000-0006-0000-1C00-000011000000}">
      <text/>
    </comment>
    <comment ref="D10" authorId="0" shapeId="0" xr:uid="{00000000-0006-0000-1C00-000012000000}">
      <text>
        <r>
          <rPr>
            <b/>
            <sz val="9"/>
            <color indexed="81"/>
            <rFont val="ＭＳ Ｐゴシック"/>
            <family val="3"/>
            <charset val="128"/>
          </rPr>
          <t>岩田京次:</t>
        </r>
        <r>
          <rPr>
            <sz val="9"/>
            <color indexed="81"/>
            <rFont val="ＭＳ Ｐゴシック"/>
            <family val="3"/>
            <charset val="128"/>
          </rPr>
          <t xml:space="preserve">
</t>
        </r>
      </text>
    </comment>
    <comment ref="F10" authorId="0" shapeId="0" xr:uid="{00000000-0006-0000-1C00-000013000000}">
      <text>
        <r>
          <rPr>
            <b/>
            <sz val="9"/>
            <color indexed="81"/>
            <rFont val="ＭＳ Ｐゴシック"/>
            <family val="3"/>
            <charset val="128"/>
          </rPr>
          <t>岩田京次:</t>
        </r>
        <r>
          <rPr>
            <sz val="9"/>
            <color indexed="81"/>
            <rFont val="ＭＳ Ｐゴシック"/>
            <family val="3"/>
            <charset val="128"/>
          </rPr>
          <t xml:space="preserve">
</t>
        </r>
      </text>
    </comment>
    <comment ref="H10" authorId="0" shapeId="0" xr:uid="{00000000-0006-0000-1C00-000014000000}">
      <text>
        <r>
          <rPr>
            <b/>
            <sz val="9"/>
            <color indexed="81"/>
            <rFont val="ＭＳ Ｐゴシック"/>
            <family val="3"/>
            <charset val="128"/>
          </rPr>
          <t>岩田京次:</t>
        </r>
        <r>
          <rPr>
            <sz val="9"/>
            <color indexed="81"/>
            <rFont val="ＭＳ Ｐゴシック"/>
            <family val="3"/>
            <charset val="128"/>
          </rPr>
          <t xml:space="preserve">
</t>
        </r>
      </text>
    </comment>
    <comment ref="B11" authorId="0" shapeId="0" xr:uid="{00000000-0006-0000-1C00-000015000000}">
      <text>
        <r>
          <rPr>
            <b/>
            <sz val="9"/>
            <color indexed="81"/>
            <rFont val="ＭＳ Ｐゴシック"/>
            <family val="3"/>
            <charset val="128"/>
          </rPr>
          <t>岩田京次:</t>
        </r>
        <r>
          <rPr>
            <sz val="9"/>
            <color indexed="81"/>
            <rFont val="ＭＳ Ｐゴシック"/>
            <family val="3"/>
            <charset val="128"/>
          </rPr>
          <t xml:space="preserve">
</t>
        </r>
      </text>
    </comment>
    <comment ref="C11" authorId="0" shapeId="0" xr:uid="{00000000-0006-0000-1C00-000016000000}">
      <text/>
    </comment>
    <comment ref="D11" authorId="0" shapeId="0" xr:uid="{00000000-0006-0000-1C00-000017000000}">
      <text>
        <r>
          <rPr>
            <b/>
            <sz val="9"/>
            <color indexed="81"/>
            <rFont val="ＭＳ Ｐゴシック"/>
            <family val="3"/>
            <charset val="128"/>
          </rPr>
          <t>岩田京次:</t>
        </r>
        <r>
          <rPr>
            <sz val="9"/>
            <color indexed="81"/>
            <rFont val="ＭＳ Ｐゴシック"/>
            <family val="3"/>
            <charset val="128"/>
          </rPr>
          <t xml:space="preserve">
</t>
        </r>
      </text>
    </comment>
    <comment ref="F11" authorId="0" shapeId="0" xr:uid="{00000000-0006-0000-1C00-000018000000}">
      <text>
        <r>
          <rPr>
            <b/>
            <sz val="9"/>
            <color indexed="81"/>
            <rFont val="ＭＳ Ｐゴシック"/>
            <family val="3"/>
            <charset val="128"/>
          </rPr>
          <t>岩田京次:</t>
        </r>
        <r>
          <rPr>
            <sz val="9"/>
            <color indexed="81"/>
            <rFont val="ＭＳ Ｐゴシック"/>
            <family val="3"/>
            <charset val="128"/>
          </rPr>
          <t xml:space="preserve">
</t>
        </r>
      </text>
    </comment>
    <comment ref="H11" authorId="0" shapeId="0" xr:uid="{00000000-0006-0000-1C00-000019000000}">
      <text>
        <r>
          <rPr>
            <b/>
            <sz val="9"/>
            <color indexed="81"/>
            <rFont val="ＭＳ Ｐゴシック"/>
            <family val="3"/>
            <charset val="128"/>
          </rPr>
          <t>岩田京次:</t>
        </r>
        <r>
          <rPr>
            <sz val="9"/>
            <color indexed="81"/>
            <rFont val="ＭＳ Ｐゴシック"/>
            <family val="3"/>
            <charset val="128"/>
          </rPr>
          <t xml:space="preserve">
</t>
        </r>
      </text>
    </comment>
    <comment ref="B12" authorId="0" shapeId="0" xr:uid="{00000000-0006-0000-1C00-00001A000000}">
      <text>
        <r>
          <rPr>
            <b/>
            <sz val="9"/>
            <color indexed="81"/>
            <rFont val="ＭＳ Ｐゴシック"/>
            <family val="3"/>
            <charset val="128"/>
          </rPr>
          <t>岩田京次:</t>
        </r>
        <r>
          <rPr>
            <sz val="9"/>
            <color indexed="81"/>
            <rFont val="ＭＳ Ｐゴシック"/>
            <family val="3"/>
            <charset val="128"/>
          </rPr>
          <t xml:space="preserve">
</t>
        </r>
      </text>
    </comment>
    <comment ref="C12" authorId="0" shapeId="0" xr:uid="{00000000-0006-0000-1C00-00001B000000}">
      <text/>
    </comment>
    <comment ref="D12" authorId="0" shapeId="0" xr:uid="{00000000-0006-0000-1C00-00001C000000}">
      <text>
        <r>
          <rPr>
            <b/>
            <sz val="9"/>
            <color indexed="81"/>
            <rFont val="ＭＳ Ｐゴシック"/>
            <family val="3"/>
            <charset val="128"/>
          </rPr>
          <t>岩田京次:</t>
        </r>
        <r>
          <rPr>
            <sz val="9"/>
            <color indexed="81"/>
            <rFont val="ＭＳ Ｐゴシック"/>
            <family val="3"/>
            <charset val="128"/>
          </rPr>
          <t xml:space="preserve">
</t>
        </r>
      </text>
    </comment>
    <comment ref="F12" authorId="0" shapeId="0" xr:uid="{00000000-0006-0000-1C00-00001D000000}">
      <text>
        <r>
          <rPr>
            <b/>
            <sz val="9"/>
            <color indexed="81"/>
            <rFont val="ＭＳ Ｐゴシック"/>
            <family val="3"/>
            <charset val="128"/>
          </rPr>
          <t>岩田京次:</t>
        </r>
        <r>
          <rPr>
            <sz val="9"/>
            <color indexed="81"/>
            <rFont val="ＭＳ Ｐゴシック"/>
            <family val="3"/>
            <charset val="128"/>
          </rPr>
          <t xml:space="preserve">
</t>
        </r>
      </text>
    </comment>
    <comment ref="H12" authorId="0" shapeId="0" xr:uid="{00000000-0006-0000-1C00-00001E000000}">
      <text>
        <r>
          <rPr>
            <b/>
            <sz val="9"/>
            <color indexed="81"/>
            <rFont val="ＭＳ Ｐゴシック"/>
            <family val="3"/>
            <charset val="128"/>
          </rPr>
          <t>岩田京次:</t>
        </r>
        <r>
          <rPr>
            <sz val="9"/>
            <color indexed="81"/>
            <rFont val="ＭＳ Ｐゴシック"/>
            <family val="3"/>
            <charset val="128"/>
          </rPr>
          <t xml:space="preserve">
</t>
        </r>
      </text>
    </comment>
    <comment ref="B13" authorId="0" shapeId="0" xr:uid="{00000000-0006-0000-1C00-00001F000000}">
      <text>
        <r>
          <rPr>
            <b/>
            <sz val="9"/>
            <color indexed="81"/>
            <rFont val="ＭＳ Ｐゴシック"/>
            <family val="3"/>
            <charset val="128"/>
          </rPr>
          <t>岩田京次:</t>
        </r>
        <r>
          <rPr>
            <sz val="9"/>
            <color indexed="81"/>
            <rFont val="ＭＳ Ｐゴシック"/>
            <family val="3"/>
            <charset val="128"/>
          </rPr>
          <t xml:space="preserve">
</t>
        </r>
      </text>
    </comment>
    <comment ref="C13" authorId="0" shapeId="0" xr:uid="{00000000-0006-0000-1C00-000020000000}">
      <text/>
    </comment>
    <comment ref="D13" authorId="0" shapeId="0" xr:uid="{00000000-0006-0000-1C00-000021000000}">
      <text>
        <r>
          <rPr>
            <b/>
            <sz val="9"/>
            <color indexed="81"/>
            <rFont val="ＭＳ Ｐゴシック"/>
            <family val="3"/>
            <charset val="128"/>
          </rPr>
          <t>岩田京次:</t>
        </r>
        <r>
          <rPr>
            <sz val="9"/>
            <color indexed="81"/>
            <rFont val="ＭＳ Ｐゴシック"/>
            <family val="3"/>
            <charset val="128"/>
          </rPr>
          <t xml:space="preserve">
</t>
        </r>
      </text>
    </comment>
    <comment ref="F13" authorId="0" shapeId="0" xr:uid="{00000000-0006-0000-1C00-000022000000}">
      <text>
        <r>
          <rPr>
            <b/>
            <sz val="9"/>
            <color indexed="81"/>
            <rFont val="ＭＳ Ｐゴシック"/>
            <family val="3"/>
            <charset val="128"/>
          </rPr>
          <t>岩田京次:</t>
        </r>
        <r>
          <rPr>
            <sz val="9"/>
            <color indexed="81"/>
            <rFont val="ＭＳ Ｐゴシック"/>
            <family val="3"/>
            <charset val="128"/>
          </rPr>
          <t xml:space="preserve">
</t>
        </r>
      </text>
    </comment>
    <comment ref="H13" authorId="0" shapeId="0" xr:uid="{00000000-0006-0000-1C00-000023000000}">
      <text>
        <r>
          <rPr>
            <b/>
            <sz val="9"/>
            <color indexed="81"/>
            <rFont val="ＭＳ Ｐゴシック"/>
            <family val="3"/>
            <charset val="128"/>
          </rPr>
          <t>岩田京次:</t>
        </r>
        <r>
          <rPr>
            <sz val="9"/>
            <color indexed="81"/>
            <rFont val="ＭＳ Ｐゴシック"/>
            <family val="3"/>
            <charset val="128"/>
          </rPr>
          <t xml:space="preserve">
</t>
        </r>
      </text>
    </comment>
    <comment ref="B14" authorId="0" shapeId="0" xr:uid="{00000000-0006-0000-1C00-000024000000}">
      <text>
        <r>
          <rPr>
            <b/>
            <sz val="9"/>
            <color indexed="81"/>
            <rFont val="ＭＳ Ｐゴシック"/>
            <family val="3"/>
            <charset val="128"/>
          </rPr>
          <t>岩田京次:</t>
        </r>
        <r>
          <rPr>
            <sz val="9"/>
            <color indexed="81"/>
            <rFont val="ＭＳ Ｐゴシック"/>
            <family val="3"/>
            <charset val="128"/>
          </rPr>
          <t xml:space="preserve">
</t>
        </r>
      </text>
    </comment>
    <comment ref="C14" authorId="0" shapeId="0" xr:uid="{00000000-0006-0000-1C00-000025000000}">
      <text/>
    </comment>
    <comment ref="D14" authorId="0" shapeId="0" xr:uid="{00000000-0006-0000-1C00-000026000000}">
      <text>
        <r>
          <rPr>
            <b/>
            <sz val="9"/>
            <color indexed="81"/>
            <rFont val="ＭＳ Ｐゴシック"/>
            <family val="3"/>
            <charset val="128"/>
          </rPr>
          <t>岩田京次:</t>
        </r>
        <r>
          <rPr>
            <sz val="9"/>
            <color indexed="81"/>
            <rFont val="ＭＳ Ｐゴシック"/>
            <family val="3"/>
            <charset val="128"/>
          </rPr>
          <t xml:space="preserve">
</t>
        </r>
      </text>
    </comment>
    <comment ref="F14" authorId="0" shapeId="0" xr:uid="{00000000-0006-0000-1C00-000027000000}">
      <text>
        <r>
          <rPr>
            <b/>
            <sz val="9"/>
            <color indexed="81"/>
            <rFont val="ＭＳ Ｐゴシック"/>
            <family val="3"/>
            <charset val="128"/>
          </rPr>
          <t>岩田京次:</t>
        </r>
        <r>
          <rPr>
            <sz val="9"/>
            <color indexed="81"/>
            <rFont val="ＭＳ Ｐゴシック"/>
            <family val="3"/>
            <charset val="128"/>
          </rPr>
          <t xml:space="preserve">
</t>
        </r>
      </text>
    </comment>
    <comment ref="H14" authorId="0" shapeId="0" xr:uid="{00000000-0006-0000-1C00-000028000000}">
      <text>
        <r>
          <rPr>
            <b/>
            <sz val="9"/>
            <color indexed="81"/>
            <rFont val="ＭＳ Ｐゴシック"/>
            <family val="3"/>
            <charset val="128"/>
          </rPr>
          <t>岩田京次:</t>
        </r>
        <r>
          <rPr>
            <sz val="9"/>
            <color indexed="81"/>
            <rFont val="ＭＳ Ｐゴシック"/>
            <family val="3"/>
            <charset val="128"/>
          </rPr>
          <t xml:space="preserve">
</t>
        </r>
      </text>
    </comment>
    <comment ref="B15" authorId="0" shapeId="0" xr:uid="{00000000-0006-0000-1C00-000029000000}">
      <text>
        <r>
          <rPr>
            <b/>
            <sz val="9"/>
            <color indexed="81"/>
            <rFont val="ＭＳ Ｐゴシック"/>
            <family val="3"/>
            <charset val="128"/>
          </rPr>
          <t>岩田京次:</t>
        </r>
        <r>
          <rPr>
            <sz val="9"/>
            <color indexed="81"/>
            <rFont val="ＭＳ Ｐゴシック"/>
            <family val="3"/>
            <charset val="128"/>
          </rPr>
          <t xml:space="preserve">
</t>
        </r>
      </text>
    </comment>
    <comment ref="C15" authorId="0" shapeId="0" xr:uid="{00000000-0006-0000-1C00-00002A000000}">
      <text/>
    </comment>
    <comment ref="D15" authorId="0" shapeId="0" xr:uid="{00000000-0006-0000-1C00-00002B000000}">
      <text>
        <r>
          <rPr>
            <b/>
            <sz val="9"/>
            <color indexed="81"/>
            <rFont val="ＭＳ Ｐゴシック"/>
            <family val="3"/>
            <charset val="128"/>
          </rPr>
          <t>岩田京次:</t>
        </r>
        <r>
          <rPr>
            <sz val="9"/>
            <color indexed="81"/>
            <rFont val="ＭＳ Ｐゴシック"/>
            <family val="3"/>
            <charset val="128"/>
          </rPr>
          <t xml:space="preserve">
</t>
        </r>
      </text>
    </comment>
    <comment ref="F15" authorId="0" shapeId="0" xr:uid="{00000000-0006-0000-1C00-00002C000000}">
      <text>
        <r>
          <rPr>
            <b/>
            <sz val="9"/>
            <color indexed="81"/>
            <rFont val="ＭＳ Ｐゴシック"/>
            <family val="3"/>
            <charset val="128"/>
          </rPr>
          <t>岩田京次:</t>
        </r>
        <r>
          <rPr>
            <sz val="9"/>
            <color indexed="81"/>
            <rFont val="ＭＳ Ｐゴシック"/>
            <family val="3"/>
            <charset val="128"/>
          </rPr>
          <t xml:space="preserve">
</t>
        </r>
      </text>
    </comment>
    <comment ref="H15" authorId="0" shapeId="0" xr:uid="{00000000-0006-0000-1C00-00002D000000}">
      <text>
        <r>
          <rPr>
            <b/>
            <sz val="9"/>
            <color indexed="81"/>
            <rFont val="ＭＳ Ｐゴシック"/>
            <family val="3"/>
            <charset val="128"/>
          </rPr>
          <t>岩田京次:</t>
        </r>
        <r>
          <rPr>
            <sz val="9"/>
            <color indexed="81"/>
            <rFont val="ＭＳ Ｐゴシック"/>
            <family val="3"/>
            <charset val="128"/>
          </rPr>
          <t xml:space="preserve">
</t>
        </r>
      </text>
    </comment>
    <comment ref="B16" authorId="0" shapeId="0" xr:uid="{00000000-0006-0000-1C00-00002E000000}">
      <text>
        <r>
          <rPr>
            <b/>
            <sz val="9"/>
            <color indexed="81"/>
            <rFont val="ＭＳ Ｐゴシック"/>
            <family val="3"/>
            <charset val="128"/>
          </rPr>
          <t>岩田京次:</t>
        </r>
        <r>
          <rPr>
            <sz val="9"/>
            <color indexed="81"/>
            <rFont val="ＭＳ Ｐゴシック"/>
            <family val="3"/>
            <charset val="128"/>
          </rPr>
          <t xml:space="preserve">
</t>
        </r>
      </text>
    </comment>
    <comment ref="C16" authorId="0" shapeId="0" xr:uid="{00000000-0006-0000-1C00-00002F000000}">
      <text/>
    </comment>
    <comment ref="D16" authorId="0" shapeId="0" xr:uid="{00000000-0006-0000-1C00-000030000000}">
      <text>
        <r>
          <rPr>
            <b/>
            <sz val="9"/>
            <color indexed="81"/>
            <rFont val="ＭＳ Ｐゴシック"/>
            <family val="3"/>
            <charset val="128"/>
          </rPr>
          <t>岩田京次:</t>
        </r>
        <r>
          <rPr>
            <sz val="9"/>
            <color indexed="81"/>
            <rFont val="ＭＳ Ｐゴシック"/>
            <family val="3"/>
            <charset val="128"/>
          </rPr>
          <t xml:space="preserve">
</t>
        </r>
      </text>
    </comment>
    <comment ref="F16" authorId="0" shapeId="0" xr:uid="{00000000-0006-0000-1C00-000031000000}">
      <text>
        <r>
          <rPr>
            <b/>
            <sz val="9"/>
            <color indexed="81"/>
            <rFont val="ＭＳ Ｐゴシック"/>
            <family val="3"/>
            <charset val="128"/>
          </rPr>
          <t>岩田京次:</t>
        </r>
        <r>
          <rPr>
            <sz val="9"/>
            <color indexed="81"/>
            <rFont val="ＭＳ Ｐゴシック"/>
            <family val="3"/>
            <charset val="128"/>
          </rPr>
          <t xml:space="preserve">
</t>
        </r>
      </text>
    </comment>
    <comment ref="H16" authorId="0" shapeId="0" xr:uid="{00000000-0006-0000-1C00-000032000000}">
      <text>
        <r>
          <rPr>
            <b/>
            <sz val="9"/>
            <color indexed="81"/>
            <rFont val="ＭＳ Ｐゴシック"/>
            <family val="3"/>
            <charset val="128"/>
          </rPr>
          <t>岩田京次:</t>
        </r>
        <r>
          <rPr>
            <sz val="9"/>
            <color indexed="81"/>
            <rFont val="ＭＳ Ｐゴシック"/>
            <family val="3"/>
            <charset val="128"/>
          </rPr>
          <t xml:space="preserve">
</t>
        </r>
      </text>
    </comment>
    <comment ref="B17" authorId="0" shapeId="0" xr:uid="{00000000-0006-0000-1C00-000033000000}">
      <text>
        <r>
          <rPr>
            <b/>
            <sz val="9"/>
            <color indexed="81"/>
            <rFont val="ＭＳ Ｐゴシック"/>
            <family val="3"/>
            <charset val="128"/>
          </rPr>
          <t>岩田京次:</t>
        </r>
        <r>
          <rPr>
            <sz val="9"/>
            <color indexed="81"/>
            <rFont val="ＭＳ Ｐゴシック"/>
            <family val="3"/>
            <charset val="128"/>
          </rPr>
          <t xml:space="preserve">
</t>
        </r>
      </text>
    </comment>
    <comment ref="C17" authorId="0" shapeId="0" xr:uid="{00000000-0006-0000-1C00-000034000000}">
      <text/>
    </comment>
    <comment ref="D17" authorId="0" shapeId="0" xr:uid="{00000000-0006-0000-1C00-000035000000}">
      <text>
        <r>
          <rPr>
            <b/>
            <sz val="9"/>
            <color indexed="81"/>
            <rFont val="ＭＳ Ｐゴシック"/>
            <family val="3"/>
            <charset val="128"/>
          </rPr>
          <t>岩田京次:</t>
        </r>
        <r>
          <rPr>
            <sz val="9"/>
            <color indexed="81"/>
            <rFont val="ＭＳ Ｐゴシック"/>
            <family val="3"/>
            <charset val="128"/>
          </rPr>
          <t xml:space="preserve">
</t>
        </r>
      </text>
    </comment>
    <comment ref="F17" authorId="0" shapeId="0" xr:uid="{00000000-0006-0000-1C00-000036000000}">
      <text>
        <r>
          <rPr>
            <b/>
            <sz val="9"/>
            <color indexed="81"/>
            <rFont val="ＭＳ Ｐゴシック"/>
            <family val="3"/>
            <charset val="128"/>
          </rPr>
          <t>岩田京次:</t>
        </r>
        <r>
          <rPr>
            <sz val="9"/>
            <color indexed="81"/>
            <rFont val="ＭＳ Ｐゴシック"/>
            <family val="3"/>
            <charset val="128"/>
          </rPr>
          <t xml:space="preserve">
</t>
        </r>
      </text>
    </comment>
    <comment ref="H17" authorId="0" shapeId="0" xr:uid="{00000000-0006-0000-1C00-000037000000}">
      <text>
        <r>
          <rPr>
            <b/>
            <sz val="9"/>
            <color indexed="81"/>
            <rFont val="ＭＳ Ｐゴシック"/>
            <family val="3"/>
            <charset val="128"/>
          </rPr>
          <t>岩田京次:</t>
        </r>
        <r>
          <rPr>
            <sz val="9"/>
            <color indexed="81"/>
            <rFont val="ＭＳ Ｐゴシック"/>
            <family val="3"/>
            <charset val="128"/>
          </rPr>
          <t xml:space="preserve">
</t>
        </r>
      </text>
    </comment>
    <comment ref="B18" authorId="0" shapeId="0" xr:uid="{00000000-0006-0000-1C00-000038000000}">
      <text>
        <r>
          <rPr>
            <b/>
            <sz val="9"/>
            <color indexed="81"/>
            <rFont val="ＭＳ Ｐゴシック"/>
            <family val="3"/>
            <charset val="128"/>
          </rPr>
          <t>岩田京次:</t>
        </r>
        <r>
          <rPr>
            <sz val="9"/>
            <color indexed="81"/>
            <rFont val="ＭＳ Ｐゴシック"/>
            <family val="3"/>
            <charset val="128"/>
          </rPr>
          <t xml:space="preserve">
</t>
        </r>
      </text>
    </comment>
    <comment ref="C18" authorId="0" shapeId="0" xr:uid="{00000000-0006-0000-1C00-000039000000}">
      <text/>
    </comment>
    <comment ref="D18" authorId="0" shapeId="0" xr:uid="{00000000-0006-0000-1C00-00003A000000}">
      <text>
        <r>
          <rPr>
            <b/>
            <sz val="9"/>
            <color indexed="81"/>
            <rFont val="ＭＳ Ｐゴシック"/>
            <family val="3"/>
            <charset val="128"/>
          </rPr>
          <t>岩田京次:</t>
        </r>
        <r>
          <rPr>
            <sz val="9"/>
            <color indexed="81"/>
            <rFont val="ＭＳ Ｐゴシック"/>
            <family val="3"/>
            <charset val="128"/>
          </rPr>
          <t xml:space="preserve">
</t>
        </r>
      </text>
    </comment>
    <comment ref="F18" authorId="0" shapeId="0" xr:uid="{00000000-0006-0000-1C00-00003B000000}">
      <text>
        <r>
          <rPr>
            <b/>
            <sz val="9"/>
            <color indexed="81"/>
            <rFont val="ＭＳ Ｐゴシック"/>
            <family val="3"/>
            <charset val="128"/>
          </rPr>
          <t>岩田京次:</t>
        </r>
        <r>
          <rPr>
            <sz val="9"/>
            <color indexed="81"/>
            <rFont val="ＭＳ Ｐゴシック"/>
            <family val="3"/>
            <charset val="128"/>
          </rPr>
          <t xml:space="preserve">
</t>
        </r>
      </text>
    </comment>
    <comment ref="H18" authorId="0" shapeId="0" xr:uid="{00000000-0006-0000-1C00-00003C000000}">
      <text>
        <r>
          <rPr>
            <b/>
            <sz val="9"/>
            <color indexed="81"/>
            <rFont val="ＭＳ Ｐゴシック"/>
            <family val="3"/>
            <charset val="128"/>
          </rPr>
          <t>岩田京次:</t>
        </r>
        <r>
          <rPr>
            <sz val="9"/>
            <color indexed="81"/>
            <rFont val="ＭＳ Ｐゴシック"/>
            <family val="3"/>
            <charset val="128"/>
          </rPr>
          <t xml:space="preserve">
</t>
        </r>
      </text>
    </comment>
    <comment ref="B19" authorId="0" shapeId="0" xr:uid="{00000000-0006-0000-1C00-00003D000000}">
      <text>
        <r>
          <rPr>
            <b/>
            <sz val="9"/>
            <color indexed="81"/>
            <rFont val="ＭＳ Ｐゴシック"/>
            <family val="3"/>
            <charset val="128"/>
          </rPr>
          <t>岩田京次:</t>
        </r>
        <r>
          <rPr>
            <sz val="9"/>
            <color indexed="81"/>
            <rFont val="ＭＳ Ｐゴシック"/>
            <family val="3"/>
            <charset val="128"/>
          </rPr>
          <t xml:space="preserve">
</t>
        </r>
      </text>
    </comment>
    <comment ref="C19" authorId="0" shapeId="0" xr:uid="{00000000-0006-0000-1C00-00003E000000}">
      <text/>
    </comment>
    <comment ref="D19" authorId="0" shapeId="0" xr:uid="{00000000-0006-0000-1C00-00003F000000}">
      <text>
        <r>
          <rPr>
            <b/>
            <sz val="9"/>
            <color indexed="81"/>
            <rFont val="ＭＳ Ｐゴシック"/>
            <family val="3"/>
            <charset val="128"/>
          </rPr>
          <t>岩田京次:</t>
        </r>
        <r>
          <rPr>
            <sz val="9"/>
            <color indexed="81"/>
            <rFont val="ＭＳ Ｐゴシック"/>
            <family val="3"/>
            <charset val="128"/>
          </rPr>
          <t xml:space="preserve">
</t>
        </r>
      </text>
    </comment>
    <comment ref="F19" authorId="0" shapeId="0" xr:uid="{00000000-0006-0000-1C00-000040000000}">
      <text>
        <r>
          <rPr>
            <b/>
            <sz val="9"/>
            <color indexed="81"/>
            <rFont val="ＭＳ Ｐゴシック"/>
            <family val="3"/>
            <charset val="128"/>
          </rPr>
          <t>岩田京次:</t>
        </r>
        <r>
          <rPr>
            <sz val="9"/>
            <color indexed="81"/>
            <rFont val="ＭＳ Ｐゴシック"/>
            <family val="3"/>
            <charset val="128"/>
          </rPr>
          <t xml:space="preserve">
</t>
        </r>
      </text>
    </comment>
    <comment ref="H19" authorId="0" shapeId="0" xr:uid="{00000000-0006-0000-1C00-000041000000}">
      <text>
        <r>
          <rPr>
            <b/>
            <sz val="9"/>
            <color indexed="81"/>
            <rFont val="ＭＳ Ｐゴシック"/>
            <family val="3"/>
            <charset val="128"/>
          </rPr>
          <t>岩田京次:</t>
        </r>
        <r>
          <rPr>
            <sz val="9"/>
            <color indexed="81"/>
            <rFont val="ＭＳ Ｐゴシック"/>
            <family val="3"/>
            <charset val="128"/>
          </rPr>
          <t xml:space="preserve">
</t>
        </r>
      </text>
    </comment>
    <comment ref="B20" authorId="0" shapeId="0" xr:uid="{00000000-0006-0000-1C00-000042000000}">
      <text>
        <r>
          <rPr>
            <b/>
            <sz val="9"/>
            <color indexed="81"/>
            <rFont val="ＭＳ Ｐゴシック"/>
            <family val="3"/>
            <charset val="128"/>
          </rPr>
          <t>岩田京次:</t>
        </r>
        <r>
          <rPr>
            <sz val="9"/>
            <color indexed="81"/>
            <rFont val="ＭＳ Ｐゴシック"/>
            <family val="3"/>
            <charset val="128"/>
          </rPr>
          <t xml:space="preserve">
</t>
        </r>
      </text>
    </comment>
    <comment ref="C20" authorId="0" shapeId="0" xr:uid="{00000000-0006-0000-1C00-000043000000}">
      <text/>
    </comment>
    <comment ref="D20" authorId="0" shapeId="0" xr:uid="{00000000-0006-0000-1C00-000044000000}">
      <text>
        <r>
          <rPr>
            <b/>
            <sz val="9"/>
            <color indexed="81"/>
            <rFont val="ＭＳ Ｐゴシック"/>
            <family val="3"/>
            <charset val="128"/>
          </rPr>
          <t>岩田京次:</t>
        </r>
        <r>
          <rPr>
            <sz val="9"/>
            <color indexed="81"/>
            <rFont val="ＭＳ Ｐゴシック"/>
            <family val="3"/>
            <charset val="128"/>
          </rPr>
          <t xml:space="preserve">
</t>
        </r>
      </text>
    </comment>
    <comment ref="F20" authorId="0" shapeId="0" xr:uid="{00000000-0006-0000-1C00-000045000000}">
      <text>
        <r>
          <rPr>
            <b/>
            <sz val="9"/>
            <color indexed="81"/>
            <rFont val="ＭＳ Ｐゴシック"/>
            <family val="3"/>
            <charset val="128"/>
          </rPr>
          <t>岩田京次:</t>
        </r>
        <r>
          <rPr>
            <sz val="9"/>
            <color indexed="81"/>
            <rFont val="ＭＳ Ｐゴシック"/>
            <family val="3"/>
            <charset val="128"/>
          </rPr>
          <t xml:space="preserve">
</t>
        </r>
      </text>
    </comment>
    <comment ref="H20" authorId="0" shapeId="0" xr:uid="{00000000-0006-0000-1C00-000046000000}">
      <text>
        <r>
          <rPr>
            <b/>
            <sz val="9"/>
            <color indexed="81"/>
            <rFont val="ＭＳ Ｐゴシック"/>
            <family val="3"/>
            <charset val="128"/>
          </rPr>
          <t>岩田京次:</t>
        </r>
        <r>
          <rPr>
            <sz val="9"/>
            <color indexed="81"/>
            <rFont val="ＭＳ Ｐゴシック"/>
            <family val="3"/>
            <charset val="128"/>
          </rPr>
          <t xml:space="preserve">
</t>
        </r>
      </text>
    </comment>
    <comment ref="B21" authorId="0" shapeId="0" xr:uid="{00000000-0006-0000-1C00-000047000000}">
      <text>
        <r>
          <rPr>
            <b/>
            <sz val="9"/>
            <color indexed="81"/>
            <rFont val="ＭＳ Ｐゴシック"/>
            <family val="3"/>
            <charset val="128"/>
          </rPr>
          <t>岩田京次:</t>
        </r>
        <r>
          <rPr>
            <sz val="9"/>
            <color indexed="81"/>
            <rFont val="ＭＳ Ｐゴシック"/>
            <family val="3"/>
            <charset val="128"/>
          </rPr>
          <t xml:space="preserve">
</t>
        </r>
      </text>
    </comment>
    <comment ref="C21" authorId="0" shapeId="0" xr:uid="{00000000-0006-0000-1C00-000048000000}">
      <text/>
    </comment>
    <comment ref="D21" authorId="0" shapeId="0" xr:uid="{00000000-0006-0000-1C00-000049000000}">
      <text>
        <r>
          <rPr>
            <b/>
            <sz val="9"/>
            <color indexed="81"/>
            <rFont val="ＭＳ Ｐゴシック"/>
            <family val="3"/>
            <charset val="128"/>
          </rPr>
          <t>岩田京次:</t>
        </r>
        <r>
          <rPr>
            <sz val="9"/>
            <color indexed="81"/>
            <rFont val="ＭＳ Ｐゴシック"/>
            <family val="3"/>
            <charset val="128"/>
          </rPr>
          <t xml:space="preserve">
</t>
        </r>
      </text>
    </comment>
    <comment ref="F21" authorId="0" shapeId="0" xr:uid="{00000000-0006-0000-1C00-00004A000000}">
      <text>
        <r>
          <rPr>
            <b/>
            <sz val="9"/>
            <color indexed="81"/>
            <rFont val="ＭＳ Ｐゴシック"/>
            <family val="3"/>
            <charset val="128"/>
          </rPr>
          <t>岩田京次:</t>
        </r>
        <r>
          <rPr>
            <sz val="9"/>
            <color indexed="81"/>
            <rFont val="ＭＳ Ｐゴシック"/>
            <family val="3"/>
            <charset val="128"/>
          </rPr>
          <t xml:space="preserve">
</t>
        </r>
      </text>
    </comment>
    <comment ref="H21" authorId="0" shapeId="0" xr:uid="{00000000-0006-0000-1C00-00004B000000}">
      <text>
        <r>
          <rPr>
            <b/>
            <sz val="9"/>
            <color indexed="81"/>
            <rFont val="ＭＳ Ｐゴシック"/>
            <family val="3"/>
            <charset val="128"/>
          </rPr>
          <t>岩田京次:</t>
        </r>
        <r>
          <rPr>
            <sz val="9"/>
            <color indexed="81"/>
            <rFont val="ＭＳ Ｐゴシック"/>
            <family val="3"/>
            <charset val="128"/>
          </rPr>
          <t xml:space="preserve">
</t>
        </r>
      </text>
    </comment>
    <comment ref="B22" authorId="0" shapeId="0" xr:uid="{00000000-0006-0000-1C00-00004C000000}">
      <text>
        <r>
          <rPr>
            <b/>
            <sz val="9"/>
            <color indexed="81"/>
            <rFont val="ＭＳ Ｐゴシック"/>
            <family val="3"/>
            <charset val="128"/>
          </rPr>
          <t>岩田京次:</t>
        </r>
        <r>
          <rPr>
            <sz val="9"/>
            <color indexed="81"/>
            <rFont val="ＭＳ Ｐゴシック"/>
            <family val="3"/>
            <charset val="128"/>
          </rPr>
          <t xml:space="preserve">
</t>
        </r>
      </text>
    </comment>
    <comment ref="C22" authorId="0" shapeId="0" xr:uid="{00000000-0006-0000-1C00-00004D000000}">
      <text/>
    </comment>
    <comment ref="D22" authorId="0" shapeId="0" xr:uid="{00000000-0006-0000-1C00-00004E000000}">
      <text>
        <r>
          <rPr>
            <b/>
            <sz val="9"/>
            <color indexed="81"/>
            <rFont val="ＭＳ Ｐゴシック"/>
            <family val="3"/>
            <charset val="128"/>
          </rPr>
          <t>岩田京次:</t>
        </r>
        <r>
          <rPr>
            <sz val="9"/>
            <color indexed="81"/>
            <rFont val="ＭＳ Ｐゴシック"/>
            <family val="3"/>
            <charset val="128"/>
          </rPr>
          <t xml:space="preserve">
</t>
        </r>
      </text>
    </comment>
    <comment ref="F22" authorId="0" shapeId="0" xr:uid="{00000000-0006-0000-1C00-00004F000000}">
      <text>
        <r>
          <rPr>
            <b/>
            <sz val="9"/>
            <color indexed="81"/>
            <rFont val="ＭＳ Ｐゴシック"/>
            <family val="3"/>
            <charset val="128"/>
          </rPr>
          <t>岩田京次:</t>
        </r>
        <r>
          <rPr>
            <sz val="9"/>
            <color indexed="81"/>
            <rFont val="ＭＳ Ｐゴシック"/>
            <family val="3"/>
            <charset val="128"/>
          </rPr>
          <t xml:space="preserve">
</t>
        </r>
      </text>
    </comment>
    <comment ref="H22" authorId="0" shapeId="0" xr:uid="{00000000-0006-0000-1C00-000050000000}">
      <text>
        <r>
          <rPr>
            <b/>
            <sz val="9"/>
            <color indexed="81"/>
            <rFont val="ＭＳ Ｐゴシック"/>
            <family val="3"/>
            <charset val="128"/>
          </rPr>
          <t>岩田京次:</t>
        </r>
        <r>
          <rPr>
            <sz val="9"/>
            <color indexed="81"/>
            <rFont val="ＭＳ Ｐゴシック"/>
            <family val="3"/>
            <charset val="128"/>
          </rPr>
          <t xml:space="preserve">
</t>
        </r>
      </text>
    </comment>
    <comment ref="B23" authorId="0" shapeId="0" xr:uid="{00000000-0006-0000-1C00-000051000000}">
      <text>
        <r>
          <rPr>
            <b/>
            <sz val="9"/>
            <color indexed="81"/>
            <rFont val="ＭＳ Ｐゴシック"/>
            <family val="3"/>
            <charset val="128"/>
          </rPr>
          <t>岩田京次:</t>
        </r>
        <r>
          <rPr>
            <sz val="9"/>
            <color indexed="81"/>
            <rFont val="ＭＳ Ｐゴシック"/>
            <family val="3"/>
            <charset val="128"/>
          </rPr>
          <t xml:space="preserve">
</t>
        </r>
      </text>
    </comment>
    <comment ref="C23" authorId="0" shapeId="0" xr:uid="{00000000-0006-0000-1C00-000052000000}">
      <text/>
    </comment>
    <comment ref="D23" authorId="0" shapeId="0" xr:uid="{00000000-0006-0000-1C00-000053000000}">
      <text>
        <r>
          <rPr>
            <b/>
            <sz val="9"/>
            <color indexed="81"/>
            <rFont val="ＭＳ Ｐゴシック"/>
            <family val="3"/>
            <charset val="128"/>
          </rPr>
          <t>岩田京次:</t>
        </r>
        <r>
          <rPr>
            <sz val="9"/>
            <color indexed="81"/>
            <rFont val="ＭＳ Ｐゴシック"/>
            <family val="3"/>
            <charset val="128"/>
          </rPr>
          <t xml:space="preserve">
</t>
        </r>
      </text>
    </comment>
    <comment ref="F23" authorId="0" shapeId="0" xr:uid="{00000000-0006-0000-1C00-000054000000}">
      <text>
        <r>
          <rPr>
            <b/>
            <sz val="9"/>
            <color indexed="81"/>
            <rFont val="ＭＳ Ｐゴシック"/>
            <family val="3"/>
            <charset val="128"/>
          </rPr>
          <t>岩田京次:</t>
        </r>
        <r>
          <rPr>
            <sz val="9"/>
            <color indexed="81"/>
            <rFont val="ＭＳ Ｐゴシック"/>
            <family val="3"/>
            <charset val="128"/>
          </rPr>
          <t xml:space="preserve">
</t>
        </r>
      </text>
    </comment>
    <comment ref="H23" authorId="0" shapeId="0" xr:uid="{00000000-0006-0000-1C00-000055000000}">
      <text>
        <r>
          <rPr>
            <b/>
            <sz val="9"/>
            <color indexed="81"/>
            <rFont val="ＭＳ Ｐゴシック"/>
            <family val="3"/>
            <charset val="128"/>
          </rPr>
          <t>岩田京次:</t>
        </r>
        <r>
          <rPr>
            <sz val="9"/>
            <color indexed="81"/>
            <rFont val="ＭＳ Ｐゴシック"/>
            <family val="3"/>
            <charset val="128"/>
          </rPr>
          <t xml:space="preserve">
</t>
        </r>
      </text>
    </comment>
    <comment ref="B24" authorId="0" shapeId="0" xr:uid="{00000000-0006-0000-1C00-000056000000}">
      <text>
        <r>
          <rPr>
            <b/>
            <sz val="9"/>
            <color indexed="81"/>
            <rFont val="ＭＳ Ｐゴシック"/>
            <family val="3"/>
            <charset val="128"/>
          </rPr>
          <t>岩田京次:</t>
        </r>
        <r>
          <rPr>
            <sz val="9"/>
            <color indexed="81"/>
            <rFont val="ＭＳ Ｐゴシック"/>
            <family val="3"/>
            <charset val="128"/>
          </rPr>
          <t xml:space="preserve">
</t>
        </r>
      </text>
    </comment>
    <comment ref="C24" authorId="0" shapeId="0" xr:uid="{00000000-0006-0000-1C00-000057000000}">
      <text/>
    </comment>
    <comment ref="D24" authorId="0" shapeId="0" xr:uid="{00000000-0006-0000-1C00-000058000000}">
      <text>
        <r>
          <rPr>
            <b/>
            <sz val="9"/>
            <color indexed="81"/>
            <rFont val="ＭＳ Ｐゴシック"/>
            <family val="3"/>
            <charset val="128"/>
          </rPr>
          <t>岩田京次:</t>
        </r>
        <r>
          <rPr>
            <sz val="9"/>
            <color indexed="81"/>
            <rFont val="ＭＳ Ｐゴシック"/>
            <family val="3"/>
            <charset val="128"/>
          </rPr>
          <t xml:space="preserve">
</t>
        </r>
      </text>
    </comment>
    <comment ref="F24" authorId="0" shapeId="0" xr:uid="{00000000-0006-0000-1C00-000059000000}">
      <text>
        <r>
          <rPr>
            <b/>
            <sz val="9"/>
            <color indexed="81"/>
            <rFont val="ＭＳ Ｐゴシック"/>
            <family val="3"/>
            <charset val="128"/>
          </rPr>
          <t>岩田京次:</t>
        </r>
        <r>
          <rPr>
            <sz val="9"/>
            <color indexed="81"/>
            <rFont val="ＭＳ Ｐゴシック"/>
            <family val="3"/>
            <charset val="128"/>
          </rPr>
          <t xml:space="preserve">
</t>
        </r>
      </text>
    </comment>
    <comment ref="H24" authorId="0" shapeId="0" xr:uid="{00000000-0006-0000-1C00-00005A000000}">
      <text>
        <r>
          <rPr>
            <b/>
            <sz val="9"/>
            <color indexed="81"/>
            <rFont val="ＭＳ Ｐゴシック"/>
            <family val="3"/>
            <charset val="128"/>
          </rPr>
          <t>岩田京次:</t>
        </r>
        <r>
          <rPr>
            <sz val="9"/>
            <color indexed="81"/>
            <rFont val="ＭＳ Ｐゴシック"/>
            <family val="3"/>
            <charset val="128"/>
          </rPr>
          <t xml:space="preserve">
</t>
        </r>
      </text>
    </comment>
    <comment ref="B25" authorId="0" shapeId="0" xr:uid="{00000000-0006-0000-1C00-00005B000000}">
      <text>
        <r>
          <rPr>
            <b/>
            <sz val="9"/>
            <color indexed="81"/>
            <rFont val="ＭＳ Ｐゴシック"/>
            <family val="3"/>
            <charset val="128"/>
          </rPr>
          <t>岩田京次:</t>
        </r>
        <r>
          <rPr>
            <sz val="9"/>
            <color indexed="81"/>
            <rFont val="ＭＳ Ｐゴシック"/>
            <family val="3"/>
            <charset val="128"/>
          </rPr>
          <t xml:space="preserve">
</t>
        </r>
      </text>
    </comment>
    <comment ref="C25" authorId="0" shapeId="0" xr:uid="{00000000-0006-0000-1C00-00005C000000}">
      <text/>
    </comment>
    <comment ref="D25" authorId="0" shapeId="0" xr:uid="{00000000-0006-0000-1C00-00005D000000}">
      <text>
        <r>
          <rPr>
            <b/>
            <sz val="9"/>
            <color indexed="81"/>
            <rFont val="ＭＳ Ｐゴシック"/>
            <family val="3"/>
            <charset val="128"/>
          </rPr>
          <t>岩田京次:</t>
        </r>
        <r>
          <rPr>
            <sz val="9"/>
            <color indexed="81"/>
            <rFont val="ＭＳ Ｐゴシック"/>
            <family val="3"/>
            <charset val="128"/>
          </rPr>
          <t xml:space="preserve">
</t>
        </r>
      </text>
    </comment>
    <comment ref="F25" authorId="0" shapeId="0" xr:uid="{00000000-0006-0000-1C00-00005E000000}">
      <text>
        <r>
          <rPr>
            <b/>
            <sz val="9"/>
            <color indexed="81"/>
            <rFont val="ＭＳ Ｐゴシック"/>
            <family val="3"/>
            <charset val="128"/>
          </rPr>
          <t>岩田京次:</t>
        </r>
        <r>
          <rPr>
            <sz val="9"/>
            <color indexed="81"/>
            <rFont val="ＭＳ Ｐゴシック"/>
            <family val="3"/>
            <charset val="128"/>
          </rPr>
          <t xml:space="preserve">
</t>
        </r>
      </text>
    </comment>
    <comment ref="H25" authorId="0" shapeId="0" xr:uid="{00000000-0006-0000-1C00-00005F000000}">
      <text>
        <r>
          <rPr>
            <b/>
            <sz val="9"/>
            <color indexed="81"/>
            <rFont val="ＭＳ Ｐゴシック"/>
            <family val="3"/>
            <charset val="128"/>
          </rPr>
          <t>岩田京次:</t>
        </r>
        <r>
          <rPr>
            <sz val="9"/>
            <color indexed="81"/>
            <rFont val="ＭＳ Ｐゴシック"/>
            <family val="3"/>
            <charset val="128"/>
          </rPr>
          <t xml:space="preserve">
</t>
        </r>
      </text>
    </comment>
    <comment ref="B26" authorId="0" shapeId="0" xr:uid="{00000000-0006-0000-1C00-000060000000}">
      <text>
        <r>
          <rPr>
            <b/>
            <sz val="9"/>
            <color indexed="81"/>
            <rFont val="ＭＳ Ｐゴシック"/>
            <family val="3"/>
            <charset val="128"/>
          </rPr>
          <t>岩田京次:</t>
        </r>
        <r>
          <rPr>
            <sz val="9"/>
            <color indexed="81"/>
            <rFont val="ＭＳ Ｐゴシック"/>
            <family val="3"/>
            <charset val="128"/>
          </rPr>
          <t xml:space="preserve">
</t>
        </r>
      </text>
    </comment>
    <comment ref="C26" authorId="0" shapeId="0" xr:uid="{00000000-0006-0000-1C00-000061000000}">
      <text/>
    </comment>
    <comment ref="D26" authorId="0" shapeId="0" xr:uid="{00000000-0006-0000-1C00-000062000000}">
      <text>
        <r>
          <rPr>
            <b/>
            <sz val="9"/>
            <color indexed="81"/>
            <rFont val="ＭＳ Ｐゴシック"/>
            <family val="3"/>
            <charset val="128"/>
          </rPr>
          <t>岩田京次:</t>
        </r>
        <r>
          <rPr>
            <sz val="9"/>
            <color indexed="81"/>
            <rFont val="ＭＳ Ｐゴシック"/>
            <family val="3"/>
            <charset val="128"/>
          </rPr>
          <t xml:space="preserve">
</t>
        </r>
      </text>
    </comment>
    <comment ref="F26" authorId="0" shapeId="0" xr:uid="{00000000-0006-0000-1C00-000063000000}">
      <text>
        <r>
          <rPr>
            <b/>
            <sz val="9"/>
            <color indexed="81"/>
            <rFont val="ＭＳ Ｐゴシック"/>
            <family val="3"/>
            <charset val="128"/>
          </rPr>
          <t>岩田京次:</t>
        </r>
        <r>
          <rPr>
            <sz val="9"/>
            <color indexed="81"/>
            <rFont val="ＭＳ Ｐゴシック"/>
            <family val="3"/>
            <charset val="128"/>
          </rPr>
          <t xml:space="preserve">
</t>
        </r>
      </text>
    </comment>
    <comment ref="H26" authorId="0" shapeId="0" xr:uid="{00000000-0006-0000-1C00-000064000000}">
      <text>
        <r>
          <rPr>
            <b/>
            <sz val="9"/>
            <color indexed="81"/>
            <rFont val="ＭＳ Ｐゴシック"/>
            <family val="3"/>
            <charset val="128"/>
          </rPr>
          <t>岩田京次:</t>
        </r>
        <r>
          <rPr>
            <sz val="9"/>
            <color indexed="81"/>
            <rFont val="ＭＳ Ｐゴシック"/>
            <family val="3"/>
            <charset val="128"/>
          </rPr>
          <t xml:space="preserve">
</t>
        </r>
      </text>
    </comment>
    <comment ref="B27" authorId="0" shapeId="0" xr:uid="{00000000-0006-0000-1C00-000065000000}">
      <text>
        <r>
          <rPr>
            <b/>
            <sz val="9"/>
            <color indexed="81"/>
            <rFont val="ＭＳ Ｐゴシック"/>
            <family val="3"/>
            <charset val="128"/>
          </rPr>
          <t>岩田京次:</t>
        </r>
        <r>
          <rPr>
            <sz val="9"/>
            <color indexed="81"/>
            <rFont val="ＭＳ Ｐゴシック"/>
            <family val="3"/>
            <charset val="128"/>
          </rPr>
          <t xml:space="preserve">
</t>
        </r>
      </text>
    </comment>
    <comment ref="C27" authorId="0" shapeId="0" xr:uid="{00000000-0006-0000-1C00-000066000000}">
      <text/>
    </comment>
    <comment ref="D27" authorId="0" shapeId="0" xr:uid="{00000000-0006-0000-1C00-000067000000}">
      <text>
        <r>
          <rPr>
            <b/>
            <sz val="9"/>
            <color indexed="81"/>
            <rFont val="ＭＳ Ｐゴシック"/>
            <family val="3"/>
            <charset val="128"/>
          </rPr>
          <t>岩田京次:</t>
        </r>
        <r>
          <rPr>
            <sz val="9"/>
            <color indexed="81"/>
            <rFont val="ＭＳ Ｐゴシック"/>
            <family val="3"/>
            <charset val="128"/>
          </rPr>
          <t xml:space="preserve">
</t>
        </r>
      </text>
    </comment>
    <comment ref="F27" authorId="0" shapeId="0" xr:uid="{00000000-0006-0000-1C00-000068000000}">
      <text>
        <r>
          <rPr>
            <b/>
            <sz val="9"/>
            <color indexed="81"/>
            <rFont val="ＭＳ Ｐゴシック"/>
            <family val="3"/>
            <charset val="128"/>
          </rPr>
          <t>岩田京次:</t>
        </r>
        <r>
          <rPr>
            <sz val="9"/>
            <color indexed="81"/>
            <rFont val="ＭＳ Ｐゴシック"/>
            <family val="3"/>
            <charset val="128"/>
          </rPr>
          <t xml:space="preserve">
</t>
        </r>
      </text>
    </comment>
    <comment ref="H27" authorId="0" shapeId="0" xr:uid="{00000000-0006-0000-1C00-000069000000}">
      <text>
        <r>
          <rPr>
            <b/>
            <sz val="9"/>
            <color indexed="81"/>
            <rFont val="ＭＳ Ｐゴシック"/>
            <family val="3"/>
            <charset val="128"/>
          </rPr>
          <t>岩田京次:</t>
        </r>
        <r>
          <rPr>
            <sz val="9"/>
            <color indexed="81"/>
            <rFont val="ＭＳ Ｐゴシック"/>
            <family val="3"/>
            <charset val="128"/>
          </rPr>
          <t xml:space="preserve">
</t>
        </r>
      </text>
    </comment>
    <comment ref="B28" authorId="0" shapeId="0" xr:uid="{00000000-0006-0000-1C00-00006A000000}">
      <text>
        <r>
          <rPr>
            <b/>
            <sz val="9"/>
            <color indexed="81"/>
            <rFont val="ＭＳ Ｐゴシック"/>
            <family val="3"/>
            <charset val="128"/>
          </rPr>
          <t>岩田京次:</t>
        </r>
        <r>
          <rPr>
            <sz val="9"/>
            <color indexed="81"/>
            <rFont val="ＭＳ Ｐゴシック"/>
            <family val="3"/>
            <charset val="128"/>
          </rPr>
          <t xml:space="preserve">
</t>
        </r>
      </text>
    </comment>
    <comment ref="C28" authorId="0" shapeId="0" xr:uid="{00000000-0006-0000-1C00-00006B000000}">
      <text/>
    </comment>
    <comment ref="D28" authorId="0" shapeId="0" xr:uid="{00000000-0006-0000-1C00-00006C000000}">
      <text>
        <r>
          <rPr>
            <b/>
            <sz val="9"/>
            <color indexed="81"/>
            <rFont val="ＭＳ Ｐゴシック"/>
            <family val="3"/>
            <charset val="128"/>
          </rPr>
          <t>岩田京次:</t>
        </r>
        <r>
          <rPr>
            <sz val="9"/>
            <color indexed="81"/>
            <rFont val="ＭＳ Ｐゴシック"/>
            <family val="3"/>
            <charset val="128"/>
          </rPr>
          <t xml:space="preserve">
</t>
        </r>
      </text>
    </comment>
    <comment ref="F28" authorId="0" shapeId="0" xr:uid="{00000000-0006-0000-1C00-00006D000000}">
      <text>
        <r>
          <rPr>
            <b/>
            <sz val="9"/>
            <color indexed="81"/>
            <rFont val="ＭＳ Ｐゴシック"/>
            <family val="3"/>
            <charset val="128"/>
          </rPr>
          <t>岩田京次:</t>
        </r>
        <r>
          <rPr>
            <sz val="9"/>
            <color indexed="81"/>
            <rFont val="ＭＳ Ｐゴシック"/>
            <family val="3"/>
            <charset val="128"/>
          </rPr>
          <t xml:space="preserve">
</t>
        </r>
      </text>
    </comment>
    <comment ref="H28" authorId="0" shapeId="0" xr:uid="{00000000-0006-0000-1C00-00006E000000}">
      <text>
        <r>
          <rPr>
            <b/>
            <sz val="9"/>
            <color indexed="81"/>
            <rFont val="ＭＳ Ｐゴシック"/>
            <family val="3"/>
            <charset val="128"/>
          </rPr>
          <t>岩田京次:</t>
        </r>
        <r>
          <rPr>
            <sz val="9"/>
            <color indexed="81"/>
            <rFont val="ＭＳ Ｐゴシック"/>
            <family val="3"/>
            <charset val="128"/>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岩田京次</author>
  </authors>
  <commentList>
    <comment ref="C6" authorId="0" shapeId="0" xr:uid="{00000000-0006-0000-1D00-000001000000}">
      <text>
        <r>
          <rPr>
            <b/>
            <sz val="9"/>
            <color indexed="81"/>
            <rFont val="ＭＳ Ｐゴシック"/>
            <family val="3"/>
            <charset val="128"/>
          </rPr>
          <t>岩田京次:</t>
        </r>
        <r>
          <rPr>
            <sz val="9"/>
            <color indexed="81"/>
            <rFont val="ＭＳ Ｐゴシック"/>
            <family val="3"/>
            <charset val="128"/>
          </rPr>
          <t xml:space="preserve">
</t>
        </r>
      </text>
    </comment>
    <comment ref="F6" authorId="0" shapeId="0" xr:uid="{00000000-0006-0000-1D00-000002000000}">
      <text>
        <r>
          <rPr>
            <b/>
            <sz val="9"/>
            <color indexed="81"/>
            <rFont val="ＭＳ Ｐゴシック"/>
            <family val="3"/>
            <charset val="128"/>
          </rPr>
          <t>岩田京次:</t>
        </r>
        <r>
          <rPr>
            <sz val="9"/>
            <color indexed="81"/>
            <rFont val="ＭＳ Ｐゴシック"/>
            <family val="3"/>
            <charset val="128"/>
          </rPr>
          <t xml:space="preserve">
</t>
        </r>
      </text>
    </comment>
    <comment ref="I6" authorId="0" shapeId="0" xr:uid="{00000000-0006-0000-1D00-000003000000}">
      <text>
        <r>
          <rPr>
            <b/>
            <sz val="9"/>
            <color indexed="81"/>
            <rFont val="ＭＳ Ｐゴシック"/>
            <family val="3"/>
            <charset val="128"/>
          </rPr>
          <t>岩田京次:</t>
        </r>
        <r>
          <rPr>
            <sz val="9"/>
            <color indexed="81"/>
            <rFont val="ＭＳ Ｐゴシック"/>
            <family val="3"/>
            <charset val="128"/>
          </rPr>
          <t xml:space="preserve">
</t>
        </r>
      </text>
    </comment>
    <comment ref="L6" authorId="0" shapeId="0" xr:uid="{00000000-0006-0000-1D00-000004000000}">
      <text>
        <r>
          <rPr>
            <b/>
            <sz val="9"/>
            <color indexed="81"/>
            <rFont val="ＭＳ Ｐゴシック"/>
            <family val="3"/>
            <charset val="128"/>
          </rPr>
          <t>岩田京次:</t>
        </r>
        <r>
          <rPr>
            <sz val="9"/>
            <color indexed="81"/>
            <rFont val="ＭＳ Ｐゴシック"/>
            <family val="3"/>
            <charset val="128"/>
          </rPr>
          <t xml:space="preserve">
</t>
        </r>
      </text>
    </comment>
    <comment ref="C7" authorId="0" shapeId="0" xr:uid="{00000000-0006-0000-1D00-000005000000}">
      <text>
        <r>
          <rPr>
            <b/>
            <sz val="9"/>
            <color indexed="81"/>
            <rFont val="ＭＳ Ｐゴシック"/>
            <family val="3"/>
            <charset val="128"/>
          </rPr>
          <t>岩田京次:</t>
        </r>
        <r>
          <rPr>
            <sz val="9"/>
            <color indexed="81"/>
            <rFont val="ＭＳ Ｐゴシック"/>
            <family val="3"/>
            <charset val="128"/>
          </rPr>
          <t xml:space="preserve">
</t>
        </r>
      </text>
    </comment>
    <comment ref="F7" authorId="0" shapeId="0" xr:uid="{00000000-0006-0000-1D00-000006000000}">
      <text>
        <r>
          <rPr>
            <b/>
            <sz val="9"/>
            <color indexed="81"/>
            <rFont val="ＭＳ Ｐゴシック"/>
            <family val="3"/>
            <charset val="128"/>
          </rPr>
          <t>岩田京次:</t>
        </r>
        <r>
          <rPr>
            <sz val="9"/>
            <color indexed="81"/>
            <rFont val="ＭＳ Ｐゴシック"/>
            <family val="3"/>
            <charset val="128"/>
          </rPr>
          <t xml:space="preserve">
</t>
        </r>
      </text>
    </comment>
    <comment ref="I7" authorId="0" shapeId="0" xr:uid="{00000000-0006-0000-1D00-000007000000}">
      <text>
        <r>
          <rPr>
            <b/>
            <sz val="9"/>
            <color indexed="81"/>
            <rFont val="ＭＳ Ｐゴシック"/>
            <family val="3"/>
            <charset val="128"/>
          </rPr>
          <t>岩田京次:</t>
        </r>
        <r>
          <rPr>
            <sz val="9"/>
            <color indexed="81"/>
            <rFont val="ＭＳ Ｐゴシック"/>
            <family val="3"/>
            <charset val="128"/>
          </rPr>
          <t xml:space="preserve">
</t>
        </r>
      </text>
    </comment>
    <comment ref="L7" authorId="0" shapeId="0" xr:uid="{00000000-0006-0000-1D00-000008000000}">
      <text>
        <r>
          <rPr>
            <b/>
            <sz val="9"/>
            <color indexed="81"/>
            <rFont val="ＭＳ Ｐゴシック"/>
            <family val="3"/>
            <charset val="128"/>
          </rPr>
          <t>岩田京次:</t>
        </r>
        <r>
          <rPr>
            <sz val="9"/>
            <color indexed="81"/>
            <rFont val="ＭＳ Ｐゴシック"/>
            <family val="3"/>
            <charset val="128"/>
          </rPr>
          <t xml:space="preserve">
</t>
        </r>
      </text>
    </comment>
    <comment ref="C8" authorId="0" shapeId="0" xr:uid="{00000000-0006-0000-1D00-000009000000}">
      <text>
        <r>
          <rPr>
            <b/>
            <sz val="9"/>
            <color indexed="81"/>
            <rFont val="ＭＳ Ｐゴシック"/>
            <family val="3"/>
            <charset val="128"/>
          </rPr>
          <t>岩田京次:</t>
        </r>
        <r>
          <rPr>
            <sz val="9"/>
            <color indexed="81"/>
            <rFont val="ＭＳ Ｐゴシック"/>
            <family val="3"/>
            <charset val="128"/>
          </rPr>
          <t xml:space="preserve">
</t>
        </r>
      </text>
    </comment>
    <comment ref="F8" authorId="0" shapeId="0" xr:uid="{00000000-0006-0000-1D00-00000A000000}">
      <text>
        <r>
          <rPr>
            <b/>
            <sz val="9"/>
            <color indexed="81"/>
            <rFont val="ＭＳ Ｐゴシック"/>
            <family val="3"/>
            <charset val="128"/>
          </rPr>
          <t>岩田京次:</t>
        </r>
        <r>
          <rPr>
            <sz val="9"/>
            <color indexed="81"/>
            <rFont val="ＭＳ Ｐゴシック"/>
            <family val="3"/>
            <charset val="128"/>
          </rPr>
          <t xml:space="preserve">
</t>
        </r>
      </text>
    </comment>
    <comment ref="I8" authorId="0" shapeId="0" xr:uid="{00000000-0006-0000-1D00-00000B000000}">
      <text>
        <r>
          <rPr>
            <b/>
            <sz val="9"/>
            <color indexed="81"/>
            <rFont val="ＭＳ Ｐゴシック"/>
            <family val="3"/>
            <charset val="128"/>
          </rPr>
          <t>岩田京次:</t>
        </r>
        <r>
          <rPr>
            <sz val="9"/>
            <color indexed="81"/>
            <rFont val="ＭＳ Ｐゴシック"/>
            <family val="3"/>
            <charset val="128"/>
          </rPr>
          <t xml:space="preserve">
</t>
        </r>
      </text>
    </comment>
    <comment ref="L8" authorId="0" shapeId="0" xr:uid="{00000000-0006-0000-1D00-00000C000000}">
      <text>
        <r>
          <rPr>
            <b/>
            <sz val="9"/>
            <color indexed="81"/>
            <rFont val="ＭＳ Ｐゴシック"/>
            <family val="3"/>
            <charset val="128"/>
          </rPr>
          <t>岩田京次:</t>
        </r>
        <r>
          <rPr>
            <sz val="9"/>
            <color indexed="81"/>
            <rFont val="ＭＳ Ｐゴシック"/>
            <family val="3"/>
            <charset val="128"/>
          </rPr>
          <t xml:space="preserve">
</t>
        </r>
      </text>
    </comment>
    <comment ref="C9" authorId="0" shapeId="0" xr:uid="{00000000-0006-0000-1D00-00000D000000}">
      <text>
        <r>
          <rPr>
            <b/>
            <sz val="9"/>
            <color indexed="81"/>
            <rFont val="ＭＳ Ｐゴシック"/>
            <family val="3"/>
            <charset val="128"/>
          </rPr>
          <t>岩田京次:</t>
        </r>
        <r>
          <rPr>
            <sz val="9"/>
            <color indexed="81"/>
            <rFont val="ＭＳ Ｐゴシック"/>
            <family val="3"/>
            <charset val="128"/>
          </rPr>
          <t xml:space="preserve">
</t>
        </r>
      </text>
    </comment>
    <comment ref="F9" authorId="0" shapeId="0" xr:uid="{00000000-0006-0000-1D00-00000E000000}">
      <text>
        <r>
          <rPr>
            <b/>
            <sz val="9"/>
            <color indexed="81"/>
            <rFont val="ＭＳ Ｐゴシック"/>
            <family val="3"/>
            <charset val="128"/>
          </rPr>
          <t>岩田京次:</t>
        </r>
        <r>
          <rPr>
            <sz val="9"/>
            <color indexed="81"/>
            <rFont val="ＭＳ Ｐゴシック"/>
            <family val="3"/>
            <charset val="128"/>
          </rPr>
          <t xml:space="preserve">
</t>
        </r>
      </text>
    </comment>
    <comment ref="I9" authorId="0" shapeId="0" xr:uid="{00000000-0006-0000-1D00-00000F000000}">
      <text>
        <r>
          <rPr>
            <b/>
            <sz val="9"/>
            <color indexed="81"/>
            <rFont val="ＭＳ Ｐゴシック"/>
            <family val="3"/>
            <charset val="128"/>
          </rPr>
          <t>岩田京次:</t>
        </r>
        <r>
          <rPr>
            <sz val="9"/>
            <color indexed="81"/>
            <rFont val="ＭＳ Ｐゴシック"/>
            <family val="3"/>
            <charset val="128"/>
          </rPr>
          <t xml:space="preserve">
</t>
        </r>
      </text>
    </comment>
    <comment ref="L9" authorId="0" shapeId="0" xr:uid="{00000000-0006-0000-1D00-000010000000}">
      <text>
        <r>
          <rPr>
            <b/>
            <sz val="9"/>
            <color indexed="81"/>
            <rFont val="ＭＳ Ｐゴシック"/>
            <family val="3"/>
            <charset val="128"/>
          </rPr>
          <t>岩田京次:</t>
        </r>
        <r>
          <rPr>
            <sz val="9"/>
            <color indexed="81"/>
            <rFont val="ＭＳ Ｐゴシック"/>
            <family val="3"/>
            <charset val="128"/>
          </rPr>
          <t xml:space="preserve">
</t>
        </r>
      </text>
    </comment>
    <comment ref="C10" authorId="0" shapeId="0" xr:uid="{00000000-0006-0000-1D00-000011000000}">
      <text>
        <r>
          <rPr>
            <b/>
            <sz val="9"/>
            <color indexed="81"/>
            <rFont val="ＭＳ Ｐゴシック"/>
            <family val="3"/>
            <charset val="128"/>
          </rPr>
          <t>岩田京次:</t>
        </r>
        <r>
          <rPr>
            <sz val="9"/>
            <color indexed="81"/>
            <rFont val="ＭＳ Ｐゴシック"/>
            <family val="3"/>
            <charset val="128"/>
          </rPr>
          <t xml:space="preserve">
</t>
        </r>
      </text>
    </comment>
    <comment ref="F10" authorId="0" shapeId="0" xr:uid="{00000000-0006-0000-1D00-000012000000}">
      <text>
        <r>
          <rPr>
            <b/>
            <sz val="9"/>
            <color indexed="81"/>
            <rFont val="ＭＳ Ｐゴシック"/>
            <family val="3"/>
            <charset val="128"/>
          </rPr>
          <t>岩田京次:</t>
        </r>
        <r>
          <rPr>
            <sz val="9"/>
            <color indexed="81"/>
            <rFont val="ＭＳ Ｐゴシック"/>
            <family val="3"/>
            <charset val="128"/>
          </rPr>
          <t xml:space="preserve">
</t>
        </r>
      </text>
    </comment>
    <comment ref="I10" authorId="0" shapeId="0" xr:uid="{00000000-0006-0000-1D00-000013000000}">
      <text>
        <r>
          <rPr>
            <b/>
            <sz val="9"/>
            <color indexed="81"/>
            <rFont val="ＭＳ Ｐゴシック"/>
            <family val="3"/>
            <charset val="128"/>
          </rPr>
          <t>岩田京次:</t>
        </r>
        <r>
          <rPr>
            <sz val="9"/>
            <color indexed="81"/>
            <rFont val="ＭＳ Ｐゴシック"/>
            <family val="3"/>
            <charset val="128"/>
          </rPr>
          <t xml:space="preserve">
</t>
        </r>
      </text>
    </comment>
    <comment ref="L10" authorId="0" shapeId="0" xr:uid="{00000000-0006-0000-1D00-000014000000}">
      <text>
        <r>
          <rPr>
            <b/>
            <sz val="9"/>
            <color indexed="81"/>
            <rFont val="ＭＳ Ｐゴシック"/>
            <family val="3"/>
            <charset val="128"/>
          </rPr>
          <t>岩田京次:</t>
        </r>
        <r>
          <rPr>
            <sz val="9"/>
            <color indexed="81"/>
            <rFont val="ＭＳ Ｐゴシック"/>
            <family val="3"/>
            <charset val="128"/>
          </rPr>
          <t xml:space="preserve">
</t>
        </r>
      </text>
    </comment>
    <comment ref="C11" authorId="0" shapeId="0" xr:uid="{00000000-0006-0000-1D00-000015000000}">
      <text>
        <r>
          <rPr>
            <b/>
            <sz val="9"/>
            <color indexed="81"/>
            <rFont val="ＭＳ Ｐゴシック"/>
            <family val="3"/>
            <charset val="128"/>
          </rPr>
          <t>岩田京次:</t>
        </r>
        <r>
          <rPr>
            <sz val="9"/>
            <color indexed="81"/>
            <rFont val="ＭＳ Ｐゴシック"/>
            <family val="3"/>
            <charset val="128"/>
          </rPr>
          <t xml:space="preserve">
</t>
        </r>
      </text>
    </comment>
    <comment ref="F11" authorId="0" shapeId="0" xr:uid="{00000000-0006-0000-1D00-000016000000}">
      <text>
        <r>
          <rPr>
            <b/>
            <sz val="9"/>
            <color indexed="81"/>
            <rFont val="ＭＳ Ｐゴシック"/>
            <family val="3"/>
            <charset val="128"/>
          </rPr>
          <t>岩田京次:</t>
        </r>
        <r>
          <rPr>
            <sz val="9"/>
            <color indexed="81"/>
            <rFont val="ＭＳ Ｐゴシック"/>
            <family val="3"/>
            <charset val="128"/>
          </rPr>
          <t xml:space="preserve">
</t>
        </r>
      </text>
    </comment>
    <comment ref="I11" authorId="0" shapeId="0" xr:uid="{00000000-0006-0000-1D00-000017000000}">
      <text>
        <r>
          <rPr>
            <b/>
            <sz val="9"/>
            <color indexed="81"/>
            <rFont val="ＭＳ Ｐゴシック"/>
            <family val="3"/>
            <charset val="128"/>
          </rPr>
          <t>岩田京次:</t>
        </r>
        <r>
          <rPr>
            <sz val="9"/>
            <color indexed="81"/>
            <rFont val="ＭＳ Ｐゴシック"/>
            <family val="3"/>
            <charset val="128"/>
          </rPr>
          <t xml:space="preserve">
</t>
        </r>
      </text>
    </comment>
    <comment ref="L11" authorId="0" shapeId="0" xr:uid="{00000000-0006-0000-1D00-000018000000}">
      <text>
        <r>
          <rPr>
            <b/>
            <sz val="9"/>
            <color indexed="81"/>
            <rFont val="ＭＳ Ｐゴシック"/>
            <family val="3"/>
            <charset val="128"/>
          </rPr>
          <t>岩田京次:</t>
        </r>
        <r>
          <rPr>
            <sz val="9"/>
            <color indexed="81"/>
            <rFont val="ＭＳ Ｐゴシック"/>
            <family val="3"/>
            <charset val="128"/>
          </rPr>
          <t xml:space="preserve">
</t>
        </r>
      </text>
    </comment>
    <comment ref="C12" authorId="0" shapeId="0" xr:uid="{00000000-0006-0000-1D00-000019000000}">
      <text>
        <r>
          <rPr>
            <b/>
            <sz val="9"/>
            <color indexed="81"/>
            <rFont val="ＭＳ Ｐゴシック"/>
            <family val="3"/>
            <charset val="128"/>
          </rPr>
          <t>岩田京次:</t>
        </r>
        <r>
          <rPr>
            <sz val="9"/>
            <color indexed="81"/>
            <rFont val="ＭＳ Ｐゴシック"/>
            <family val="3"/>
            <charset val="128"/>
          </rPr>
          <t xml:space="preserve">
</t>
        </r>
      </text>
    </comment>
    <comment ref="F12" authorId="0" shapeId="0" xr:uid="{00000000-0006-0000-1D00-00001A000000}">
      <text>
        <r>
          <rPr>
            <b/>
            <sz val="9"/>
            <color indexed="81"/>
            <rFont val="ＭＳ Ｐゴシック"/>
            <family val="3"/>
            <charset val="128"/>
          </rPr>
          <t>岩田京次:</t>
        </r>
        <r>
          <rPr>
            <sz val="9"/>
            <color indexed="81"/>
            <rFont val="ＭＳ Ｐゴシック"/>
            <family val="3"/>
            <charset val="128"/>
          </rPr>
          <t xml:space="preserve">
</t>
        </r>
      </text>
    </comment>
    <comment ref="I12" authorId="0" shapeId="0" xr:uid="{00000000-0006-0000-1D00-00001B000000}">
      <text>
        <r>
          <rPr>
            <b/>
            <sz val="9"/>
            <color indexed="81"/>
            <rFont val="ＭＳ Ｐゴシック"/>
            <family val="3"/>
            <charset val="128"/>
          </rPr>
          <t>岩田京次:</t>
        </r>
        <r>
          <rPr>
            <sz val="9"/>
            <color indexed="81"/>
            <rFont val="ＭＳ Ｐゴシック"/>
            <family val="3"/>
            <charset val="128"/>
          </rPr>
          <t xml:space="preserve">
</t>
        </r>
      </text>
    </comment>
    <comment ref="L12" authorId="0" shapeId="0" xr:uid="{00000000-0006-0000-1D00-00001C000000}">
      <text>
        <r>
          <rPr>
            <b/>
            <sz val="9"/>
            <color indexed="81"/>
            <rFont val="ＭＳ Ｐゴシック"/>
            <family val="3"/>
            <charset val="128"/>
          </rPr>
          <t>岩田京次:</t>
        </r>
        <r>
          <rPr>
            <sz val="9"/>
            <color indexed="81"/>
            <rFont val="ＭＳ Ｐゴシック"/>
            <family val="3"/>
            <charset val="128"/>
          </rPr>
          <t xml:space="preserve">
</t>
        </r>
      </text>
    </comment>
    <comment ref="C13" authorId="0" shapeId="0" xr:uid="{00000000-0006-0000-1D00-00001D000000}">
      <text>
        <r>
          <rPr>
            <b/>
            <sz val="9"/>
            <color indexed="81"/>
            <rFont val="ＭＳ Ｐゴシック"/>
            <family val="3"/>
            <charset val="128"/>
          </rPr>
          <t>岩田京次:</t>
        </r>
        <r>
          <rPr>
            <sz val="9"/>
            <color indexed="81"/>
            <rFont val="ＭＳ Ｐゴシック"/>
            <family val="3"/>
            <charset val="128"/>
          </rPr>
          <t xml:space="preserve">
</t>
        </r>
      </text>
    </comment>
    <comment ref="F13" authorId="0" shapeId="0" xr:uid="{00000000-0006-0000-1D00-00001E000000}">
      <text>
        <r>
          <rPr>
            <b/>
            <sz val="9"/>
            <color indexed="81"/>
            <rFont val="ＭＳ Ｐゴシック"/>
            <family val="3"/>
            <charset val="128"/>
          </rPr>
          <t>岩田京次:</t>
        </r>
        <r>
          <rPr>
            <sz val="9"/>
            <color indexed="81"/>
            <rFont val="ＭＳ Ｐゴシック"/>
            <family val="3"/>
            <charset val="128"/>
          </rPr>
          <t xml:space="preserve">
</t>
        </r>
      </text>
    </comment>
    <comment ref="I13" authorId="0" shapeId="0" xr:uid="{00000000-0006-0000-1D00-00001F000000}">
      <text>
        <r>
          <rPr>
            <b/>
            <sz val="9"/>
            <color indexed="81"/>
            <rFont val="ＭＳ Ｐゴシック"/>
            <family val="3"/>
            <charset val="128"/>
          </rPr>
          <t>岩田京次:</t>
        </r>
        <r>
          <rPr>
            <sz val="9"/>
            <color indexed="81"/>
            <rFont val="ＭＳ Ｐゴシック"/>
            <family val="3"/>
            <charset val="128"/>
          </rPr>
          <t xml:space="preserve">
</t>
        </r>
      </text>
    </comment>
    <comment ref="L13" authorId="0" shapeId="0" xr:uid="{00000000-0006-0000-1D00-000020000000}">
      <text>
        <r>
          <rPr>
            <b/>
            <sz val="9"/>
            <color indexed="81"/>
            <rFont val="ＭＳ Ｐゴシック"/>
            <family val="3"/>
            <charset val="128"/>
          </rPr>
          <t>岩田京次:</t>
        </r>
        <r>
          <rPr>
            <sz val="9"/>
            <color indexed="81"/>
            <rFont val="ＭＳ Ｐゴシック"/>
            <family val="3"/>
            <charset val="128"/>
          </rPr>
          <t xml:space="preserve">
</t>
        </r>
      </text>
    </comment>
    <comment ref="C14" authorId="0" shapeId="0" xr:uid="{00000000-0006-0000-1D00-000021000000}">
      <text>
        <r>
          <rPr>
            <b/>
            <sz val="9"/>
            <color indexed="81"/>
            <rFont val="ＭＳ Ｐゴシック"/>
            <family val="3"/>
            <charset val="128"/>
          </rPr>
          <t>岩田京次:</t>
        </r>
        <r>
          <rPr>
            <sz val="9"/>
            <color indexed="81"/>
            <rFont val="ＭＳ Ｐゴシック"/>
            <family val="3"/>
            <charset val="128"/>
          </rPr>
          <t xml:space="preserve">
</t>
        </r>
      </text>
    </comment>
    <comment ref="F14" authorId="0" shapeId="0" xr:uid="{00000000-0006-0000-1D00-000022000000}">
      <text>
        <r>
          <rPr>
            <b/>
            <sz val="9"/>
            <color indexed="81"/>
            <rFont val="ＭＳ Ｐゴシック"/>
            <family val="3"/>
            <charset val="128"/>
          </rPr>
          <t>岩田京次:</t>
        </r>
        <r>
          <rPr>
            <sz val="9"/>
            <color indexed="81"/>
            <rFont val="ＭＳ Ｐゴシック"/>
            <family val="3"/>
            <charset val="128"/>
          </rPr>
          <t xml:space="preserve">
</t>
        </r>
      </text>
    </comment>
    <comment ref="I14" authorId="0" shapeId="0" xr:uid="{00000000-0006-0000-1D00-000023000000}">
      <text>
        <r>
          <rPr>
            <b/>
            <sz val="9"/>
            <color indexed="81"/>
            <rFont val="ＭＳ Ｐゴシック"/>
            <family val="3"/>
            <charset val="128"/>
          </rPr>
          <t>岩田京次:</t>
        </r>
        <r>
          <rPr>
            <sz val="9"/>
            <color indexed="81"/>
            <rFont val="ＭＳ Ｐゴシック"/>
            <family val="3"/>
            <charset val="128"/>
          </rPr>
          <t xml:space="preserve">
</t>
        </r>
      </text>
    </comment>
    <comment ref="L14" authorId="0" shapeId="0" xr:uid="{00000000-0006-0000-1D00-000024000000}">
      <text>
        <r>
          <rPr>
            <b/>
            <sz val="9"/>
            <color indexed="81"/>
            <rFont val="ＭＳ Ｐゴシック"/>
            <family val="3"/>
            <charset val="128"/>
          </rPr>
          <t>岩田京次:</t>
        </r>
        <r>
          <rPr>
            <sz val="9"/>
            <color indexed="81"/>
            <rFont val="ＭＳ Ｐゴシック"/>
            <family val="3"/>
            <charset val="128"/>
          </rPr>
          <t xml:space="preserve">
</t>
        </r>
      </text>
    </comment>
    <comment ref="C15" authorId="0" shapeId="0" xr:uid="{00000000-0006-0000-1D00-000025000000}">
      <text>
        <r>
          <rPr>
            <b/>
            <sz val="9"/>
            <color indexed="81"/>
            <rFont val="ＭＳ Ｐゴシック"/>
            <family val="3"/>
            <charset val="128"/>
          </rPr>
          <t>岩田京次:</t>
        </r>
        <r>
          <rPr>
            <sz val="9"/>
            <color indexed="81"/>
            <rFont val="ＭＳ Ｐゴシック"/>
            <family val="3"/>
            <charset val="128"/>
          </rPr>
          <t xml:space="preserve">
</t>
        </r>
      </text>
    </comment>
    <comment ref="F15" authorId="0" shapeId="0" xr:uid="{00000000-0006-0000-1D00-000026000000}">
      <text>
        <r>
          <rPr>
            <b/>
            <sz val="9"/>
            <color indexed="81"/>
            <rFont val="ＭＳ Ｐゴシック"/>
            <family val="3"/>
            <charset val="128"/>
          </rPr>
          <t>岩田京次:</t>
        </r>
        <r>
          <rPr>
            <sz val="9"/>
            <color indexed="81"/>
            <rFont val="ＭＳ Ｐゴシック"/>
            <family val="3"/>
            <charset val="128"/>
          </rPr>
          <t xml:space="preserve">
</t>
        </r>
      </text>
    </comment>
    <comment ref="I15" authorId="0" shapeId="0" xr:uid="{00000000-0006-0000-1D00-000027000000}">
      <text>
        <r>
          <rPr>
            <b/>
            <sz val="9"/>
            <color indexed="81"/>
            <rFont val="ＭＳ Ｐゴシック"/>
            <family val="3"/>
            <charset val="128"/>
          </rPr>
          <t>岩田京次:</t>
        </r>
        <r>
          <rPr>
            <sz val="9"/>
            <color indexed="81"/>
            <rFont val="ＭＳ Ｐゴシック"/>
            <family val="3"/>
            <charset val="128"/>
          </rPr>
          <t xml:space="preserve">
</t>
        </r>
      </text>
    </comment>
    <comment ref="L15" authorId="0" shapeId="0" xr:uid="{00000000-0006-0000-1D00-000028000000}">
      <text>
        <r>
          <rPr>
            <b/>
            <sz val="9"/>
            <color indexed="81"/>
            <rFont val="ＭＳ Ｐゴシック"/>
            <family val="3"/>
            <charset val="128"/>
          </rPr>
          <t>岩田京次:</t>
        </r>
        <r>
          <rPr>
            <sz val="9"/>
            <color indexed="81"/>
            <rFont val="ＭＳ Ｐゴシック"/>
            <family val="3"/>
            <charset val="128"/>
          </rPr>
          <t xml:space="preserve">
</t>
        </r>
      </text>
    </comment>
    <comment ref="C16" authorId="0" shapeId="0" xr:uid="{00000000-0006-0000-1D00-000029000000}">
      <text>
        <r>
          <rPr>
            <b/>
            <sz val="9"/>
            <color indexed="81"/>
            <rFont val="ＭＳ Ｐゴシック"/>
            <family val="3"/>
            <charset val="128"/>
          </rPr>
          <t>岩田京次:</t>
        </r>
        <r>
          <rPr>
            <sz val="9"/>
            <color indexed="81"/>
            <rFont val="ＭＳ Ｐゴシック"/>
            <family val="3"/>
            <charset val="128"/>
          </rPr>
          <t xml:space="preserve">
</t>
        </r>
      </text>
    </comment>
    <comment ref="F16" authorId="0" shapeId="0" xr:uid="{00000000-0006-0000-1D00-00002A000000}">
      <text>
        <r>
          <rPr>
            <b/>
            <sz val="9"/>
            <color indexed="81"/>
            <rFont val="ＭＳ Ｐゴシック"/>
            <family val="3"/>
            <charset val="128"/>
          </rPr>
          <t>岩田京次:</t>
        </r>
        <r>
          <rPr>
            <sz val="9"/>
            <color indexed="81"/>
            <rFont val="ＭＳ Ｐゴシック"/>
            <family val="3"/>
            <charset val="128"/>
          </rPr>
          <t xml:space="preserve">
</t>
        </r>
      </text>
    </comment>
    <comment ref="I16" authorId="0" shapeId="0" xr:uid="{00000000-0006-0000-1D00-00002B000000}">
      <text>
        <r>
          <rPr>
            <b/>
            <sz val="9"/>
            <color indexed="81"/>
            <rFont val="ＭＳ Ｐゴシック"/>
            <family val="3"/>
            <charset val="128"/>
          </rPr>
          <t>岩田京次:</t>
        </r>
        <r>
          <rPr>
            <sz val="9"/>
            <color indexed="81"/>
            <rFont val="ＭＳ Ｐゴシック"/>
            <family val="3"/>
            <charset val="128"/>
          </rPr>
          <t xml:space="preserve">
</t>
        </r>
      </text>
    </comment>
    <comment ref="L16" authorId="0" shapeId="0" xr:uid="{00000000-0006-0000-1D00-00002C000000}">
      <text>
        <r>
          <rPr>
            <b/>
            <sz val="9"/>
            <color indexed="81"/>
            <rFont val="ＭＳ Ｐゴシック"/>
            <family val="3"/>
            <charset val="128"/>
          </rPr>
          <t>岩田京次:</t>
        </r>
        <r>
          <rPr>
            <sz val="9"/>
            <color indexed="81"/>
            <rFont val="ＭＳ Ｐゴシック"/>
            <family val="3"/>
            <charset val="128"/>
          </rPr>
          <t xml:space="preserve">
</t>
        </r>
      </text>
    </comment>
    <comment ref="C17" authorId="0" shapeId="0" xr:uid="{00000000-0006-0000-1D00-00002D000000}">
      <text>
        <r>
          <rPr>
            <b/>
            <sz val="9"/>
            <color indexed="81"/>
            <rFont val="ＭＳ Ｐゴシック"/>
            <family val="3"/>
            <charset val="128"/>
          </rPr>
          <t>岩田京次:</t>
        </r>
        <r>
          <rPr>
            <sz val="9"/>
            <color indexed="81"/>
            <rFont val="ＭＳ Ｐゴシック"/>
            <family val="3"/>
            <charset val="128"/>
          </rPr>
          <t xml:space="preserve">
</t>
        </r>
      </text>
    </comment>
    <comment ref="F17" authorId="0" shapeId="0" xr:uid="{00000000-0006-0000-1D00-00002E000000}">
      <text>
        <r>
          <rPr>
            <b/>
            <sz val="9"/>
            <color indexed="81"/>
            <rFont val="ＭＳ Ｐゴシック"/>
            <family val="3"/>
            <charset val="128"/>
          </rPr>
          <t>岩田京次:</t>
        </r>
        <r>
          <rPr>
            <sz val="9"/>
            <color indexed="81"/>
            <rFont val="ＭＳ Ｐゴシック"/>
            <family val="3"/>
            <charset val="128"/>
          </rPr>
          <t xml:space="preserve">
</t>
        </r>
      </text>
    </comment>
    <comment ref="I17" authorId="0" shapeId="0" xr:uid="{00000000-0006-0000-1D00-00002F000000}">
      <text>
        <r>
          <rPr>
            <b/>
            <sz val="9"/>
            <color indexed="81"/>
            <rFont val="ＭＳ Ｐゴシック"/>
            <family val="3"/>
            <charset val="128"/>
          </rPr>
          <t>岩田京次:</t>
        </r>
        <r>
          <rPr>
            <sz val="9"/>
            <color indexed="81"/>
            <rFont val="ＭＳ Ｐゴシック"/>
            <family val="3"/>
            <charset val="128"/>
          </rPr>
          <t xml:space="preserve">
</t>
        </r>
      </text>
    </comment>
    <comment ref="L17" authorId="0" shapeId="0" xr:uid="{00000000-0006-0000-1D00-000030000000}">
      <text>
        <r>
          <rPr>
            <b/>
            <sz val="9"/>
            <color indexed="81"/>
            <rFont val="ＭＳ Ｐゴシック"/>
            <family val="3"/>
            <charset val="128"/>
          </rPr>
          <t>岩田京次:</t>
        </r>
        <r>
          <rPr>
            <sz val="9"/>
            <color indexed="81"/>
            <rFont val="ＭＳ Ｐゴシック"/>
            <family val="3"/>
            <charset val="128"/>
          </rPr>
          <t xml:space="preserve">
</t>
        </r>
      </text>
    </comment>
    <comment ref="C18" authorId="0" shapeId="0" xr:uid="{00000000-0006-0000-1D00-000031000000}">
      <text>
        <r>
          <rPr>
            <b/>
            <sz val="9"/>
            <color indexed="81"/>
            <rFont val="ＭＳ Ｐゴシック"/>
            <family val="3"/>
            <charset val="128"/>
          </rPr>
          <t>岩田京次:</t>
        </r>
        <r>
          <rPr>
            <sz val="9"/>
            <color indexed="81"/>
            <rFont val="ＭＳ Ｐゴシック"/>
            <family val="3"/>
            <charset val="128"/>
          </rPr>
          <t xml:space="preserve">
</t>
        </r>
      </text>
    </comment>
    <comment ref="F18" authorId="0" shapeId="0" xr:uid="{00000000-0006-0000-1D00-000032000000}">
      <text>
        <r>
          <rPr>
            <b/>
            <sz val="9"/>
            <color indexed="81"/>
            <rFont val="ＭＳ Ｐゴシック"/>
            <family val="3"/>
            <charset val="128"/>
          </rPr>
          <t>岩田京次:</t>
        </r>
        <r>
          <rPr>
            <sz val="9"/>
            <color indexed="81"/>
            <rFont val="ＭＳ Ｐゴシック"/>
            <family val="3"/>
            <charset val="128"/>
          </rPr>
          <t xml:space="preserve">
</t>
        </r>
      </text>
    </comment>
    <comment ref="I18" authorId="0" shapeId="0" xr:uid="{00000000-0006-0000-1D00-000033000000}">
      <text>
        <r>
          <rPr>
            <b/>
            <sz val="9"/>
            <color indexed="81"/>
            <rFont val="ＭＳ Ｐゴシック"/>
            <family val="3"/>
            <charset val="128"/>
          </rPr>
          <t>岩田京次:</t>
        </r>
        <r>
          <rPr>
            <sz val="9"/>
            <color indexed="81"/>
            <rFont val="ＭＳ Ｐゴシック"/>
            <family val="3"/>
            <charset val="128"/>
          </rPr>
          <t xml:space="preserve">
</t>
        </r>
      </text>
    </comment>
    <comment ref="L18" authorId="0" shapeId="0" xr:uid="{00000000-0006-0000-1D00-000034000000}">
      <text>
        <r>
          <rPr>
            <b/>
            <sz val="9"/>
            <color indexed="81"/>
            <rFont val="ＭＳ Ｐゴシック"/>
            <family val="3"/>
            <charset val="128"/>
          </rPr>
          <t>岩田京次:</t>
        </r>
        <r>
          <rPr>
            <sz val="9"/>
            <color indexed="81"/>
            <rFont val="ＭＳ Ｐゴシック"/>
            <family val="3"/>
            <charset val="128"/>
          </rPr>
          <t xml:space="preserve">
</t>
        </r>
      </text>
    </comment>
    <comment ref="C19" authorId="0" shapeId="0" xr:uid="{00000000-0006-0000-1D00-000035000000}">
      <text>
        <r>
          <rPr>
            <b/>
            <sz val="9"/>
            <color indexed="81"/>
            <rFont val="ＭＳ Ｐゴシック"/>
            <family val="3"/>
            <charset val="128"/>
          </rPr>
          <t>岩田京次:</t>
        </r>
        <r>
          <rPr>
            <sz val="9"/>
            <color indexed="81"/>
            <rFont val="ＭＳ Ｐゴシック"/>
            <family val="3"/>
            <charset val="128"/>
          </rPr>
          <t xml:space="preserve">
</t>
        </r>
      </text>
    </comment>
    <comment ref="F19" authorId="0" shapeId="0" xr:uid="{00000000-0006-0000-1D00-000036000000}">
      <text>
        <r>
          <rPr>
            <b/>
            <sz val="9"/>
            <color indexed="81"/>
            <rFont val="ＭＳ Ｐゴシック"/>
            <family val="3"/>
            <charset val="128"/>
          </rPr>
          <t>岩田京次:</t>
        </r>
        <r>
          <rPr>
            <sz val="9"/>
            <color indexed="81"/>
            <rFont val="ＭＳ Ｐゴシック"/>
            <family val="3"/>
            <charset val="128"/>
          </rPr>
          <t xml:space="preserve">
</t>
        </r>
      </text>
    </comment>
    <comment ref="I19" authorId="0" shapeId="0" xr:uid="{00000000-0006-0000-1D00-000037000000}">
      <text>
        <r>
          <rPr>
            <b/>
            <sz val="9"/>
            <color indexed="81"/>
            <rFont val="ＭＳ Ｐゴシック"/>
            <family val="3"/>
            <charset val="128"/>
          </rPr>
          <t>岩田京次:</t>
        </r>
        <r>
          <rPr>
            <sz val="9"/>
            <color indexed="81"/>
            <rFont val="ＭＳ Ｐゴシック"/>
            <family val="3"/>
            <charset val="128"/>
          </rPr>
          <t xml:space="preserve">
</t>
        </r>
      </text>
    </comment>
    <comment ref="L19" authorId="0" shapeId="0" xr:uid="{00000000-0006-0000-1D00-000038000000}">
      <text>
        <r>
          <rPr>
            <b/>
            <sz val="9"/>
            <color indexed="81"/>
            <rFont val="ＭＳ Ｐゴシック"/>
            <family val="3"/>
            <charset val="128"/>
          </rPr>
          <t>岩田京次:</t>
        </r>
        <r>
          <rPr>
            <sz val="9"/>
            <color indexed="81"/>
            <rFont val="ＭＳ Ｐゴシック"/>
            <family val="3"/>
            <charset val="128"/>
          </rPr>
          <t xml:space="preserve">
</t>
        </r>
      </text>
    </comment>
    <comment ref="C20" authorId="0" shapeId="0" xr:uid="{00000000-0006-0000-1D00-000039000000}">
      <text>
        <r>
          <rPr>
            <b/>
            <sz val="9"/>
            <color indexed="81"/>
            <rFont val="ＭＳ Ｐゴシック"/>
            <family val="3"/>
            <charset val="128"/>
          </rPr>
          <t>岩田京次:</t>
        </r>
        <r>
          <rPr>
            <sz val="9"/>
            <color indexed="81"/>
            <rFont val="ＭＳ Ｐゴシック"/>
            <family val="3"/>
            <charset val="128"/>
          </rPr>
          <t xml:space="preserve">
</t>
        </r>
      </text>
    </comment>
    <comment ref="F20" authorId="0" shapeId="0" xr:uid="{00000000-0006-0000-1D00-00003A000000}">
      <text>
        <r>
          <rPr>
            <b/>
            <sz val="9"/>
            <color indexed="81"/>
            <rFont val="ＭＳ Ｐゴシック"/>
            <family val="3"/>
            <charset val="128"/>
          </rPr>
          <t>岩田京次:</t>
        </r>
        <r>
          <rPr>
            <sz val="9"/>
            <color indexed="81"/>
            <rFont val="ＭＳ Ｐゴシック"/>
            <family val="3"/>
            <charset val="128"/>
          </rPr>
          <t xml:space="preserve">
</t>
        </r>
      </text>
    </comment>
    <comment ref="I20" authorId="0" shapeId="0" xr:uid="{00000000-0006-0000-1D00-00003B000000}">
      <text>
        <r>
          <rPr>
            <b/>
            <sz val="9"/>
            <color indexed="81"/>
            <rFont val="ＭＳ Ｐゴシック"/>
            <family val="3"/>
            <charset val="128"/>
          </rPr>
          <t>岩田京次:</t>
        </r>
        <r>
          <rPr>
            <sz val="9"/>
            <color indexed="81"/>
            <rFont val="ＭＳ Ｐゴシック"/>
            <family val="3"/>
            <charset val="128"/>
          </rPr>
          <t xml:space="preserve">
</t>
        </r>
      </text>
    </comment>
    <comment ref="L20" authorId="0" shapeId="0" xr:uid="{00000000-0006-0000-1D00-00003C000000}">
      <text>
        <r>
          <rPr>
            <b/>
            <sz val="9"/>
            <color indexed="81"/>
            <rFont val="ＭＳ Ｐゴシック"/>
            <family val="3"/>
            <charset val="128"/>
          </rPr>
          <t>岩田京次:</t>
        </r>
        <r>
          <rPr>
            <sz val="9"/>
            <color indexed="81"/>
            <rFont val="ＭＳ Ｐゴシック"/>
            <family val="3"/>
            <charset val="128"/>
          </rPr>
          <t xml:space="preserve">
</t>
        </r>
      </text>
    </comment>
    <comment ref="C21" authorId="0" shapeId="0" xr:uid="{00000000-0006-0000-1D00-00003D000000}">
      <text>
        <r>
          <rPr>
            <b/>
            <sz val="9"/>
            <color indexed="81"/>
            <rFont val="ＭＳ Ｐゴシック"/>
            <family val="3"/>
            <charset val="128"/>
          </rPr>
          <t>岩田京次:</t>
        </r>
        <r>
          <rPr>
            <sz val="9"/>
            <color indexed="81"/>
            <rFont val="ＭＳ Ｐゴシック"/>
            <family val="3"/>
            <charset val="128"/>
          </rPr>
          <t xml:space="preserve">
</t>
        </r>
      </text>
    </comment>
    <comment ref="F21" authorId="0" shapeId="0" xr:uid="{00000000-0006-0000-1D00-00003E000000}">
      <text>
        <r>
          <rPr>
            <b/>
            <sz val="9"/>
            <color indexed="81"/>
            <rFont val="ＭＳ Ｐゴシック"/>
            <family val="3"/>
            <charset val="128"/>
          </rPr>
          <t>岩田京次:</t>
        </r>
        <r>
          <rPr>
            <sz val="9"/>
            <color indexed="81"/>
            <rFont val="ＭＳ Ｐゴシック"/>
            <family val="3"/>
            <charset val="128"/>
          </rPr>
          <t xml:space="preserve">
</t>
        </r>
      </text>
    </comment>
    <comment ref="I21" authorId="0" shapeId="0" xr:uid="{00000000-0006-0000-1D00-00003F000000}">
      <text>
        <r>
          <rPr>
            <b/>
            <sz val="9"/>
            <color indexed="81"/>
            <rFont val="ＭＳ Ｐゴシック"/>
            <family val="3"/>
            <charset val="128"/>
          </rPr>
          <t>岩田京次:</t>
        </r>
        <r>
          <rPr>
            <sz val="9"/>
            <color indexed="81"/>
            <rFont val="ＭＳ Ｐゴシック"/>
            <family val="3"/>
            <charset val="128"/>
          </rPr>
          <t xml:space="preserve">
</t>
        </r>
      </text>
    </comment>
    <comment ref="L21" authorId="0" shapeId="0" xr:uid="{00000000-0006-0000-1D00-000040000000}">
      <text>
        <r>
          <rPr>
            <b/>
            <sz val="9"/>
            <color indexed="81"/>
            <rFont val="ＭＳ Ｐゴシック"/>
            <family val="3"/>
            <charset val="128"/>
          </rPr>
          <t>岩田京次:</t>
        </r>
        <r>
          <rPr>
            <sz val="9"/>
            <color indexed="81"/>
            <rFont val="ＭＳ Ｐゴシック"/>
            <family val="3"/>
            <charset val="128"/>
          </rPr>
          <t xml:space="preserve">
</t>
        </r>
      </text>
    </comment>
    <comment ref="C22" authorId="0" shapeId="0" xr:uid="{00000000-0006-0000-1D00-000041000000}">
      <text>
        <r>
          <rPr>
            <b/>
            <sz val="9"/>
            <color indexed="81"/>
            <rFont val="ＭＳ Ｐゴシック"/>
            <family val="3"/>
            <charset val="128"/>
          </rPr>
          <t>岩田京次:</t>
        </r>
        <r>
          <rPr>
            <sz val="9"/>
            <color indexed="81"/>
            <rFont val="ＭＳ Ｐゴシック"/>
            <family val="3"/>
            <charset val="128"/>
          </rPr>
          <t xml:space="preserve">
</t>
        </r>
      </text>
    </comment>
    <comment ref="F22" authorId="0" shapeId="0" xr:uid="{00000000-0006-0000-1D00-000042000000}">
      <text>
        <r>
          <rPr>
            <b/>
            <sz val="9"/>
            <color indexed="81"/>
            <rFont val="ＭＳ Ｐゴシック"/>
            <family val="3"/>
            <charset val="128"/>
          </rPr>
          <t>岩田京次:</t>
        </r>
        <r>
          <rPr>
            <sz val="9"/>
            <color indexed="81"/>
            <rFont val="ＭＳ Ｐゴシック"/>
            <family val="3"/>
            <charset val="128"/>
          </rPr>
          <t xml:space="preserve">
</t>
        </r>
      </text>
    </comment>
    <comment ref="I22" authorId="0" shapeId="0" xr:uid="{00000000-0006-0000-1D00-000043000000}">
      <text>
        <r>
          <rPr>
            <b/>
            <sz val="9"/>
            <color indexed="81"/>
            <rFont val="ＭＳ Ｐゴシック"/>
            <family val="3"/>
            <charset val="128"/>
          </rPr>
          <t>岩田京次:</t>
        </r>
        <r>
          <rPr>
            <sz val="9"/>
            <color indexed="81"/>
            <rFont val="ＭＳ Ｐゴシック"/>
            <family val="3"/>
            <charset val="128"/>
          </rPr>
          <t xml:space="preserve">
</t>
        </r>
      </text>
    </comment>
    <comment ref="L22" authorId="0" shapeId="0" xr:uid="{00000000-0006-0000-1D00-000044000000}">
      <text>
        <r>
          <rPr>
            <b/>
            <sz val="9"/>
            <color indexed="81"/>
            <rFont val="ＭＳ Ｐゴシック"/>
            <family val="3"/>
            <charset val="128"/>
          </rPr>
          <t>岩田京次:</t>
        </r>
        <r>
          <rPr>
            <sz val="9"/>
            <color indexed="81"/>
            <rFont val="ＭＳ Ｐゴシック"/>
            <family val="3"/>
            <charset val="128"/>
          </rPr>
          <t xml:space="preserve">
</t>
        </r>
      </text>
    </comment>
    <comment ref="C23" authorId="0" shapeId="0" xr:uid="{00000000-0006-0000-1D00-000045000000}">
      <text>
        <r>
          <rPr>
            <b/>
            <sz val="9"/>
            <color indexed="81"/>
            <rFont val="ＭＳ Ｐゴシック"/>
            <family val="3"/>
            <charset val="128"/>
          </rPr>
          <t>岩田京次:</t>
        </r>
        <r>
          <rPr>
            <sz val="9"/>
            <color indexed="81"/>
            <rFont val="ＭＳ Ｐゴシック"/>
            <family val="3"/>
            <charset val="128"/>
          </rPr>
          <t xml:space="preserve">
</t>
        </r>
      </text>
    </comment>
    <comment ref="F23" authorId="0" shapeId="0" xr:uid="{00000000-0006-0000-1D00-000046000000}">
      <text>
        <r>
          <rPr>
            <b/>
            <sz val="9"/>
            <color indexed="81"/>
            <rFont val="ＭＳ Ｐゴシック"/>
            <family val="3"/>
            <charset val="128"/>
          </rPr>
          <t>岩田京次:</t>
        </r>
        <r>
          <rPr>
            <sz val="9"/>
            <color indexed="81"/>
            <rFont val="ＭＳ Ｐゴシック"/>
            <family val="3"/>
            <charset val="128"/>
          </rPr>
          <t xml:space="preserve">
</t>
        </r>
      </text>
    </comment>
    <comment ref="I23" authorId="0" shapeId="0" xr:uid="{00000000-0006-0000-1D00-000047000000}">
      <text>
        <r>
          <rPr>
            <b/>
            <sz val="9"/>
            <color indexed="81"/>
            <rFont val="ＭＳ Ｐゴシック"/>
            <family val="3"/>
            <charset val="128"/>
          </rPr>
          <t>岩田京次:</t>
        </r>
        <r>
          <rPr>
            <sz val="9"/>
            <color indexed="81"/>
            <rFont val="ＭＳ Ｐゴシック"/>
            <family val="3"/>
            <charset val="128"/>
          </rPr>
          <t xml:space="preserve">
</t>
        </r>
      </text>
    </comment>
    <comment ref="L23" authorId="0" shapeId="0" xr:uid="{00000000-0006-0000-1D00-000048000000}">
      <text>
        <r>
          <rPr>
            <b/>
            <sz val="9"/>
            <color indexed="81"/>
            <rFont val="ＭＳ Ｐゴシック"/>
            <family val="3"/>
            <charset val="128"/>
          </rPr>
          <t>岩田京次:</t>
        </r>
        <r>
          <rPr>
            <sz val="9"/>
            <color indexed="81"/>
            <rFont val="ＭＳ Ｐゴシック"/>
            <family val="3"/>
            <charset val="128"/>
          </rPr>
          <t xml:space="preserve">
</t>
        </r>
      </text>
    </comment>
    <comment ref="C24" authorId="0" shapeId="0" xr:uid="{00000000-0006-0000-1D00-000049000000}">
      <text>
        <r>
          <rPr>
            <b/>
            <sz val="9"/>
            <color indexed="81"/>
            <rFont val="ＭＳ Ｐゴシック"/>
            <family val="3"/>
            <charset val="128"/>
          </rPr>
          <t>岩田京次:</t>
        </r>
        <r>
          <rPr>
            <sz val="9"/>
            <color indexed="81"/>
            <rFont val="ＭＳ Ｐゴシック"/>
            <family val="3"/>
            <charset val="128"/>
          </rPr>
          <t xml:space="preserve">
</t>
        </r>
      </text>
    </comment>
    <comment ref="F24" authorId="0" shapeId="0" xr:uid="{00000000-0006-0000-1D00-00004A000000}">
      <text>
        <r>
          <rPr>
            <b/>
            <sz val="9"/>
            <color indexed="81"/>
            <rFont val="ＭＳ Ｐゴシック"/>
            <family val="3"/>
            <charset val="128"/>
          </rPr>
          <t>岩田京次:</t>
        </r>
        <r>
          <rPr>
            <sz val="9"/>
            <color indexed="81"/>
            <rFont val="ＭＳ Ｐゴシック"/>
            <family val="3"/>
            <charset val="128"/>
          </rPr>
          <t xml:space="preserve">
</t>
        </r>
      </text>
    </comment>
    <comment ref="I24" authorId="0" shapeId="0" xr:uid="{00000000-0006-0000-1D00-00004B000000}">
      <text>
        <r>
          <rPr>
            <b/>
            <sz val="9"/>
            <color indexed="81"/>
            <rFont val="ＭＳ Ｐゴシック"/>
            <family val="3"/>
            <charset val="128"/>
          </rPr>
          <t>岩田京次:</t>
        </r>
        <r>
          <rPr>
            <sz val="9"/>
            <color indexed="81"/>
            <rFont val="ＭＳ Ｐゴシック"/>
            <family val="3"/>
            <charset val="128"/>
          </rPr>
          <t xml:space="preserve">
</t>
        </r>
      </text>
    </comment>
    <comment ref="L24" authorId="0" shapeId="0" xr:uid="{00000000-0006-0000-1D00-00004C000000}">
      <text>
        <r>
          <rPr>
            <b/>
            <sz val="9"/>
            <color indexed="81"/>
            <rFont val="ＭＳ Ｐゴシック"/>
            <family val="3"/>
            <charset val="128"/>
          </rPr>
          <t>岩田京次:</t>
        </r>
        <r>
          <rPr>
            <sz val="9"/>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iwata</author>
    <author>岩田京次</author>
    <author xml:space="preserve"> </author>
  </authors>
  <commentList>
    <comment ref="E7" authorId="0" shapeId="0" xr:uid="{00000000-0006-0000-0200-000001000000}">
      <text>
        <r>
          <rPr>
            <b/>
            <sz val="9"/>
            <color indexed="81"/>
            <rFont val="ＭＳ Ｐゴシック"/>
            <family val="3"/>
            <charset val="128"/>
          </rPr>
          <t>iwata:</t>
        </r>
        <r>
          <rPr>
            <sz val="9"/>
            <color indexed="81"/>
            <rFont val="ＭＳ Ｐゴシック"/>
            <family val="3"/>
            <charset val="128"/>
          </rPr>
          <t xml:space="preserve">
</t>
        </r>
      </text>
    </comment>
    <comment ref="G7" authorId="0" shapeId="0" xr:uid="{00000000-0006-0000-0200-000002000000}">
      <text>
        <r>
          <rPr>
            <b/>
            <sz val="9"/>
            <color indexed="81"/>
            <rFont val="ＭＳ Ｐゴシック"/>
            <family val="3"/>
            <charset val="128"/>
          </rPr>
          <t>iwata:</t>
        </r>
        <r>
          <rPr>
            <sz val="9"/>
            <color indexed="81"/>
            <rFont val="ＭＳ Ｐゴシック"/>
            <family val="3"/>
            <charset val="128"/>
          </rPr>
          <t xml:space="preserve">
</t>
        </r>
      </text>
    </comment>
    <comment ref="I7" authorId="0" shapeId="0" xr:uid="{00000000-0006-0000-0200-000003000000}">
      <text>
        <r>
          <rPr>
            <b/>
            <sz val="9"/>
            <color indexed="81"/>
            <rFont val="ＭＳ Ｐゴシック"/>
            <family val="3"/>
            <charset val="128"/>
          </rPr>
          <t>iwata:</t>
        </r>
        <r>
          <rPr>
            <sz val="9"/>
            <color indexed="81"/>
            <rFont val="ＭＳ Ｐゴシック"/>
            <family val="3"/>
            <charset val="128"/>
          </rPr>
          <t xml:space="preserve">
</t>
        </r>
      </text>
    </comment>
    <comment ref="B12" authorId="1" shapeId="0" xr:uid="{00000000-0006-0000-0200-000004000000}">
      <text>
        <r>
          <rPr>
            <b/>
            <sz val="9"/>
            <color indexed="81"/>
            <rFont val="ＭＳ Ｐゴシック"/>
            <family val="3"/>
            <charset val="128"/>
          </rPr>
          <t>岩田京次:</t>
        </r>
        <r>
          <rPr>
            <sz val="9"/>
            <color indexed="81"/>
            <rFont val="ＭＳ Ｐゴシック"/>
            <family val="3"/>
            <charset val="128"/>
          </rPr>
          <t xml:space="preserve">
</t>
        </r>
      </text>
    </comment>
    <comment ref="C12" authorId="2" shapeId="0" xr:uid="{00000000-0006-0000-0200-000005000000}">
      <text>
        <r>
          <rPr>
            <b/>
            <sz val="9"/>
            <color indexed="81"/>
            <rFont val="ＭＳ Ｐゴシック"/>
            <family val="3"/>
            <charset val="128"/>
          </rPr>
          <t xml:space="preserve"> :</t>
        </r>
        <r>
          <rPr>
            <sz val="9"/>
            <color indexed="81"/>
            <rFont val="ＭＳ Ｐゴシック"/>
            <family val="3"/>
            <charset val="128"/>
          </rPr>
          <t xml:space="preserve">
</t>
        </r>
      </text>
    </comment>
    <comment ref="D12" authorId="0" shapeId="0" xr:uid="{00000000-0006-0000-0200-000006000000}">
      <text>
        <r>
          <rPr>
            <b/>
            <sz val="9"/>
            <color indexed="81"/>
            <rFont val="ＭＳ Ｐゴシック"/>
            <family val="3"/>
            <charset val="128"/>
          </rPr>
          <t>iwata:</t>
        </r>
        <r>
          <rPr>
            <sz val="9"/>
            <color indexed="81"/>
            <rFont val="ＭＳ Ｐゴシック"/>
            <family val="3"/>
            <charset val="128"/>
          </rPr>
          <t xml:space="preserve">
</t>
        </r>
      </text>
    </comment>
    <comment ref="B13" authorId="1" shapeId="0" xr:uid="{00000000-0006-0000-0200-000007000000}">
      <text>
        <r>
          <rPr>
            <b/>
            <sz val="9"/>
            <color indexed="81"/>
            <rFont val="ＭＳ Ｐゴシック"/>
            <family val="3"/>
            <charset val="128"/>
          </rPr>
          <t>岩田京次:</t>
        </r>
        <r>
          <rPr>
            <sz val="9"/>
            <color indexed="81"/>
            <rFont val="ＭＳ Ｐゴシック"/>
            <family val="3"/>
            <charset val="128"/>
          </rPr>
          <t xml:space="preserve">
</t>
        </r>
      </text>
    </comment>
    <comment ref="B14" authorId="1" shapeId="0" xr:uid="{00000000-0006-0000-0200-000008000000}">
      <text>
        <r>
          <rPr>
            <b/>
            <sz val="9"/>
            <color indexed="81"/>
            <rFont val="ＭＳ Ｐゴシック"/>
            <family val="3"/>
            <charset val="128"/>
          </rPr>
          <t>岩田京次:</t>
        </r>
        <r>
          <rPr>
            <sz val="9"/>
            <color indexed="81"/>
            <rFont val="ＭＳ Ｐゴシック"/>
            <family val="3"/>
            <charset val="128"/>
          </rPr>
          <t xml:space="preserve">
</t>
        </r>
      </text>
    </comment>
    <comment ref="C14" authorId="2" shapeId="0" xr:uid="{00000000-0006-0000-0200-000009000000}">
      <text>
        <r>
          <rPr>
            <b/>
            <sz val="9"/>
            <color indexed="81"/>
            <rFont val="ＭＳ Ｐゴシック"/>
            <family val="3"/>
            <charset val="128"/>
          </rPr>
          <t xml:space="preserve"> :</t>
        </r>
        <r>
          <rPr>
            <sz val="9"/>
            <color indexed="81"/>
            <rFont val="ＭＳ Ｐゴシック"/>
            <family val="3"/>
            <charset val="128"/>
          </rPr>
          <t xml:space="preserve">
</t>
        </r>
      </text>
    </comment>
    <comment ref="D14" authorId="0" shapeId="0" xr:uid="{00000000-0006-0000-0200-00000A000000}">
      <text>
        <r>
          <rPr>
            <b/>
            <sz val="9"/>
            <color indexed="81"/>
            <rFont val="ＭＳ Ｐゴシック"/>
            <family val="3"/>
            <charset val="128"/>
          </rPr>
          <t>iwata:</t>
        </r>
        <r>
          <rPr>
            <sz val="9"/>
            <color indexed="81"/>
            <rFont val="ＭＳ Ｐゴシック"/>
            <family val="3"/>
            <charset val="128"/>
          </rPr>
          <t xml:space="preserve">
</t>
        </r>
      </text>
    </comment>
    <comment ref="B15" authorId="1" shapeId="0" xr:uid="{00000000-0006-0000-0200-00000B000000}">
      <text>
        <r>
          <rPr>
            <b/>
            <sz val="9"/>
            <color indexed="81"/>
            <rFont val="ＭＳ Ｐゴシック"/>
            <family val="3"/>
            <charset val="128"/>
          </rPr>
          <t>岩田京次:</t>
        </r>
        <r>
          <rPr>
            <sz val="9"/>
            <color indexed="81"/>
            <rFont val="ＭＳ Ｐゴシック"/>
            <family val="3"/>
            <charset val="128"/>
          </rPr>
          <t xml:space="preserve">
</t>
        </r>
      </text>
    </comment>
    <comment ref="B16" authorId="1" shapeId="0" xr:uid="{00000000-0006-0000-0200-00000C000000}">
      <text>
        <r>
          <rPr>
            <b/>
            <sz val="9"/>
            <color indexed="81"/>
            <rFont val="ＭＳ Ｐゴシック"/>
            <family val="3"/>
            <charset val="128"/>
          </rPr>
          <t>岩田京次:</t>
        </r>
        <r>
          <rPr>
            <sz val="9"/>
            <color indexed="81"/>
            <rFont val="ＭＳ Ｐゴシック"/>
            <family val="3"/>
            <charset val="128"/>
          </rPr>
          <t xml:space="preserve">
</t>
        </r>
      </text>
    </comment>
    <comment ref="C16" authorId="2" shapeId="0" xr:uid="{00000000-0006-0000-0200-00000D000000}">
      <text>
        <r>
          <rPr>
            <b/>
            <sz val="9"/>
            <color indexed="81"/>
            <rFont val="ＭＳ Ｐゴシック"/>
            <family val="3"/>
            <charset val="128"/>
          </rPr>
          <t xml:space="preserve"> :</t>
        </r>
        <r>
          <rPr>
            <sz val="9"/>
            <color indexed="81"/>
            <rFont val="ＭＳ Ｐゴシック"/>
            <family val="3"/>
            <charset val="128"/>
          </rPr>
          <t xml:space="preserve">
</t>
        </r>
      </text>
    </comment>
    <comment ref="D16" authorId="0" shapeId="0" xr:uid="{00000000-0006-0000-0200-00000E000000}">
      <text>
        <r>
          <rPr>
            <b/>
            <sz val="9"/>
            <color indexed="81"/>
            <rFont val="ＭＳ Ｐゴシック"/>
            <family val="3"/>
            <charset val="128"/>
          </rPr>
          <t>iwata:</t>
        </r>
        <r>
          <rPr>
            <sz val="9"/>
            <color indexed="81"/>
            <rFont val="ＭＳ Ｐゴシック"/>
            <family val="3"/>
            <charset val="128"/>
          </rPr>
          <t xml:space="preserve">
</t>
        </r>
      </text>
    </comment>
    <comment ref="B17" authorId="1" shapeId="0" xr:uid="{00000000-0006-0000-0200-00000F000000}">
      <text>
        <r>
          <rPr>
            <b/>
            <sz val="9"/>
            <color indexed="81"/>
            <rFont val="ＭＳ Ｐゴシック"/>
            <family val="3"/>
            <charset val="128"/>
          </rPr>
          <t>岩田京次:</t>
        </r>
        <r>
          <rPr>
            <sz val="9"/>
            <color indexed="81"/>
            <rFont val="ＭＳ Ｐゴシック"/>
            <family val="3"/>
            <charset val="128"/>
          </rPr>
          <t xml:space="preserve">
</t>
        </r>
      </text>
    </comment>
    <comment ref="B18" authorId="1" shapeId="0" xr:uid="{00000000-0006-0000-0200-000010000000}">
      <text>
        <r>
          <rPr>
            <b/>
            <sz val="9"/>
            <color indexed="81"/>
            <rFont val="ＭＳ Ｐゴシック"/>
            <family val="3"/>
            <charset val="128"/>
          </rPr>
          <t>岩田京次:</t>
        </r>
        <r>
          <rPr>
            <sz val="9"/>
            <color indexed="81"/>
            <rFont val="ＭＳ Ｐゴシック"/>
            <family val="3"/>
            <charset val="128"/>
          </rPr>
          <t xml:space="preserve">
</t>
        </r>
      </text>
    </comment>
    <comment ref="C18" authorId="2" shapeId="0" xr:uid="{00000000-0006-0000-0200-000011000000}">
      <text>
        <r>
          <rPr>
            <b/>
            <sz val="9"/>
            <color indexed="81"/>
            <rFont val="ＭＳ Ｐゴシック"/>
            <family val="3"/>
            <charset val="128"/>
          </rPr>
          <t xml:space="preserve"> :</t>
        </r>
        <r>
          <rPr>
            <sz val="9"/>
            <color indexed="81"/>
            <rFont val="ＭＳ Ｐゴシック"/>
            <family val="3"/>
            <charset val="128"/>
          </rPr>
          <t xml:space="preserve">
</t>
        </r>
      </text>
    </comment>
    <comment ref="D18" authorId="0" shapeId="0" xr:uid="{00000000-0006-0000-0200-000012000000}">
      <text>
        <r>
          <rPr>
            <b/>
            <sz val="9"/>
            <color indexed="81"/>
            <rFont val="ＭＳ Ｐゴシック"/>
            <family val="3"/>
            <charset val="128"/>
          </rPr>
          <t>iwata:</t>
        </r>
        <r>
          <rPr>
            <sz val="9"/>
            <color indexed="81"/>
            <rFont val="ＭＳ Ｐゴシック"/>
            <family val="3"/>
            <charset val="128"/>
          </rPr>
          <t xml:space="preserve">
</t>
        </r>
      </text>
    </comment>
    <comment ref="B19" authorId="1" shapeId="0" xr:uid="{00000000-0006-0000-0200-000013000000}">
      <text>
        <r>
          <rPr>
            <b/>
            <sz val="9"/>
            <color indexed="81"/>
            <rFont val="ＭＳ Ｐゴシック"/>
            <family val="3"/>
            <charset val="128"/>
          </rPr>
          <t>岩田京次:</t>
        </r>
        <r>
          <rPr>
            <sz val="9"/>
            <color indexed="81"/>
            <rFont val="ＭＳ Ｐゴシック"/>
            <family val="3"/>
            <charset val="128"/>
          </rPr>
          <t xml:space="preserve">
</t>
        </r>
      </text>
    </comment>
    <comment ref="B20" authorId="1" shapeId="0" xr:uid="{00000000-0006-0000-0200-000014000000}">
      <text>
        <r>
          <rPr>
            <b/>
            <sz val="9"/>
            <color indexed="81"/>
            <rFont val="ＭＳ Ｐゴシック"/>
            <family val="3"/>
            <charset val="128"/>
          </rPr>
          <t>岩田京次:</t>
        </r>
        <r>
          <rPr>
            <sz val="9"/>
            <color indexed="81"/>
            <rFont val="ＭＳ Ｐゴシック"/>
            <family val="3"/>
            <charset val="128"/>
          </rPr>
          <t xml:space="preserve">
</t>
        </r>
      </text>
    </comment>
    <comment ref="C20" authorId="2" shapeId="0" xr:uid="{00000000-0006-0000-0200-000015000000}">
      <text>
        <r>
          <rPr>
            <b/>
            <sz val="9"/>
            <color indexed="81"/>
            <rFont val="ＭＳ Ｐゴシック"/>
            <family val="3"/>
            <charset val="128"/>
          </rPr>
          <t xml:space="preserve"> :</t>
        </r>
        <r>
          <rPr>
            <sz val="9"/>
            <color indexed="81"/>
            <rFont val="ＭＳ Ｐゴシック"/>
            <family val="3"/>
            <charset val="128"/>
          </rPr>
          <t xml:space="preserve">
</t>
        </r>
      </text>
    </comment>
    <comment ref="D20" authorId="0" shapeId="0" xr:uid="{00000000-0006-0000-0200-000016000000}">
      <text>
        <r>
          <rPr>
            <b/>
            <sz val="9"/>
            <color indexed="81"/>
            <rFont val="ＭＳ Ｐゴシック"/>
            <family val="3"/>
            <charset val="128"/>
          </rPr>
          <t>iwata:</t>
        </r>
        <r>
          <rPr>
            <sz val="9"/>
            <color indexed="81"/>
            <rFont val="ＭＳ Ｐゴシック"/>
            <family val="3"/>
            <charset val="128"/>
          </rPr>
          <t xml:space="preserve">
</t>
        </r>
      </text>
    </comment>
    <comment ref="B21" authorId="1" shapeId="0" xr:uid="{00000000-0006-0000-0200-000017000000}">
      <text>
        <r>
          <rPr>
            <b/>
            <sz val="9"/>
            <color indexed="81"/>
            <rFont val="ＭＳ Ｐゴシック"/>
            <family val="3"/>
            <charset val="128"/>
          </rPr>
          <t>岩田京次:</t>
        </r>
        <r>
          <rPr>
            <sz val="9"/>
            <color indexed="81"/>
            <rFont val="ＭＳ Ｐゴシック"/>
            <family val="3"/>
            <charset val="128"/>
          </rPr>
          <t xml:space="preserve">
</t>
        </r>
      </text>
    </comment>
    <comment ref="B22" authorId="1" shapeId="0" xr:uid="{00000000-0006-0000-0200-000018000000}">
      <text>
        <r>
          <rPr>
            <b/>
            <sz val="9"/>
            <color indexed="81"/>
            <rFont val="ＭＳ Ｐゴシック"/>
            <family val="3"/>
            <charset val="128"/>
          </rPr>
          <t>岩田京次:</t>
        </r>
        <r>
          <rPr>
            <sz val="9"/>
            <color indexed="81"/>
            <rFont val="ＭＳ Ｐゴシック"/>
            <family val="3"/>
            <charset val="128"/>
          </rPr>
          <t xml:space="preserve">
</t>
        </r>
      </text>
    </comment>
    <comment ref="C22" authorId="2" shapeId="0" xr:uid="{00000000-0006-0000-0200-000019000000}">
      <text>
        <r>
          <rPr>
            <b/>
            <sz val="9"/>
            <color indexed="81"/>
            <rFont val="ＭＳ Ｐゴシック"/>
            <family val="3"/>
            <charset val="128"/>
          </rPr>
          <t xml:space="preserve"> :</t>
        </r>
        <r>
          <rPr>
            <sz val="9"/>
            <color indexed="81"/>
            <rFont val="ＭＳ Ｐゴシック"/>
            <family val="3"/>
            <charset val="128"/>
          </rPr>
          <t xml:space="preserve">
</t>
        </r>
      </text>
    </comment>
    <comment ref="D22" authorId="0" shapeId="0" xr:uid="{00000000-0006-0000-0200-00001A000000}">
      <text>
        <r>
          <rPr>
            <b/>
            <sz val="9"/>
            <color indexed="81"/>
            <rFont val="ＭＳ Ｐゴシック"/>
            <family val="3"/>
            <charset val="128"/>
          </rPr>
          <t>iwata:</t>
        </r>
        <r>
          <rPr>
            <sz val="9"/>
            <color indexed="81"/>
            <rFont val="ＭＳ Ｐゴシック"/>
            <family val="3"/>
            <charset val="128"/>
          </rPr>
          <t xml:space="preserve">
</t>
        </r>
      </text>
    </comment>
    <comment ref="B23" authorId="1" shapeId="0" xr:uid="{00000000-0006-0000-0200-00001B000000}">
      <text>
        <r>
          <rPr>
            <b/>
            <sz val="9"/>
            <color indexed="81"/>
            <rFont val="ＭＳ Ｐゴシック"/>
            <family val="3"/>
            <charset val="128"/>
          </rPr>
          <t>岩田京次:</t>
        </r>
        <r>
          <rPr>
            <sz val="9"/>
            <color indexed="81"/>
            <rFont val="ＭＳ Ｐゴシック"/>
            <family val="3"/>
            <charset val="128"/>
          </rPr>
          <t xml:space="preserve">
</t>
        </r>
      </text>
    </comment>
    <comment ref="B24" authorId="1" shapeId="0" xr:uid="{00000000-0006-0000-0200-00001C000000}">
      <text>
        <r>
          <rPr>
            <b/>
            <sz val="9"/>
            <color indexed="81"/>
            <rFont val="ＭＳ Ｐゴシック"/>
            <family val="3"/>
            <charset val="128"/>
          </rPr>
          <t>岩田京次:</t>
        </r>
        <r>
          <rPr>
            <sz val="9"/>
            <color indexed="81"/>
            <rFont val="ＭＳ Ｐゴシック"/>
            <family val="3"/>
            <charset val="128"/>
          </rPr>
          <t xml:space="preserve">
</t>
        </r>
      </text>
    </comment>
    <comment ref="C24" authorId="2" shapeId="0" xr:uid="{00000000-0006-0000-0200-00001D000000}">
      <text>
        <r>
          <rPr>
            <b/>
            <sz val="9"/>
            <color indexed="81"/>
            <rFont val="ＭＳ Ｐゴシック"/>
            <family val="3"/>
            <charset val="128"/>
          </rPr>
          <t xml:space="preserve"> :</t>
        </r>
        <r>
          <rPr>
            <sz val="9"/>
            <color indexed="81"/>
            <rFont val="ＭＳ Ｐゴシック"/>
            <family val="3"/>
            <charset val="128"/>
          </rPr>
          <t xml:space="preserve">
</t>
        </r>
      </text>
    </comment>
    <comment ref="D24" authorId="0" shapeId="0" xr:uid="{00000000-0006-0000-0200-00001E000000}">
      <text>
        <r>
          <rPr>
            <b/>
            <sz val="9"/>
            <color indexed="81"/>
            <rFont val="ＭＳ Ｐゴシック"/>
            <family val="3"/>
            <charset val="128"/>
          </rPr>
          <t>iwata:</t>
        </r>
        <r>
          <rPr>
            <sz val="9"/>
            <color indexed="81"/>
            <rFont val="ＭＳ Ｐゴシック"/>
            <family val="3"/>
            <charset val="128"/>
          </rPr>
          <t xml:space="preserve">
</t>
        </r>
      </text>
    </comment>
    <comment ref="B25" authorId="1" shapeId="0" xr:uid="{00000000-0006-0000-0200-00001F000000}">
      <text>
        <r>
          <rPr>
            <b/>
            <sz val="9"/>
            <color indexed="81"/>
            <rFont val="ＭＳ Ｐゴシック"/>
            <family val="3"/>
            <charset val="128"/>
          </rPr>
          <t>岩田京次:</t>
        </r>
        <r>
          <rPr>
            <sz val="9"/>
            <color indexed="81"/>
            <rFont val="ＭＳ Ｐゴシック"/>
            <family val="3"/>
            <charset val="128"/>
          </rPr>
          <t xml:space="preserve">
</t>
        </r>
      </text>
    </comment>
    <comment ref="B26" authorId="1" shapeId="0" xr:uid="{00000000-0006-0000-0200-000020000000}">
      <text>
        <r>
          <rPr>
            <b/>
            <sz val="9"/>
            <color indexed="81"/>
            <rFont val="ＭＳ Ｐゴシック"/>
            <family val="3"/>
            <charset val="128"/>
          </rPr>
          <t>岩田京次:</t>
        </r>
        <r>
          <rPr>
            <sz val="9"/>
            <color indexed="81"/>
            <rFont val="ＭＳ Ｐゴシック"/>
            <family val="3"/>
            <charset val="128"/>
          </rPr>
          <t xml:space="preserve">
</t>
        </r>
      </text>
    </comment>
    <comment ref="C26" authorId="2" shapeId="0" xr:uid="{00000000-0006-0000-0200-000021000000}">
      <text>
        <r>
          <rPr>
            <b/>
            <sz val="9"/>
            <color indexed="81"/>
            <rFont val="ＭＳ Ｐゴシック"/>
            <family val="3"/>
            <charset val="128"/>
          </rPr>
          <t xml:space="preserve"> :</t>
        </r>
        <r>
          <rPr>
            <sz val="9"/>
            <color indexed="81"/>
            <rFont val="ＭＳ Ｐゴシック"/>
            <family val="3"/>
            <charset val="128"/>
          </rPr>
          <t xml:space="preserve">
</t>
        </r>
      </text>
    </comment>
    <comment ref="D26" authorId="0" shapeId="0" xr:uid="{00000000-0006-0000-0200-000022000000}">
      <text>
        <r>
          <rPr>
            <b/>
            <sz val="9"/>
            <color indexed="81"/>
            <rFont val="ＭＳ Ｐゴシック"/>
            <family val="3"/>
            <charset val="128"/>
          </rPr>
          <t>iwata:</t>
        </r>
        <r>
          <rPr>
            <sz val="9"/>
            <color indexed="81"/>
            <rFont val="ＭＳ Ｐゴシック"/>
            <family val="3"/>
            <charset val="128"/>
          </rPr>
          <t xml:space="preserve">
</t>
        </r>
      </text>
    </comment>
    <comment ref="B27" authorId="1" shapeId="0" xr:uid="{00000000-0006-0000-0200-000023000000}">
      <text>
        <r>
          <rPr>
            <b/>
            <sz val="9"/>
            <color indexed="81"/>
            <rFont val="ＭＳ Ｐゴシック"/>
            <family val="3"/>
            <charset val="128"/>
          </rPr>
          <t>岩田京次:</t>
        </r>
        <r>
          <rPr>
            <sz val="9"/>
            <color indexed="81"/>
            <rFont val="ＭＳ Ｐゴシック"/>
            <family val="3"/>
            <charset val="128"/>
          </rPr>
          <t xml:space="preserve">
</t>
        </r>
      </text>
    </comment>
    <comment ref="B28" authorId="1" shapeId="0" xr:uid="{00000000-0006-0000-0200-000024000000}">
      <text>
        <r>
          <rPr>
            <b/>
            <sz val="9"/>
            <color indexed="81"/>
            <rFont val="ＭＳ Ｐゴシック"/>
            <family val="3"/>
            <charset val="128"/>
          </rPr>
          <t>岩田京次:</t>
        </r>
        <r>
          <rPr>
            <sz val="9"/>
            <color indexed="81"/>
            <rFont val="ＭＳ Ｐゴシック"/>
            <family val="3"/>
            <charset val="128"/>
          </rPr>
          <t xml:space="preserve">
</t>
        </r>
      </text>
    </comment>
    <comment ref="C28" authorId="2" shapeId="0" xr:uid="{00000000-0006-0000-0200-000025000000}">
      <text>
        <r>
          <rPr>
            <b/>
            <sz val="9"/>
            <color indexed="81"/>
            <rFont val="ＭＳ Ｐゴシック"/>
            <family val="3"/>
            <charset val="128"/>
          </rPr>
          <t xml:space="preserve"> :</t>
        </r>
        <r>
          <rPr>
            <sz val="9"/>
            <color indexed="81"/>
            <rFont val="ＭＳ Ｐゴシック"/>
            <family val="3"/>
            <charset val="128"/>
          </rPr>
          <t xml:space="preserve">
</t>
        </r>
      </text>
    </comment>
    <comment ref="D28" authorId="0" shapeId="0" xr:uid="{00000000-0006-0000-0200-000026000000}">
      <text>
        <r>
          <rPr>
            <b/>
            <sz val="9"/>
            <color indexed="81"/>
            <rFont val="ＭＳ Ｐゴシック"/>
            <family val="3"/>
            <charset val="128"/>
          </rPr>
          <t>iwata:</t>
        </r>
        <r>
          <rPr>
            <sz val="9"/>
            <color indexed="81"/>
            <rFont val="ＭＳ Ｐゴシック"/>
            <family val="3"/>
            <charset val="128"/>
          </rPr>
          <t xml:space="preserve">
</t>
        </r>
      </text>
    </comment>
    <comment ref="B29" authorId="1" shapeId="0" xr:uid="{00000000-0006-0000-0200-000027000000}">
      <text>
        <r>
          <rPr>
            <b/>
            <sz val="9"/>
            <color indexed="81"/>
            <rFont val="ＭＳ Ｐゴシック"/>
            <family val="3"/>
            <charset val="128"/>
          </rPr>
          <t>岩田京次:</t>
        </r>
        <r>
          <rPr>
            <sz val="9"/>
            <color indexed="81"/>
            <rFont val="ＭＳ Ｐゴシック"/>
            <family val="3"/>
            <charset val="128"/>
          </rPr>
          <t xml:space="preserve">
</t>
        </r>
      </text>
    </comment>
    <comment ref="B30" authorId="1" shapeId="0" xr:uid="{00000000-0006-0000-0200-000028000000}">
      <text>
        <r>
          <rPr>
            <b/>
            <sz val="9"/>
            <color indexed="81"/>
            <rFont val="ＭＳ Ｐゴシック"/>
            <family val="3"/>
            <charset val="128"/>
          </rPr>
          <t>岩田京次:</t>
        </r>
        <r>
          <rPr>
            <sz val="9"/>
            <color indexed="81"/>
            <rFont val="ＭＳ Ｐゴシック"/>
            <family val="3"/>
            <charset val="128"/>
          </rPr>
          <t xml:space="preserve">
</t>
        </r>
      </text>
    </comment>
    <comment ref="C30" authorId="2" shapeId="0" xr:uid="{00000000-0006-0000-0200-000029000000}">
      <text>
        <r>
          <rPr>
            <b/>
            <sz val="9"/>
            <color indexed="81"/>
            <rFont val="ＭＳ Ｐゴシック"/>
            <family val="3"/>
            <charset val="128"/>
          </rPr>
          <t xml:space="preserve"> :</t>
        </r>
        <r>
          <rPr>
            <sz val="9"/>
            <color indexed="81"/>
            <rFont val="ＭＳ Ｐゴシック"/>
            <family val="3"/>
            <charset val="128"/>
          </rPr>
          <t xml:space="preserve">
</t>
        </r>
      </text>
    </comment>
    <comment ref="D30" authorId="0" shapeId="0" xr:uid="{00000000-0006-0000-0200-00002A000000}">
      <text>
        <r>
          <rPr>
            <b/>
            <sz val="9"/>
            <color indexed="81"/>
            <rFont val="ＭＳ Ｐゴシック"/>
            <family val="3"/>
            <charset val="128"/>
          </rPr>
          <t>iwata:</t>
        </r>
        <r>
          <rPr>
            <sz val="9"/>
            <color indexed="81"/>
            <rFont val="ＭＳ Ｐゴシック"/>
            <family val="3"/>
            <charset val="128"/>
          </rPr>
          <t xml:space="preserve">
</t>
        </r>
      </text>
    </comment>
    <comment ref="B31" authorId="1" shapeId="0" xr:uid="{00000000-0006-0000-0200-00002B000000}">
      <text>
        <r>
          <rPr>
            <b/>
            <sz val="9"/>
            <color indexed="81"/>
            <rFont val="ＭＳ Ｐゴシック"/>
            <family val="3"/>
            <charset val="128"/>
          </rPr>
          <t>岩田京次:</t>
        </r>
        <r>
          <rPr>
            <sz val="9"/>
            <color indexed="81"/>
            <rFont val="ＭＳ Ｐゴシック"/>
            <family val="3"/>
            <charset val="128"/>
          </rPr>
          <t xml:space="preserve">
</t>
        </r>
      </text>
    </comment>
    <comment ref="B32" authorId="1" shapeId="0" xr:uid="{00000000-0006-0000-0200-00002C000000}">
      <text>
        <r>
          <rPr>
            <b/>
            <sz val="9"/>
            <color indexed="81"/>
            <rFont val="ＭＳ Ｐゴシック"/>
            <family val="3"/>
            <charset val="128"/>
          </rPr>
          <t>岩田京次:</t>
        </r>
        <r>
          <rPr>
            <sz val="9"/>
            <color indexed="81"/>
            <rFont val="ＭＳ Ｐゴシック"/>
            <family val="3"/>
            <charset val="128"/>
          </rPr>
          <t xml:space="preserve">
</t>
        </r>
      </text>
    </comment>
    <comment ref="C32" authorId="2" shapeId="0" xr:uid="{00000000-0006-0000-0200-00002D000000}">
      <text>
        <r>
          <rPr>
            <b/>
            <sz val="9"/>
            <color indexed="81"/>
            <rFont val="ＭＳ Ｐゴシック"/>
            <family val="3"/>
            <charset val="128"/>
          </rPr>
          <t xml:space="preserve"> :</t>
        </r>
        <r>
          <rPr>
            <sz val="9"/>
            <color indexed="81"/>
            <rFont val="ＭＳ Ｐゴシック"/>
            <family val="3"/>
            <charset val="128"/>
          </rPr>
          <t xml:space="preserve">
</t>
        </r>
      </text>
    </comment>
    <comment ref="D32" authorId="0" shapeId="0" xr:uid="{00000000-0006-0000-0200-00002E000000}">
      <text>
        <r>
          <rPr>
            <b/>
            <sz val="9"/>
            <color indexed="81"/>
            <rFont val="ＭＳ Ｐゴシック"/>
            <family val="3"/>
            <charset val="128"/>
          </rPr>
          <t>iwata:</t>
        </r>
        <r>
          <rPr>
            <sz val="9"/>
            <color indexed="81"/>
            <rFont val="ＭＳ Ｐゴシック"/>
            <family val="3"/>
            <charset val="128"/>
          </rPr>
          <t xml:space="preserve">
</t>
        </r>
      </text>
    </comment>
    <comment ref="B33" authorId="1" shapeId="0" xr:uid="{00000000-0006-0000-0200-00002F000000}">
      <text>
        <r>
          <rPr>
            <b/>
            <sz val="9"/>
            <color indexed="81"/>
            <rFont val="ＭＳ Ｐゴシック"/>
            <family val="3"/>
            <charset val="128"/>
          </rPr>
          <t>岩田京次:</t>
        </r>
        <r>
          <rPr>
            <sz val="9"/>
            <color indexed="81"/>
            <rFont val="ＭＳ Ｐゴシック"/>
            <family val="3"/>
            <charset val="128"/>
          </rPr>
          <t xml:space="preserve">
</t>
        </r>
      </text>
    </comment>
    <comment ref="B34" authorId="1" shapeId="0" xr:uid="{00000000-0006-0000-0200-000030000000}">
      <text>
        <r>
          <rPr>
            <b/>
            <sz val="9"/>
            <color indexed="81"/>
            <rFont val="ＭＳ Ｐゴシック"/>
            <family val="3"/>
            <charset val="128"/>
          </rPr>
          <t>岩田京次:</t>
        </r>
        <r>
          <rPr>
            <sz val="9"/>
            <color indexed="81"/>
            <rFont val="ＭＳ Ｐゴシック"/>
            <family val="3"/>
            <charset val="128"/>
          </rPr>
          <t xml:space="preserve">
</t>
        </r>
      </text>
    </comment>
    <comment ref="C34" authorId="2" shapeId="0" xr:uid="{00000000-0006-0000-0200-000031000000}">
      <text>
        <r>
          <rPr>
            <b/>
            <sz val="9"/>
            <color indexed="81"/>
            <rFont val="ＭＳ Ｐゴシック"/>
            <family val="3"/>
            <charset val="128"/>
          </rPr>
          <t xml:space="preserve"> :</t>
        </r>
        <r>
          <rPr>
            <sz val="9"/>
            <color indexed="81"/>
            <rFont val="ＭＳ Ｐゴシック"/>
            <family val="3"/>
            <charset val="128"/>
          </rPr>
          <t xml:space="preserve">
</t>
        </r>
      </text>
    </comment>
    <comment ref="D34" authorId="0" shapeId="0" xr:uid="{00000000-0006-0000-0200-000032000000}">
      <text>
        <r>
          <rPr>
            <b/>
            <sz val="9"/>
            <color indexed="81"/>
            <rFont val="ＭＳ Ｐゴシック"/>
            <family val="3"/>
            <charset val="128"/>
          </rPr>
          <t>iwata:</t>
        </r>
        <r>
          <rPr>
            <sz val="9"/>
            <color indexed="81"/>
            <rFont val="ＭＳ Ｐゴシック"/>
            <family val="3"/>
            <charset val="128"/>
          </rPr>
          <t xml:space="preserve">
</t>
        </r>
      </text>
    </comment>
    <comment ref="B35" authorId="1" shapeId="0" xr:uid="{00000000-0006-0000-0200-000033000000}">
      <text>
        <r>
          <rPr>
            <b/>
            <sz val="9"/>
            <color indexed="81"/>
            <rFont val="ＭＳ Ｐゴシック"/>
            <family val="3"/>
            <charset val="128"/>
          </rPr>
          <t>岩田京次:</t>
        </r>
        <r>
          <rPr>
            <sz val="9"/>
            <color indexed="81"/>
            <rFont val="ＭＳ Ｐゴシック"/>
            <family val="3"/>
            <charset val="128"/>
          </rPr>
          <t xml:space="preserve">
</t>
        </r>
      </text>
    </comment>
    <comment ref="B36" authorId="1" shapeId="0" xr:uid="{00000000-0006-0000-0200-000034000000}">
      <text>
        <r>
          <rPr>
            <b/>
            <sz val="9"/>
            <color indexed="81"/>
            <rFont val="ＭＳ Ｐゴシック"/>
            <family val="3"/>
            <charset val="128"/>
          </rPr>
          <t>岩田京次:</t>
        </r>
        <r>
          <rPr>
            <sz val="9"/>
            <color indexed="81"/>
            <rFont val="ＭＳ Ｐゴシック"/>
            <family val="3"/>
            <charset val="128"/>
          </rPr>
          <t xml:space="preserve">
</t>
        </r>
      </text>
    </comment>
    <comment ref="C36" authorId="2" shapeId="0" xr:uid="{00000000-0006-0000-0200-000035000000}">
      <text>
        <r>
          <rPr>
            <b/>
            <sz val="9"/>
            <color indexed="81"/>
            <rFont val="ＭＳ Ｐゴシック"/>
            <family val="3"/>
            <charset val="128"/>
          </rPr>
          <t xml:space="preserve"> :</t>
        </r>
        <r>
          <rPr>
            <sz val="9"/>
            <color indexed="81"/>
            <rFont val="ＭＳ Ｐゴシック"/>
            <family val="3"/>
            <charset val="128"/>
          </rPr>
          <t xml:space="preserve">
</t>
        </r>
      </text>
    </comment>
    <comment ref="D36" authorId="0" shapeId="0" xr:uid="{00000000-0006-0000-0200-000036000000}">
      <text>
        <r>
          <rPr>
            <b/>
            <sz val="9"/>
            <color indexed="81"/>
            <rFont val="ＭＳ Ｐゴシック"/>
            <family val="3"/>
            <charset val="128"/>
          </rPr>
          <t>iwata:</t>
        </r>
        <r>
          <rPr>
            <sz val="9"/>
            <color indexed="81"/>
            <rFont val="ＭＳ Ｐゴシック"/>
            <family val="3"/>
            <charset val="128"/>
          </rPr>
          <t xml:space="preserve">
</t>
        </r>
      </text>
    </comment>
    <comment ref="B37" authorId="1" shapeId="0" xr:uid="{00000000-0006-0000-0200-000037000000}">
      <text>
        <r>
          <rPr>
            <b/>
            <sz val="9"/>
            <color indexed="81"/>
            <rFont val="ＭＳ Ｐゴシック"/>
            <family val="3"/>
            <charset val="128"/>
          </rPr>
          <t>岩田京次:</t>
        </r>
        <r>
          <rPr>
            <sz val="9"/>
            <color indexed="81"/>
            <rFont val="ＭＳ Ｐゴシック"/>
            <family val="3"/>
            <charset val="128"/>
          </rPr>
          <t xml:space="preserve">
</t>
        </r>
      </text>
    </comment>
    <comment ref="B38" authorId="1" shapeId="0" xr:uid="{00000000-0006-0000-0200-000038000000}">
      <text>
        <r>
          <rPr>
            <b/>
            <sz val="9"/>
            <color indexed="81"/>
            <rFont val="ＭＳ Ｐゴシック"/>
            <family val="3"/>
            <charset val="128"/>
          </rPr>
          <t>岩田京次:</t>
        </r>
        <r>
          <rPr>
            <sz val="9"/>
            <color indexed="81"/>
            <rFont val="ＭＳ Ｐゴシック"/>
            <family val="3"/>
            <charset val="128"/>
          </rPr>
          <t xml:space="preserve">
</t>
        </r>
      </text>
    </comment>
    <comment ref="C38" authorId="2" shapeId="0" xr:uid="{00000000-0006-0000-0200-000039000000}">
      <text>
        <r>
          <rPr>
            <b/>
            <sz val="9"/>
            <color indexed="81"/>
            <rFont val="ＭＳ Ｐゴシック"/>
            <family val="3"/>
            <charset val="128"/>
          </rPr>
          <t xml:space="preserve"> :</t>
        </r>
        <r>
          <rPr>
            <sz val="9"/>
            <color indexed="81"/>
            <rFont val="ＭＳ Ｐゴシック"/>
            <family val="3"/>
            <charset val="128"/>
          </rPr>
          <t xml:space="preserve">
</t>
        </r>
      </text>
    </comment>
    <comment ref="D38" authorId="0" shapeId="0" xr:uid="{00000000-0006-0000-0200-00003A000000}">
      <text>
        <r>
          <rPr>
            <b/>
            <sz val="9"/>
            <color indexed="81"/>
            <rFont val="ＭＳ Ｐゴシック"/>
            <family val="3"/>
            <charset val="128"/>
          </rPr>
          <t>iwata:</t>
        </r>
        <r>
          <rPr>
            <sz val="9"/>
            <color indexed="81"/>
            <rFont val="ＭＳ Ｐゴシック"/>
            <family val="3"/>
            <charset val="128"/>
          </rPr>
          <t xml:space="preserve">
</t>
        </r>
      </text>
    </comment>
    <comment ref="B39" authorId="1" shapeId="0" xr:uid="{00000000-0006-0000-0200-00003B000000}">
      <text>
        <r>
          <rPr>
            <b/>
            <sz val="9"/>
            <color indexed="81"/>
            <rFont val="ＭＳ Ｐゴシック"/>
            <family val="3"/>
            <charset val="128"/>
          </rPr>
          <t>岩田京次:</t>
        </r>
        <r>
          <rPr>
            <sz val="9"/>
            <color indexed="81"/>
            <rFont val="ＭＳ Ｐゴシック"/>
            <family val="3"/>
            <charset val="128"/>
          </rPr>
          <t xml:space="preserve">
</t>
        </r>
      </text>
    </comment>
    <comment ref="B40" authorId="1" shapeId="0" xr:uid="{00000000-0006-0000-0200-00003C000000}">
      <text>
        <r>
          <rPr>
            <b/>
            <sz val="9"/>
            <color indexed="81"/>
            <rFont val="ＭＳ Ｐゴシック"/>
            <family val="3"/>
            <charset val="128"/>
          </rPr>
          <t>岩田京次:</t>
        </r>
        <r>
          <rPr>
            <sz val="9"/>
            <color indexed="81"/>
            <rFont val="ＭＳ Ｐゴシック"/>
            <family val="3"/>
            <charset val="128"/>
          </rPr>
          <t xml:space="preserve">
</t>
        </r>
      </text>
    </comment>
    <comment ref="C40" authorId="2" shapeId="0" xr:uid="{00000000-0006-0000-0200-00003D000000}">
      <text>
        <r>
          <rPr>
            <b/>
            <sz val="9"/>
            <color indexed="81"/>
            <rFont val="ＭＳ Ｐゴシック"/>
            <family val="3"/>
            <charset val="128"/>
          </rPr>
          <t xml:space="preserve"> :</t>
        </r>
        <r>
          <rPr>
            <sz val="9"/>
            <color indexed="81"/>
            <rFont val="ＭＳ Ｐゴシック"/>
            <family val="3"/>
            <charset val="128"/>
          </rPr>
          <t xml:space="preserve">
</t>
        </r>
      </text>
    </comment>
    <comment ref="D40" authorId="0" shapeId="0" xr:uid="{00000000-0006-0000-0200-00003E000000}">
      <text>
        <r>
          <rPr>
            <b/>
            <sz val="9"/>
            <color indexed="81"/>
            <rFont val="ＭＳ Ｐゴシック"/>
            <family val="3"/>
            <charset val="128"/>
          </rPr>
          <t>iwata:</t>
        </r>
        <r>
          <rPr>
            <sz val="9"/>
            <color indexed="81"/>
            <rFont val="ＭＳ Ｐゴシック"/>
            <family val="3"/>
            <charset val="128"/>
          </rPr>
          <t xml:space="preserve">
</t>
        </r>
      </text>
    </comment>
    <comment ref="B41" authorId="1" shapeId="0" xr:uid="{00000000-0006-0000-0200-00003F000000}">
      <text>
        <r>
          <rPr>
            <b/>
            <sz val="9"/>
            <color indexed="81"/>
            <rFont val="ＭＳ Ｐゴシック"/>
            <family val="3"/>
            <charset val="128"/>
          </rPr>
          <t>岩田京次:</t>
        </r>
        <r>
          <rPr>
            <sz val="9"/>
            <color indexed="81"/>
            <rFont val="ＭＳ Ｐゴシック"/>
            <family val="3"/>
            <charset val="128"/>
          </rPr>
          <t xml:space="preserve">
</t>
        </r>
      </text>
    </comment>
    <comment ref="B42" authorId="1" shapeId="0" xr:uid="{00000000-0006-0000-0200-000040000000}">
      <text>
        <r>
          <rPr>
            <b/>
            <sz val="9"/>
            <color indexed="81"/>
            <rFont val="ＭＳ Ｐゴシック"/>
            <family val="3"/>
            <charset val="128"/>
          </rPr>
          <t>岩田京次:</t>
        </r>
        <r>
          <rPr>
            <sz val="9"/>
            <color indexed="81"/>
            <rFont val="ＭＳ Ｐゴシック"/>
            <family val="3"/>
            <charset val="128"/>
          </rPr>
          <t xml:space="preserve">
</t>
        </r>
      </text>
    </comment>
    <comment ref="C42" authorId="2" shapeId="0" xr:uid="{00000000-0006-0000-0200-000041000000}">
      <text>
        <r>
          <rPr>
            <b/>
            <sz val="9"/>
            <color indexed="81"/>
            <rFont val="ＭＳ Ｐゴシック"/>
            <family val="3"/>
            <charset val="128"/>
          </rPr>
          <t xml:space="preserve"> :</t>
        </r>
        <r>
          <rPr>
            <sz val="9"/>
            <color indexed="81"/>
            <rFont val="ＭＳ Ｐゴシック"/>
            <family val="3"/>
            <charset val="128"/>
          </rPr>
          <t xml:space="preserve">
</t>
        </r>
      </text>
    </comment>
    <comment ref="D42" authorId="0" shapeId="0" xr:uid="{00000000-0006-0000-0200-000042000000}">
      <text>
        <r>
          <rPr>
            <b/>
            <sz val="9"/>
            <color indexed="81"/>
            <rFont val="ＭＳ Ｐゴシック"/>
            <family val="3"/>
            <charset val="128"/>
          </rPr>
          <t>iwata:</t>
        </r>
        <r>
          <rPr>
            <sz val="9"/>
            <color indexed="81"/>
            <rFont val="ＭＳ Ｐゴシック"/>
            <family val="3"/>
            <charset val="128"/>
          </rPr>
          <t xml:space="preserve">
</t>
        </r>
      </text>
    </comment>
    <comment ref="B43" authorId="1" shapeId="0" xr:uid="{00000000-0006-0000-0200-000043000000}">
      <text>
        <r>
          <rPr>
            <b/>
            <sz val="9"/>
            <color indexed="81"/>
            <rFont val="ＭＳ Ｐゴシック"/>
            <family val="3"/>
            <charset val="128"/>
          </rPr>
          <t>岩田京次:</t>
        </r>
        <r>
          <rPr>
            <sz val="9"/>
            <color indexed="81"/>
            <rFont val="ＭＳ Ｐゴシック"/>
            <family val="3"/>
            <charset val="128"/>
          </rPr>
          <t xml:space="preserve">
</t>
        </r>
      </text>
    </comment>
    <comment ref="B44" authorId="1" shapeId="0" xr:uid="{00000000-0006-0000-0200-000044000000}">
      <text>
        <r>
          <rPr>
            <b/>
            <sz val="9"/>
            <color indexed="81"/>
            <rFont val="ＭＳ Ｐゴシック"/>
            <family val="3"/>
            <charset val="128"/>
          </rPr>
          <t>岩田京次:</t>
        </r>
        <r>
          <rPr>
            <sz val="9"/>
            <color indexed="81"/>
            <rFont val="ＭＳ Ｐゴシック"/>
            <family val="3"/>
            <charset val="128"/>
          </rPr>
          <t xml:space="preserve">
</t>
        </r>
      </text>
    </comment>
    <comment ref="C44" authorId="2" shapeId="0" xr:uid="{00000000-0006-0000-0200-000045000000}">
      <text>
        <r>
          <rPr>
            <b/>
            <sz val="9"/>
            <color indexed="81"/>
            <rFont val="ＭＳ Ｐゴシック"/>
            <family val="3"/>
            <charset val="128"/>
          </rPr>
          <t xml:space="preserve"> :</t>
        </r>
        <r>
          <rPr>
            <sz val="9"/>
            <color indexed="81"/>
            <rFont val="ＭＳ Ｐゴシック"/>
            <family val="3"/>
            <charset val="128"/>
          </rPr>
          <t xml:space="preserve">
</t>
        </r>
      </text>
    </comment>
    <comment ref="D44" authorId="0" shapeId="0" xr:uid="{00000000-0006-0000-0200-000046000000}">
      <text>
        <r>
          <rPr>
            <b/>
            <sz val="9"/>
            <color indexed="81"/>
            <rFont val="ＭＳ Ｐゴシック"/>
            <family val="3"/>
            <charset val="128"/>
          </rPr>
          <t>iwata:</t>
        </r>
        <r>
          <rPr>
            <sz val="9"/>
            <color indexed="81"/>
            <rFont val="ＭＳ Ｐゴシック"/>
            <family val="3"/>
            <charset val="128"/>
          </rPr>
          <t xml:space="preserve">
</t>
        </r>
      </text>
    </comment>
    <comment ref="B45" authorId="1" shapeId="0" xr:uid="{00000000-0006-0000-0200-000047000000}">
      <text>
        <r>
          <rPr>
            <b/>
            <sz val="9"/>
            <color indexed="81"/>
            <rFont val="ＭＳ Ｐゴシック"/>
            <family val="3"/>
            <charset val="128"/>
          </rPr>
          <t>岩田京次:</t>
        </r>
        <r>
          <rPr>
            <sz val="9"/>
            <color indexed="81"/>
            <rFont val="ＭＳ Ｐゴシック"/>
            <family val="3"/>
            <charset val="128"/>
          </rPr>
          <t xml:space="preserve">
</t>
        </r>
      </text>
    </comment>
    <comment ref="B46" authorId="1" shapeId="0" xr:uid="{00000000-0006-0000-0200-000048000000}">
      <text>
        <r>
          <rPr>
            <b/>
            <sz val="9"/>
            <color indexed="81"/>
            <rFont val="ＭＳ Ｐゴシック"/>
            <family val="3"/>
            <charset val="128"/>
          </rPr>
          <t>岩田京次:</t>
        </r>
        <r>
          <rPr>
            <sz val="9"/>
            <color indexed="81"/>
            <rFont val="ＭＳ Ｐゴシック"/>
            <family val="3"/>
            <charset val="128"/>
          </rPr>
          <t xml:space="preserve">
</t>
        </r>
      </text>
    </comment>
    <comment ref="C46" authorId="2" shapeId="0" xr:uid="{00000000-0006-0000-0200-000049000000}">
      <text>
        <r>
          <rPr>
            <b/>
            <sz val="9"/>
            <color indexed="81"/>
            <rFont val="ＭＳ Ｐゴシック"/>
            <family val="3"/>
            <charset val="128"/>
          </rPr>
          <t xml:space="preserve"> :</t>
        </r>
        <r>
          <rPr>
            <sz val="9"/>
            <color indexed="81"/>
            <rFont val="ＭＳ Ｐゴシック"/>
            <family val="3"/>
            <charset val="128"/>
          </rPr>
          <t xml:space="preserve">
</t>
        </r>
      </text>
    </comment>
    <comment ref="D46" authorId="0" shapeId="0" xr:uid="{00000000-0006-0000-0200-00004A000000}">
      <text>
        <r>
          <rPr>
            <b/>
            <sz val="9"/>
            <color indexed="81"/>
            <rFont val="ＭＳ Ｐゴシック"/>
            <family val="3"/>
            <charset val="128"/>
          </rPr>
          <t>iwata:</t>
        </r>
        <r>
          <rPr>
            <sz val="9"/>
            <color indexed="81"/>
            <rFont val="ＭＳ Ｐゴシック"/>
            <family val="3"/>
            <charset val="128"/>
          </rPr>
          <t xml:space="preserve">
</t>
        </r>
      </text>
    </comment>
    <comment ref="B47" authorId="1" shapeId="0" xr:uid="{00000000-0006-0000-0200-00004B000000}">
      <text>
        <r>
          <rPr>
            <b/>
            <sz val="9"/>
            <color indexed="81"/>
            <rFont val="ＭＳ Ｐゴシック"/>
            <family val="3"/>
            <charset val="128"/>
          </rPr>
          <t>岩田京次:</t>
        </r>
        <r>
          <rPr>
            <sz val="9"/>
            <color indexed="81"/>
            <rFont val="ＭＳ Ｐゴシック"/>
            <family val="3"/>
            <charset val="128"/>
          </rPr>
          <t xml:space="preserve">
</t>
        </r>
      </text>
    </comment>
    <comment ref="B48" authorId="1" shapeId="0" xr:uid="{00000000-0006-0000-0200-00004C000000}">
      <text>
        <r>
          <rPr>
            <b/>
            <sz val="9"/>
            <color indexed="81"/>
            <rFont val="ＭＳ Ｐゴシック"/>
            <family val="3"/>
            <charset val="128"/>
          </rPr>
          <t>岩田京次:</t>
        </r>
        <r>
          <rPr>
            <sz val="9"/>
            <color indexed="81"/>
            <rFont val="ＭＳ Ｐゴシック"/>
            <family val="3"/>
            <charset val="128"/>
          </rPr>
          <t xml:space="preserve">
</t>
        </r>
      </text>
    </comment>
    <comment ref="C48" authorId="2" shapeId="0" xr:uid="{00000000-0006-0000-0200-00004D000000}">
      <text>
        <r>
          <rPr>
            <b/>
            <sz val="9"/>
            <color indexed="81"/>
            <rFont val="ＭＳ Ｐゴシック"/>
            <family val="3"/>
            <charset val="128"/>
          </rPr>
          <t xml:space="preserve"> :</t>
        </r>
        <r>
          <rPr>
            <sz val="9"/>
            <color indexed="81"/>
            <rFont val="ＭＳ Ｐゴシック"/>
            <family val="3"/>
            <charset val="128"/>
          </rPr>
          <t xml:space="preserve">
</t>
        </r>
      </text>
    </comment>
    <comment ref="D48" authorId="0" shapeId="0" xr:uid="{00000000-0006-0000-0200-00004E000000}">
      <text>
        <r>
          <rPr>
            <b/>
            <sz val="9"/>
            <color indexed="81"/>
            <rFont val="ＭＳ Ｐゴシック"/>
            <family val="3"/>
            <charset val="128"/>
          </rPr>
          <t>iwata:</t>
        </r>
        <r>
          <rPr>
            <sz val="9"/>
            <color indexed="81"/>
            <rFont val="ＭＳ Ｐゴシック"/>
            <family val="3"/>
            <charset val="128"/>
          </rPr>
          <t xml:space="preserve">
</t>
        </r>
      </text>
    </comment>
    <comment ref="B49" authorId="1" shapeId="0" xr:uid="{00000000-0006-0000-0200-00004F000000}">
      <text>
        <r>
          <rPr>
            <b/>
            <sz val="9"/>
            <color indexed="81"/>
            <rFont val="ＭＳ Ｐゴシック"/>
            <family val="3"/>
            <charset val="128"/>
          </rPr>
          <t>岩田京次:</t>
        </r>
        <r>
          <rPr>
            <sz val="9"/>
            <color indexed="81"/>
            <rFont val="ＭＳ Ｐゴシック"/>
            <family val="3"/>
            <charset val="128"/>
          </rPr>
          <t xml:space="preserve">
</t>
        </r>
      </text>
    </comment>
    <comment ref="B50" authorId="1" shapeId="0" xr:uid="{00000000-0006-0000-0200-000050000000}">
      <text>
        <r>
          <rPr>
            <b/>
            <sz val="9"/>
            <color indexed="81"/>
            <rFont val="ＭＳ Ｐゴシック"/>
            <family val="3"/>
            <charset val="128"/>
          </rPr>
          <t>岩田京次:</t>
        </r>
        <r>
          <rPr>
            <sz val="9"/>
            <color indexed="81"/>
            <rFont val="ＭＳ Ｐゴシック"/>
            <family val="3"/>
            <charset val="128"/>
          </rPr>
          <t xml:space="preserve">
</t>
        </r>
      </text>
    </comment>
    <comment ref="C50" authorId="2" shapeId="0" xr:uid="{00000000-0006-0000-0200-000051000000}">
      <text>
        <r>
          <rPr>
            <b/>
            <sz val="9"/>
            <color indexed="81"/>
            <rFont val="ＭＳ Ｐゴシック"/>
            <family val="3"/>
            <charset val="128"/>
          </rPr>
          <t xml:space="preserve"> :</t>
        </r>
        <r>
          <rPr>
            <sz val="9"/>
            <color indexed="81"/>
            <rFont val="ＭＳ Ｐゴシック"/>
            <family val="3"/>
            <charset val="128"/>
          </rPr>
          <t xml:space="preserve">
</t>
        </r>
      </text>
    </comment>
    <comment ref="D50" authorId="0" shapeId="0" xr:uid="{00000000-0006-0000-0200-000052000000}">
      <text>
        <r>
          <rPr>
            <b/>
            <sz val="9"/>
            <color indexed="81"/>
            <rFont val="ＭＳ Ｐゴシック"/>
            <family val="3"/>
            <charset val="128"/>
          </rPr>
          <t>iwata:</t>
        </r>
        <r>
          <rPr>
            <sz val="9"/>
            <color indexed="81"/>
            <rFont val="ＭＳ Ｐゴシック"/>
            <family val="3"/>
            <charset val="128"/>
          </rPr>
          <t xml:space="preserve">
</t>
        </r>
      </text>
    </comment>
    <comment ref="B51" authorId="1" shapeId="0" xr:uid="{00000000-0006-0000-0200-000053000000}">
      <text>
        <r>
          <rPr>
            <b/>
            <sz val="9"/>
            <color indexed="81"/>
            <rFont val="ＭＳ Ｐゴシック"/>
            <family val="3"/>
            <charset val="128"/>
          </rPr>
          <t>岩田京次:</t>
        </r>
        <r>
          <rPr>
            <sz val="9"/>
            <color indexed="81"/>
            <rFont val="ＭＳ Ｐゴシック"/>
            <family val="3"/>
            <charset val="128"/>
          </rPr>
          <t xml:space="preserve">
</t>
        </r>
      </text>
    </comment>
    <comment ref="B52" authorId="1" shapeId="0" xr:uid="{00000000-0006-0000-0200-000054000000}">
      <text>
        <r>
          <rPr>
            <b/>
            <sz val="9"/>
            <color indexed="81"/>
            <rFont val="ＭＳ Ｐゴシック"/>
            <family val="3"/>
            <charset val="128"/>
          </rPr>
          <t>岩田京次:</t>
        </r>
        <r>
          <rPr>
            <sz val="9"/>
            <color indexed="81"/>
            <rFont val="ＭＳ Ｐゴシック"/>
            <family val="3"/>
            <charset val="128"/>
          </rPr>
          <t xml:space="preserve">
</t>
        </r>
      </text>
    </comment>
    <comment ref="C52" authorId="2" shapeId="0" xr:uid="{00000000-0006-0000-0200-000055000000}">
      <text>
        <r>
          <rPr>
            <b/>
            <sz val="9"/>
            <color indexed="81"/>
            <rFont val="ＭＳ Ｐゴシック"/>
            <family val="3"/>
            <charset val="128"/>
          </rPr>
          <t xml:space="preserve"> :</t>
        </r>
        <r>
          <rPr>
            <sz val="9"/>
            <color indexed="81"/>
            <rFont val="ＭＳ Ｐゴシック"/>
            <family val="3"/>
            <charset val="128"/>
          </rPr>
          <t xml:space="preserve">
</t>
        </r>
      </text>
    </comment>
    <comment ref="D52" authorId="0" shapeId="0" xr:uid="{00000000-0006-0000-0200-000056000000}">
      <text>
        <r>
          <rPr>
            <b/>
            <sz val="9"/>
            <color indexed="81"/>
            <rFont val="ＭＳ Ｐゴシック"/>
            <family val="3"/>
            <charset val="128"/>
          </rPr>
          <t>iwata:</t>
        </r>
        <r>
          <rPr>
            <sz val="9"/>
            <color indexed="81"/>
            <rFont val="ＭＳ Ｐゴシック"/>
            <family val="3"/>
            <charset val="128"/>
          </rPr>
          <t xml:space="preserve">
</t>
        </r>
      </text>
    </comment>
    <comment ref="B53" authorId="1" shapeId="0" xr:uid="{00000000-0006-0000-0200-000057000000}">
      <text>
        <r>
          <rPr>
            <b/>
            <sz val="9"/>
            <color indexed="81"/>
            <rFont val="ＭＳ Ｐゴシック"/>
            <family val="3"/>
            <charset val="128"/>
          </rPr>
          <t>岩田京次:</t>
        </r>
        <r>
          <rPr>
            <sz val="9"/>
            <color indexed="81"/>
            <rFont val="ＭＳ Ｐゴシック"/>
            <family val="3"/>
            <charset val="128"/>
          </rPr>
          <t xml:space="preserve">
</t>
        </r>
      </text>
    </comment>
    <comment ref="B54" authorId="1" shapeId="0" xr:uid="{00000000-0006-0000-0200-000058000000}">
      <text>
        <r>
          <rPr>
            <b/>
            <sz val="9"/>
            <color indexed="81"/>
            <rFont val="ＭＳ Ｐゴシック"/>
            <family val="3"/>
            <charset val="128"/>
          </rPr>
          <t>岩田京次:</t>
        </r>
        <r>
          <rPr>
            <sz val="9"/>
            <color indexed="81"/>
            <rFont val="ＭＳ Ｐゴシック"/>
            <family val="3"/>
            <charset val="128"/>
          </rPr>
          <t xml:space="preserve">
</t>
        </r>
      </text>
    </comment>
    <comment ref="C54" authorId="2" shapeId="0" xr:uid="{00000000-0006-0000-0200-000059000000}">
      <text>
        <r>
          <rPr>
            <b/>
            <sz val="9"/>
            <color indexed="81"/>
            <rFont val="ＭＳ Ｐゴシック"/>
            <family val="3"/>
            <charset val="128"/>
          </rPr>
          <t xml:space="preserve"> :</t>
        </r>
        <r>
          <rPr>
            <sz val="9"/>
            <color indexed="81"/>
            <rFont val="ＭＳ Ｐゴシック"/>
            <family val="3"/>
            <charset val="128"/>
          </rPr>
          <t xml:space="preserve">
</t>
        </r>
      </text>
    </comment>
    <comment ref="D54" authorId="0" shapeId="0" xr:uid="{00000000-0006-0000-0200-00005A000000}">
      <text>
        <r>
          <rPr>
            <b/>
            <sz val="9"/>
            <color indexed="81"/>
            <rFont val="ＭＳ Ｐゴシック"/>
            <family val="3"/>
            <charset val="128"/>
          </rPr>
          <t>iwata:</t>
        </r>
        <r>
          <rPr>
            <sz val="9"/>
            <color indexed="81"/>
            <rFont val="ＭＳ Ｐゴシック"/>
            <family val="3"/>
            <charset val="128"/>
          </rPr>
          <t xml:space="preserve">
</t>
        </r>
      </text>
    </comment>
    <comment ref="B55" authorId="1" shapeId="0" xr:uid="{00000000-0006-0000-0200-00005B000000}">
      <text>
        <r>
          <rPr>
            <b/>
            <sz val="9"/>
            <color indexed="81"/>
            <rFont val="ＭＳ Ｐゴシック"/>
            <family val="3"/>
            <charset val="128"/>
          </rPr>
          <t>岩田京次:</t>
        </r>
        <r>
          <rPr>
            <sz val="9"/>
            <color indexed="81"/>
            <rFont val="ＭＳ Ｐゴシック"/>
            <family val="3"/>
            <charset val="128"/>
          </rPr>
          <t xml:space="preserve">
</t>
        </r>
      </text>
    </comment>
    <comment ref="B56" authorId="1" shapeId="0" xr:uid="{00000000-0006-0000-0200-00005C000000}">
      <text>
        <r>
          <rPr>
            <b/>
            <sz val="9"/>
            <color indexed="81"/>
            <rFont val="ＭＳ Ｐゴシック"/>
            <family val="3"/>
            <charset val="128"/>
          </rPr>
          <t>岩田京次:</t>
        </r>
        <r>
          <rPr>
            <sz val="9"/>
            <color indexed="81"/>
            <rFont val="ＭＳ Ｐゴシック"/>
            <family val="3"/>
            <charset val="128"/>
          </rPr>
          <t xml:space="preserve">
</t>
        </r>
      </text>
    </comment>
    <comment ref="C56" authorId="2" shapeId="0" xr:uid="{00000000-0006-0000-0200-00005D000000}">
      <text>
        <r>
          <rPr>
            <b/>
            <sz val="9"/>
            <color indexed="81"/>
            <rFont val="ＭＳ Ｐゴシック"/>
            <family val="3"/>
            <charset val="128"/>
          </rPr>
          <t xml:space="preserve"> :</t>
        </r>
        <r>
          <rPr>
            <sz val="9"/>
            <color indexed="81"/>
            <rFont val="ＭＳ Ｐゴシック"/>
            <family val="3"/>
            <charset val="128"/>
          </rPr>
          <t xml:space="preserve">
</t>
        </r>
      </text>
    </comment>
    <comment ref="D56" authorId="0" shapeId="0" xr:uid="{00000000-0006-0000-0200-00005E000000}">
      <text>
        <r>
          <rPr>
            <b/>
            <sz val="9"/>
            <color indexed="81"/>
            <rFont val="ＭＳ Ｐゴシック"/>
            <family val="3"/>
            <charset val="128"/>
          </rPr>
          <t>iwata:</t>
        </r>
        <r>
          <rPr>
            <sz val="9"/>
            <color indexed="81"/>
            <rFont val="ＭＳ Ｐゴシック"/>
            <family val="3"/>
            <charset val="128"/>
          </rPr>
          <t xml:space="preserve">
</t>
        </r>
      </text>
    </comment>
    <comment ref="B57" authorId="1" shapeId="0" xr:uid="{00000000-0006-0000-0200-00005F000000}">
      <text>
        <r>
          <rPr>
            <b/>
            <sz val="9"/>
            <color indexed="81"/>
            <rFont val="ＭＳ Ｐゴシック"/>
            <family val="3"/>
            <charset val="128"/>
          </rPr>
          <t>岩田京次:</t>
        </r>
        <r>
          <rPr>
            <sz val="9"/>
            <color indexed="81"/>
            <rFont val="ＭＳ Ｐ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xml:space="preserve">岩田京次 </author>
    <author>iwata</author>
    <author xml:space="preserve"> </author>
    <author>岩田京次</author>
  </authors>
  <commentList>
    <comment ref="AD6" authorId="0" shapeId="0" xr:uid="{00000000-0006-0000-0300-000001000000}">
      <text>
        <r>
          <rPr>
            <b/>
            <sz val="9"/>
            <color indexed="81"/>
            <rFont val="ＭＳ Ｐゴシック"/>
            <family val="3"/>
            <charset val="128"/>
          </rPr>
          <t>岩田京次 :</t>
        </r>
        <r>
          <rPr>
            <sz val="9"/>
            <color indexed="81"/>
            <rFont val="ＭＳ Ｐゴシック"/>
            <family val="3"/>
            <charset val="128"/>
          </rPr>
          <t xml:space="preserve">
</t>
        </r>
      </text>
    </comment>
    <comment ref="AD7" authorId="1" shapeId="0" xr:uid="{00000000-0006-0000-0300-000002000000}">
      <text>
        <r>
          <rPr>
            <b/>
            <sz val="9"/>
            <color indexed="81"/>
            <rFont val="ＭＳ Ｐゴシック"/>
            <family val="3"/>
            <charset val="128"/>
          </rPr>
          <t>iwata:</t>
        </r>
        <r>
          <rPr>
            <sz val="9"/>
            <color indexed="81"/>
            <rFont val="ＭＳ Ｐゴシック"/>
            <family val="3"/>
            <charset val="128"/>
          </rPr>
          <t xml:space="preserve">
</t>
        </r>
      </text>
    </comment>
    <comment ref="AD8" authorId="1" shapeId="0" xr:uid="{00000000-0006-0000-0300-000003000000}">
      <text>
        <r>
          <rPr>
            <b/>
            <sz val="9"/>
            <color indexed="81"/>
            <rFont val="ＭＳ Ｐゴシック"/>
            <family val="3"/>
            <charset val="128"/>
          </rPr>
          <t>iwata:</t>
        </r>
        <r>
          <rPr>
            <sz val="9"/>
            <color indexed="81"/>
            <rFont val="ＭＳ Ｐゴシック"/>
            <family val="3"/>
            <charset val="128"/>
          </rPr>
          <t xml:space="preserve">
</t>
        </r>
      </text>
    </comment>
    <comment ref="AD9" authorId="0" shapeId="0" xr:uid="{00000000-0006-0000-0300-000004000000}">
      <text>
        <r>
          <rPr>
            <b/>
            <sz val="9"/>
            <color indexed="81"/>
            <rFont val="ＭＳ Ｐゴシック"/>
            <family val="3"/>
            <charset val="128"/>
          </rPr>
          <t>岩田京次 :</t>
        </r>
        <r>
          <rPr>
            <sz val="9"/>
            <color indexed="81"/>
            <rFont val="ＭＳ Ｐゴシック"/>
            <family val="3"/>
            <charset val="128"/>
          </rPr>
          <t xml:space="preserve">
</t>
        </r>
      </text>
    </comment>
    <comment ref="AD10" authorId="1" shapeId="0" xr:uid="{00000000-0006-0000-0300-000005000000}">
      <text>
        <r>
          <rPr>
            <b/>
            <sz val="9"/>
            <color indexed="81"/>
            <rFont val="ＭＳ Ｐゴシック"/>
            <family val="3"/>
            <charset val="128"/>
          </rPr>
          <t>iwata:</t>
        </r>
        <r>
          <rPr>
            <sz val="9"/>
            <color indexed="81"/>
            <rFont val="ＭＳ Ｐゴシック"/>
            <family val="3"/>
            <charset val="128"/>
          </rPr>
          <t xml:space="preserve">
</t>
        </r>
      </text>
    </comment>
    <comment ref="AD11" authorId="1" shapeId="0" xr:uid="{00000000-0006-0000-0300-000006000000}">
      <text>
        <r>
          <rPr>
            <b/>
            <sz val="9"/>
            <color indexed="81"/>
            <rFont val="ＭＳ Ｐゴシック"/>
            <family val="3"/>
            <charset val="128"/>
          </rPr>
          <t>iwata:</t>
        </r>
        <r>
          <rPr>
            <sz val="9"/>
            <color indexed="81"/>
            <rFont val="ＭＳ Ｐゴシック"/>
            <family val="3"/>
            <charset val="128"/>
          </rPr>
          <t xml:space="preserve">
</t>
        </r>
      </text>
    </comment>
    <comment ref="BA28" authorId="2" shapeId="0" xr:uid="{00000000-0006-0000-0300-000007000000}">
      <text>
        <r>
          <rPr>
            <b/>
            <sz val="9"/>
            <color indexed="81"/>
            <rFont val="ＭＳ Ｐゴシック"/>
            <family val="3"/>
            <charset val="128"/>
          </rPr>
          <t xml:space="preserve"> :</t>
        </r>
        <r>
          <rPr>
            <sz val="9"/>
            <color indexed="81"/>
            <rFont val="ＭＳ Ｐゴシック"/>
            <family val="3"/>
            <charset val="128"/>
          </rPr>
          <t xml:space="preserve">
</t>
        </r>
      </text>
    </comment>
    <comment ref="BA29" authorId="2" shapeId="0" xr:uid="{00000000-0006-0000-0300-000008000000}">
      <text>
        <r>
          <rPr>
            <b/>
            <sz val="9"/>
            <color indexed="81"/>
            <rFont val="ＭＳ Ｐゴシック"/>
            <family val="3"/>
            <charset val="128"/>
          </rPr>
          <t xml:space="preserve"> :</t>
        </r>
        <r>
          <rPr>
            <sz val="9"/>
            <color indexed="81"/>
            <rFont val="ＭＳ Ｐゴシック"/>
            <family val="3"/>
            <charset val="128"/>
          </rPr>
          <t xml:space="preserve">
</t>
        </r>
      </text>
    </comment>
    <comment ref="AN31" authorId="3" shapeId="0" xr:uid="{00000000-0006-0000-0300-000009000000}">
      <text>
        <r>
          <rPr>
            <b/>
            <sz val="9"/>
            <color indexed="81"/>
            <rFont val="ＭＳ Ｐゴシック"/>
            <family val="3"/>
            <charset val="128"/>
          </rPr>
          <t>岩田京次</t>
        </r>
      </text>
    </comment>
    <comment ref="AR31" authorId="3" shapeId="0" xr:uid="{00000000-0006-0000-0300-00000A000000}">
      <text>
        <r>
          <rPr>
            <b/>
            <sz val="9"/>
            <color indexed="81"/>
            <rFont val="ＭＳ Ｐゴシック"/>
            <family val="3"/>
            <charset val="128"/>
          </rPr>
          <t>岩田京次</t>
        </r>
      </text>
    </comment>
    <comment ref="AV31" authorId="3" shapeId="0" xr:uid="{00000000-0006-0000-0300-00000B000000}">
      <text>
        <r>
          <rPr>
            <b/>
            <sz val="9"/>
            <color indexed="81"/>
            <rFont val="ＭＳ Ｐゴシック"/>
            <family val="3"/>
            <charset val="128"/>
          </rPr>
          <t>岩田京次</t>
        </r>
      </text>
    </comment>
    <comment ref="AZ31" authorId="3" shapeId="0" xr:uid="{00000000-0006-0000-0300-00000C000000}">
      <text>
        <r>
          <rPr>
            <b/>
            <sz val="9"/>
            <color indexed="81"/>
            <rFont val="ＭＳ Ｐゴシック"/>
            <family val="3"/>
            <charset val="128"/>
          </rPr>
          <t>岩田京次</t>
        </r>
      </text>
    </comment>
    <comment ref="BD31" authorId="3" shapeId="0" xr:uid="{00000000-0006-0000-0300-00000D000000}">
      <text>
        <r>
          <rPr>
            <b/>
            <sz val="9"/>
            <color indexed="81"/>
            <rFont val="ＭＳ Ｐゴシック"/>
            <family val="3"/>
            <charset val="128"/>
          </rPr>
          <t>岩田京次</t>
        </r>
      </text>
    </comment>
    <comment ref="BH31" authorId="3" shapeId="0" xr:uid="{00000000-0006-0000-0300-00000E000000}">
      <text>
        <r>
          <rPr>
            <b/>
            <sz val="9"/>
            <color indexed="81"/>
            <rFont val="ＭＳ Ｐゴシック"/>
            <family val="3"/>
            <charset val="128"/>
          </rPr>
          <t>岩田京次</t>
        </r>
      </text>
    </comment>
    <comment ref="BL31" authorId="3" shapeId="0" xr:uid="{00000000-0006-0000-0300-00000F000000}">
      <text>
        <r>
          <rPr>
            <b/>
            <sz val="9"/>
            <color indexed="81"/>
            <rFont val="ＭＳ Ｐゴシック"/>
            <family val="3"/>
            <charset val="128"/>
          </rPr>
          <t>岩田京次</t>
        </r>
      </text>
    </comment>
    <comment ref="BP31" authorId="3" shapeId="0" xr:uid="{00000000-0006-0000-0300-000010000000}">
      <text>
        <r>
          <rPr>
            <b/>
            <sz val="9"/>
            <color indexed="81"/>
            <rFont val="ＭＳ Ｐゴシック"/>
            <family val="3"/>
            <charset val="128"/>
          </rPr>
          <t>岩田京次</t>
        </r>
      </text>
    </comment>
    <comment ref="BT31" authorId="3" shapeId="0" xr:uid="{00000000-0006-0000-0300-000011000000}">
      <text>
        <r>
          <rPr>
            <b/>
            <sz val="9"/>
            <color indexed="81"/>
            <rFont val="ＭＳ Ｐゴシック"/>
            <family val="3"/>
            <charset val="128"/>
          </rPr>
          <t>岩田京次</t>
        </r>
      </text>
    </comment>
    <comment ref="BX31" authorId="3" shapeId="0" xr:uid="{00000000-0006-0000-0300-000012000000}">
      <text>
        <r>
          <rPr>
            <b/>
            <sz val="9"/>
            <color indexed="81"/>
            <rFont val="ＭＳ Ｐゴシック"/>
            <family val="3"/>
            <charset val="128"/>
          </rPr>
          <t>岩田京次</t>
        </r>
      </text>
    </comment>
    <comment ref="CB31" authorId="3" shapeId="0" xr:uid="{00000000-0006-0000-0300-000013000000}">
      <text>
        <r>
          <rPr>
            <b/>
            <sz val="9"/>
            <color indexed="81"/>
            <rFont val="ＭＳ Ｐゴシック"/>
            <family val="3"/>
            <charset val="128"/>
          </rPr>
          <t>岩田京次</t>
        </r>
      </text>
    </comment>
    <comment ref="CF31" authorId="3" shapeId="0" xr:uid="{00000000-0006-0000-0300-000014000000}">
      <text>
        <r>
          <rPr>
            <b/>
            <sz val="9"/>
            <color indexed="81"/>
            <rFont val="ＭＳ Ｐゴシック"/>
            <family val="3"/>
            <charset val="128"/>
          </rPr>
          <t>岩田京次</t>
        </r>
      </text>
    </comment>
    <comment ref="CJ31" authorId="3" shapeId="0" xr:uid="{00000000-0006-0000-0300-000015000000}">
      <text>
        <r>
          <rPr>
            <b/>
            <sz val="9"/>
            <color indexed="81"/>
            <rFont val="ＭＳ Ｐゴシック"/>
            <family val="3"/>
            <charset val="128"/>
          </rPr>
          <t>岩田京次</t>
        </r>
      </text>
    </comment>
    <comment ref="CN31" authorId="3" shapeId="0" xr:uid="{00000000-0006-0000-0300-000016000000}">
      <text>
        <r>
          <rPr>
            <b/>
            <sz val="9"/>
            <color indexed="81"/>
            <rFont val="ＭＳ Ｐゴシック"/>
            <family val="3"/>
            <charset val="128"/>
          </rPr>
          <t>岩田京次</t>
        </r>
      </text>
    </comment>
    <comment ref="CR31" authorId="3" shapeId="0" xr:uid="{00000000-0006-0000-0300-000017000000}">
      <text>
        <r>
          <rPr>
            <b/>
            <sz val="9"/>
            <color indexed="81"/>
            <rFont val="ＭＳ Ｐゴシック"/>
            <family val="3"/>
            <charset val="128"/>
          </rPr>
          <t>岩田京次</t>
        </r>
      </text>
    </comment>
    <comment ref="CV31" authorId="3" shapeId="0" xr:uid="{00000000-0006-0000-0300-000018000000}">
      <text>
        <r>
          <rPr>
            <b/>
            <sz val="9"/>
            <color indexed="81"/>
            <rFont val="ＭＳ Ｐゴシック"/>
            <family val="3"/>
            <charset val="128"/>
          </rPr>
          <t>岩田京次</t>
        </r>
      </text>
    </comment>
    <comment ref="CZ31" authorId="3" shapeId="0" xr:uid="{00000000-0006-0000-0300-000019000000}">
      <text>
        <r>
          <rPr>
            <b/>
            <sz val="9"/>
            <color indexed="81"/>
            <rFont val="ＭＳ Ｐゴシック"/>
            <family val="3"/>
            <charset val="128"/>
          </rPr>
          <t>岩田京次</t>
        </r>
      </text>
    </comment>
    <comment ref="DD31" authorId="3" shapeId="0" xr:uid="{00000000-0006-0000-0300-00001A000000}">
      <text>
        <r>
          <rPr>
            <b/>
            <sz val="9"/>
            <color indexed="81"/>
            <rFont val="ＭＳ Ｐゴシック"/>
            <family val="3"/>
            <charset val="128"/>
          </rPr>
          <t>岩田京次</t>
        </r>
      </text>
    </comment>
    <comment ref="DH31" authorId="3" shapeId="0" xr:uid="{00000000-0006-0000-0300-00001B000000}">
      <text>
        <r>
          <rPr>
            <b/>
            <sz val="9"/>
            <color indexed="81"/>
            <rFont val="ＭＳ Ｐゴシック"/>
            <family val="3"/>
            <charset val="128"/>
          </rPr>
          <t>岩田京次</t>
        </r>
      </text>
    </comment>
    <comment ref="DL31" authorId="3" shapeId="0" xr:uid="{00000000-0006-0000-0300-00001C000000}">
      <text>
        <r>
          <rPr>
            <b/>
            <sz val="9"/>
            <color indexed="81"/>
            <rFont val="ＭＳ Ｐゴシック"/>
            <family val="3"/>
            <charset val="128"/>
          </rPr>
          <t>岩田京次</t>
        </r>
      </text>
    </comment>
    <comment ref="DP31" authorId="3" shapeId="0" xr:uid="{00000000-0006-0000-0300-00001D000000}">
      <text>
        <r>
          <rPr>
            <b/>
            <sz val="9"/>
            <color indexed="81"/>
            <rFont val="ＭＳ Ｐゴシック"/>
            <family val="3"/>
            <charset val="128"/>
          </rPr>
          <t>岩田京次</t>
        </r>
      </text>
    </comment>
    <comment ref="DT31" authorId="3" shapeId="0" xr:uid="{00000000-0006-0000-0300-00001E000000}">
      <text>
        <r>
          <rPr>
            <b/>
            <sz val="9"/>
            <color indexed="81"/>
            <rFont val="ＭＳ Ｐゴシック"/>
            <family val="3"/>
            <charset val="128"/>
          </rPr>
          <t>岩田京次</t>
        </r>
      </text>
    </comment>
    <comment ref="DX31" authorId="3" shapeId="0" xr:uid="{00000000-0006-0000-0300-00001F000000}">
      <text>
        <r>
          <rPr>
            <b/>
            <sz val="9"/>
            <color indexed="81"/>
            <rFont val="ＭＳ Ｐゴシック"/>
            <family val="3"/>
            <charset val="128"/>
          </rPr>
          <t>岩田京次</t>
        </r>
      </text>
    </comment>
    <comment ref="EB31" authorId="3" shapeId="0" xr:uid="{00000000-0006-0000-0300-000020000000}">
      <text>
        <r>
          <rPr>
            <b/>
            <sz val="9"/>
            <color indexed="81"/>
            <rFont val="ＭＳ Ｐゴシック"/>
            <family val="3"/>
            <charset val="128"/>
          </rPr>
          <t>岩田京次</t>
        </r>
      </text>
    </comment>
    <comment ref="EF31" authorId="3" shapeId="0" xr:uid="{00000000-0006-0000-0300-000021000000}">
      <text>
        <r>
          <rPr>
            <b/>
            <sz val="9"/>
            <color indexed="81"/>
            <rFont val="ＭＳ Ｐゴシック"/>
            <family val="3"/>
            <charset val="128"/>
          </rPr>
          <t>岩田京次</t>
        </r>
      </text>
    </comment>
    <comment ref="EJ31" authorId="3" shapeId="0" xr:uid="{00000000-0006-0000-0300-000022000000}">
      <text>
        <r>
          <rPr>
            <b/>
            <sz val="9"/>
            <color indexed="81"/>
            <rFont val="ＭＳ Ｐゴシック"/>
            <family val="3"/>
            <charset val="128"/>
          </rPr>
          <t>岩田京次</t>
        </r>
      </text>
    </comment>
    <comment ref="EN31" authorId="3" shapeId="0" xr:uid="{00000000-0006-0000-0300-000023000000}">
      <text>
        <r>
          <rPr>
            <b/>
            <sz val="9"/>
            <color indexed="81"/>
            <rFont val="ＭＳ Ｐゴシック"/>
            <family val="3"/>
            <charset val="128"/>
          </rPr>
          <t>岩田京次</t>
        </r>
      </text>
    </comment>
    <comment ref="ER31" authorId="3" shapeId="0" xr:uid="{00000000-0006-0000-0300-000024000000}">
      <text>
        <r>
          <rPr>
            <b/>
            <sz val="9"/>
            <color indexed="81"/>
            <rFont val="ＭＳ Ｐゴシック"/>
            <family val="3"/>
            <charset val="128"/>
          </rPr>
          <t>岩田京次</t>
        </r>
      </text>
    </comment>
    <comment ref="EV31" authorId="3" shapeId="0" xr:uid="{00000000-0006-0000-0300-000025000000}">
      <text>
        <r>
          <rPr>
            <b/>
            <sz val="9"/>
            <color indexed="81"/>
            <rFont val="ＭＳ Ｐゴシック"/>
            <family val="3"/>
            <charset val="128"/>
          </rPr>
          <t>岩田京次</t>
        </r>
      </text>
    </comment>
    <comment ref="AN33" authorId="3" shapeId="0" xr:uid="{00000000-0006-0000-0300-000026000000}">
      <text>
        <r>
          <rPr>
            <b/>
            <sz val="9"/>
            <color indexed="81"/>
            <rFont val="ＭＳ Ｐゴシック"/>
            <family val="3"/>
            <charset val="128"/>
          </rPr>
          <t>岩田京次</t>
        </r>
      </text>
    </comment>
    <comment ref="AR33" authorId="3" shapeId="0" xr:uid="{00000000-0006-0000-0300-000027000000}">
      <text>
        <r>
          <rPr>
            <b/>
            <sz val="9"/>
            <color indexed="81"/>
            <rFont val="ＭＳ Ｐゴシック"/>
            <family val="3"/>
            <charset val="128"/>
          </rPr>
          <t>岩田京次</t>
        </r>
      </text>
    </comment>
    <comment ref="AV33" authorId="3" shapeId="0" xr:uid="{00000000-0006-0000-0300-000028000000}">
      <text>
        <r>
          <rPr>
            <b/>
            <sz val="9"/>
            <color indexed="81"/>
            <rFont val="ＭＳ Ｐゴシック"/>
            <family val="3"/>
            <charset val="128"/>
          </rPr>
          <t>岩田京次</t>
        </r>
      </text>
    </comment>
    <comment ref="AZ33" authorId="3" shapeId="0" xr:uid="{00000000-0006-0000-0300-000029000000}">
      <text>
        <r>
          <rPr>
            <b/>
            <sz val="9"/>
            <color indexed="81"/>
            <rFont val="ＭＳ Ｐゴシック"/>
            <family val="3"/>
            <charset val="128"/>
          </rPr>
          <t>岩田京次</t>
        </r>
      </text>
    </comment>
    <comment ref="BD33" authorId="3" shapeId="0" xr:uid="{00000000-0006-0000-0300-00002A000000}">
      <text>
        <r>
          <rPr>
            <b/>
            <sz val="9"/>
            <color indexed="81"/>
            <rFont val="ＭＳ Ｐゴシック"/>
            <family val="3"/>
            <charset val="128"/>
          </rPr>
          <t>岩田京次</t>
        </r>
      </text>
    </comment>
    <comment ref="BH33" authorId="3" shapeId="0" xr:uid="{00000000-0006-0000-0300-00002B000000}">
      <text>
        <r>
          <rPr>
            <b/>
            <sz val="9"/>
            <color indexed="81"/>
            <rFont val="ＭＳ Ｐゴシック"/>
            <family val="3"/>
            <charset val="128"/>
          </rPr>
          <t>岩田京次</t>
        </r>
      </text>
    </comment>
    <comment ref="BL33" authorId="3" shapeId="0" xr:uid="{00000000-0006-0000-0300-00002C000000}">
      <text>
        <r>
          <rPr>
            <b/>
            <sz val="9"/>
            <color indexed="81"/>
            <rFont val="ＭＳ Ｐゴシック"/>
            <family val="3"/>
            <charset val="128"/>
          </rPr>
          <t>岩田京次</t>
        </r>
      </text>
    </comment>
    <comment ref="BP33" authorId="3" shapeId="0" xr:uid="{00000000-0006-0000-0300-00002D000000}">
      <text>
        <r>
          <rPr>
            <b/>
            <sz val="9"/>
            <color indexed="81"/>
            <rFont val="ＭＳ Ｐゴシック"/>
            <family val="3"/>
            <charset val="128"/>
          </rPr>
          <t>岩田京次</t>
        </r>
      </text>
    </comment>
    <comment ref="BT33" authorId="3" shapeId="0" xr:uid="{00000000-0006-0000-0300-00002E000000}">
      <text>
        <r>
          <rPr>
            <b/>
            <sz val="9"/>
            <color indexed="81"/>
            <rFont val="ＭＳ Ｐゴシック"/>
            <family val="3"/>
            <charset val="128"/>
          </rPr>
          <t>岩田京次</t>
        </r>
      </text>
    </comment>
    <comment ref="BX33" authorId="3" shapeId="0" xr:uid="{00000000-0006-0000-0300-00002F000000}">
      <text>
        <r>
          <rPr>
            <b/>
            <sz val="9"/>
            <color indexed="81"/>
            <rFont val="ＭＳ Ｐゴシック"/>
            <family val="3"/>
            <charset val="128"/>
          </rPr>
          <t>岩田京次</t>
        </r>
      </text>
    </comment>
    <comment ref="CB33" authorId="3" shapeId="0" xr:uid="{00000000-0006-0000-0300-000030000000}">
      <text>
        <r>
          <rPr>
            <b/>
            <sz val="9"/>
            <color indexed="81"/>
            <rFont val="ＭＳ Ｐゴシック"/>
            <family val="3"/>
            <charset val="128"/>
          </rPr>
          <t>岩田京次</t>
        </r>
      </text>
    </comment>
    <comment ref="CF33" authorId="3" shapeId="0" xr:uid="{00000000-0006-0000-0300-000031000000}">
      <text>
        <r>
          <rPr>
            <b/>
            <sz val="9"/>
            <color indexed="81"/>
            <rFont val="ＭＳ Ｐゴシック"/>
            <family val="3"/>
            <charset val="128"/>
          </rPr>
          <t>岩田京次</t>
        </r>
      </text>
    </comment>
    <comment ref="CJ33" authorId="3" shapeId="0" xr:uid="{00000000-0006-0000-0300-000032000000}">
      <text>
        <r>
          <rPr>
            <b/>
            <sz val="9"/>
            <color indexed="81"/>
            <rFont val="ＭＳ Ｐゴシック"/>
            <family val="3"/>
            <charset val="128"/>
          </rPr>
          <t>岩田京次</t>
        </r>
      </text>
    </comment>
    <comment ref="CN33" authorId="3" shapeId="0" xr:uid="{00000000-0006-0000-0300-000033000000}">
      <text>
        <r>
          <rPr>
            <b/>
            <sz val="9"/>
            <color indexed="81"/>
            <rFont val="ＭＳ Ｐゴシック"/>
            <family val="3"/>
            <charset val="128"/>
          </rPr>
          <t>岩田京次</t>
        </r>
      </text>
    </comment>
    <comment ref="CR33" authorId="3" shapeId="0" xr:uid="{00000000-0006-0000-0300-000034000000}">
      <text>
        <r>
          <rPr>
            <b/>
            <sz val="9"/>
            <color indexed="81"/>
            <rFont val="ＭＳ Ｐゴシック"/>
            <family val="3"/>
            <charset val="128"/>
          </rPr>
          <t>岩田京次</t>
        </r>
      </text>
    </comment>
    <comment ref="CV33" authorId="3" shapeId="0" xr:uid="{00000000-0006-0000-0300-000035000000}">
      <text>
        <r>
          <rPr>
            <b/>
            <sz val="9"/>
            <color indexed="81"/>
            <rFont val="ＭＳ Ｐゴシック"/>
            <family val="3"/>
            <charset val="128"/>
          </rPr>
          <t>岩田京次</t>
        </r>
      </text>
    </comment>
    <comment ref="CZ33" authorId="3" shapeId="0" xr:uid="{00000000-0006-0000-0300-000036000000}">
      <text>
        <r>
          <rPr>
            <b/>
            <sz val="9"/>
            <color indexed="81"/>
            <rFont val="ＭＳ Ｐゴシック"/>
            <family val="3"/>
            <charset val="128"/>
          </rPr>
          <t>岩田京次</t>
        </r>
      </text>
    </comment>
    <comment ref="DD33" authorId="3" shapeId="0" xr:uid="{00000000-0006-0000-0300-000037000000}">
      <text>
        <r>
          <rPr>
            <b/>
            <sz val="9"/>
            <color indexed="81"/>
            <rFont val="ＭＳ Ｐゴシック"/>
            <family val="3"/>
            <charset val="128"/>
          </rPr>
          <t>岩田京次</t>
        </r>
      </text>
    </comment>
    <comment ref="DH33" authorId="3" shapeId="0" xr:uid="{00000000-0006-0000-0300-000038000000}">
      <text>
        <r>
          <rPr>
            <b/>
            <sz val="9"/>
            <color indexed="81"/>
            <rFont val="ＭＳ Ｐゴシック"/>
            <family val="3"/>
            <charset val="128"/>
          </rPr>
          <t>岩田京次</t>
        </r>
      </text>
    </comment>
    <comment ref="DL33" authorId="3" shapeId="0" xr:uid="{00000000-0006-0000-0300-000039000000}">
      <text>
        <r>
          <rPr>
            <b/>
            <sz val="9"/>
            <color indexed="81"/>
            <rFont val="ＭＳ Ｐゴシック"/>
            <family val="3"/>
            <charset val="128"/>
          </rPr>
          <t>岩田京次</t>
        </r>
      </text>
    </comment>
    <comment ref="DP33" authorId="3" shapeId="0" xr:uid="{00000000-0006-0000-0300-00003A000000}">
      <text>
        <r>
          <rPr>
            <b/>
            <sz val="9"/>
            <color indexed="81"/>
            <rFont val="ＭＳ Ｐゴシック"/>
            <family val="3"/>
            <charset val="128"/>
          </rPr>
          <t>岩田京次</t>
        </r>
      </text>
    </comment>
    <comment ref="DT33" authorId="3" shapeId="0" xr:uid="{00000000-0006-0000-0300-00003B000000}">
      <text>
        <r>
          <rPr>
            <b/>
            <sz val="9"/>
            <color indexed="81"/>
            <rFont val="ＭＳ Ｐゴシック"/>
            <family val="3"/>
            <charset val="128"/>
          </rPr>
          <t>岩田京次</t>
        </r>
      </text>
    </comment>
    <comment ref="DX33" authorId="3" shapeId="0" xr:uid="{00000000-0006-0000-0300-00003C000000}">
      <text>
        <r>
          <rPr>
            <b/>
            <sz val="9"/>
            <color indexed="81"/>
            <rFont val="ＭＳ Ｐゴシック"/>
            <family val="3"/>
            <charset val="128"/>
          </rPr>
          <t>岩田京次</t>
        </r>
      </text>
    </comment>
    <comment ref="EB33" authorId="3" shapeId="0" xr:uid="{00000000-0006-0000-0300-00003D000000}">
      <text>
        <r>
          <rPr>
            <b/>
            <sz val="9"/>
            <color indexed="81"/>
            <rFont val="ＭＳ Ｐゴシック"/>
            <family val="3"/>
            <charset val="128"/>
          </rPr>
          <t>岩田京次</t>
        </r>
      </text>
    </comment>
    <comment ref="EF33" authorId="3" shapeId="0" xr:uid="{00000000-0006-0000-0300-00003E000000}">
      <text>
        <r>
          <rPr>
            <b/>
            <sz val="9"/>
            <color indexed="81"/>
            <rFont val="ＭＳ Ｐゴシック"/>
            <family val="3"/>
            <charset val="128"/>
          </rPr>
          <t>岩田京次</t>
        </r>
      </text>
    </comment>
    <comment ref="EJ33" authorId="3" shapeId="0" xr:uid="{00000000-0006-0000-0300-00003F000000}">
      <text>
        <r>
          <rPr>
            <b/>
            <sz val="9"/>
            <color indexed="81"/>
            <rFont val="ＭＳ Ｐゴシック"/>
            <family val="3"/>
            <charset val="128"/>
          </rPr>
          <t>岩田京次</t>
        </r>
      </text>
    </comment>
    <comment ref="EN33" authorId="3" shapeId="0" xr:uid="{00000000-0006-0000-0300-000040000000}">
      <text>
        <r>
          <rPr>
            <b/>
            <sz val="9"/>
            <color indexed="81"/>
            <rFont val="ＭＳ Ｐゴシック"/>
            <family val="3"/>
            <charset val="128"/>
          </rPr>
          <t>岩田京次</t>
        </r>
      </text>
    </comment>
    <comment ref="ER33" authorId="3" shapeId="0" xr:uid="{00000000-0006-0000-0300-000041000000}">
      <text>
        <r>
          <rPr>
            <b/>
            <sz val="9"/>
            <color indexed="81"/>
            <rFont val="ＭＳ Ｐゴシック"/>
            <family val="3"/>
            <charset val="128"/>
          </rPr>
          <t>岩田京次</t>
        </r>
      </text>
    </comment>
    <comment ref="EV33" authorId="3" shapeId="0" xr:uid="{00000000-0006-0000-0300-000042000000}">
      <text>
        <r>
          <rPr>
            <b/>
            <sz val="9"/>
            <color indexed="81"/>
            <rFont val="ＭＳ Ｐゴシック"/>
            <family val="3"/>
            <charset val="128"/>
          </rPr>
          <t>岩田京次</t>
        </r>
      </text>
    </comment>
    <comment ref="BA36" authorId="2" shapeId="0" xr:uid="{00000000-0006-0000-0300-000043000000}">
      <text>
        <r>
          <rPr>
            <b/>
            <sz val="9"/>
            <color indexed="81"/>
            <rFont val="ＭＳ Ｐゴシック"/>
            <family val="3"/>
            <charset val="128"/>
          </rPr>
          <t xml:space="preserve"> :</t>
        </r>
        <r>
          <rPr>
            <sz val="9"/>
            <color indexed="81"/>
            <rFont val="ＭＳ Ｐゴシック"/>
            <family val="3"/>
            <charset val="128"/>
          </rPr>
          <t xml:space="preserve">
</t>
        </r>
      </text>
    </comment>
    <comment ref="AN43" authorId="3" shapeId="0" xr:uid="{00000000-0006-0000-0300-000044000000}">
      <text>
        <r>
          <rPr>
            <sz val="9"/>
            <color indexed="81"/>
            <rFont val="ＭＳ Ｐゴシック"/>
            <family val="3"/>
            <charset val="128"/>
          </rPr>
          <t xml:space="preserve">岩田京次
</t>
        </r>
      </text>
    </comment>
    <comment ref="AR43" authorId="3" shapeId="0" xr:uid="{00000000-0006-0000-0300-000045000000}">
      <text>
        <r>
          <rPr>
            <sz val="9"/>
            <color indexed="81"/>
            <rFont val="ＭＳ Ｐゴシック"/>
            <family val="3"/>
            <charset val="128"/>
          </rPr>
          <t xml:space="preserve">岩田京次
</t>
        </r>
      </text>
    </comment>
    <comment ref="AV43" authorId="3" shapeId="0" xr:uid="{00000000-0006-0000-0300-000046000000}">
      <text>
        <r>
          <rPr>
            <sz val="9"/>
            <color indexed="81"/>
            <rFont val="ＭＳ Ｐゴシック"/>
            <family val="3"/>
            <charset val="128"/>
          </rPr>
          <t xml:space="preserve">岩田京次
</t>
        </r>
      </text>
    </comment>
    <comment ref="AZ43" authorId="3" shapeId="0" xr:uid="{00000000-0006-0000-0300-000047000000}">
      <text>
        <r>
          <rPr>
            <sz val="9"/>
            <color indexed="81"/>
            <rFont val="ＭＳ Ｐゴシック"/>
            <family val="3"/>
            <charset val="128"/>
          </rPr>
          <t xml:space="preserve">岩田京次
</t>
        </r>
      </text>
    </comment>
    <comment ref="BD43" authorId="3" shapeId="0" xr:uid="{00000000-0006-0000-0300-000048000000}">
      <text>
        <r>
          <rPr>
            <sz val="9"/>
            <color indexed="81"/>
            <rFont val="ＭＳ Ｐゴシック"/>
            <family val="3"/>
            <charset val="128"/>
          </rPr>
          <t xml:space="preserve">岩田京次
</t>
        </r>
      </text>
    </comment>
    <comment ref="BZ43" authorId="2" shapeId="0" xr:uid="{00000000-0006-0000-0300-000049000000}">
      <text>
        <r>
          <rPr>
            <b/>
            <sz val="9"/>
            <color indexed="81"/>
            <rFont val="ＭＳ Ｐゴシック"/>
            <family val="3"/>
            <charset val="128"/>
          </rPr>
          <t xml:space="preserve"> :</t>
        </r>
        <r>
          <rPr>
            <sz val="9"/>
            <color indexed="81"/>
            <rFont val="ＭＳ Ｐゴシック"/>
            <family val="3"/>
            <charset val="128"/>
          </rPr>
          <t xml:space="preserve">
</t>
        </r>
      </text>
    </comment>
    <comment ref="EG43" authorId="2" shapeId="0" xr:uid="{00000000-0006-0000-0300-00004A000000}">
      <text>
        <r>
          <rPr>
            <b/>
            <sz val="9"/>
            <color indexed="81"/>
            <rFont val="ＭＳ Ｐゴシック"/>
            <family val="3"/>
            <charset val="128"/>
          </rPr>
          <t xml:space="preserve"> :</t>
        </r>
        <r>
          <rPr>
            <sz val="9"/>
            <color indexed="81"/>
            <rFont val="ＭＳ Ｐゴシック"/>
            <family val="3"/>
            <charset val="128"/>
          </rPr>
          <t xml:space="preserve">
</t>
        </r>
      </text>
    </comment>
    <comment ref="AN49" authorId="3" shapeId="0" xr:uid="{00000000-0006-0000-0300-00004B000000}">
      <text>
        <r>
          <rPr>
            <b/>
            <sz val="9"/>
            <color indexed="81"/>
            <rFont val="ＭＳ Ｐゴシック"/>
            <family val="3"/>
            <charset val="128"/>
          </rPr>
          <t>岩田京次</t>
        </r>
      </text>
    </comment>
    <comment ref="AR49" authorId="3" shapeId="0" xr:uid="{00000000-0006-0000-0300-00004C000000}">
      <text>
        <r>
          <rPr>
            <b/>
            <sz val="9"/>
            <color indexed="81"/>
            <rFont val="ＭＳ Ｐゴシック"/>
            <family val="3"/>
            <charset val="128"/>
          </rPr>
          <t>岩田京次</t>
        </r>
      </text>
    </comment>
    <comment ref="AV49" authorId="3" shapeId="0" xr:uid="{00000000-0006-0000-0300-00004D000000}">
      <text>
        <r>
          <rPr>
            <b/>
            <sz val="9"/>
            <color indexed="81"/>
            <rFont val="ＭＳ Ｐゴシック"/>
            <family val="3"/>
            <charset val="128"/>
          </rPr>
          <t>岩田京次</t>
        </r>
      </text>
    </comment>
    <comment ref="BC49" authorId="3" shapeId="0" xr:uid="{00000000-0006-0000-0300-00004E000000}">
      <text>
        <r>
          <rPr>
            <b/>
            <sz val="9"/>
            <color indexed="81"/>
            <rFont val="ＭＳ Ｐゴシック"/>
            <family val="3"/>
            <charset val="128"/>
          </rPr>
          <t>岩田京次</t>
        </r>
      </text>
    </comment>
    <comment ref="BG49" authorId="3" shapeId="0" xr:uid="{00000000-0006-0000-0300-00004F000000}">
      <text>
        <r>
          <rPr>
            <b/>
            <sz val="9"/>
            <color indexed="81"/>
            <rFont val="ＭＳ Ｐゴシック"/>
            <family val="3"/>
            <charset val="128"/>
          </rPr>
          <t>岩田京次</t>
        </r>
      </text>
    </comment>
    <comment ref="BK49" authorId="3" shapeId="0" xr:uid="{00000000-0006-0000-0300-000050000000}">
      <text>
        <r>
          <rPr>
            <b/>
            <sz val="9"/>
            <color indexed="81"/>
            <rFont val="ＭＳ Ｐゴシック"/>
            <family val="3"/>
            <charset val="128"/>
          </rPr>
          <t>岩田京次</t>
        </r>
      </text>
    </comment>
    <comment ref="BO49" authorId="3" shapeId="0" xr:uid="{00000000-0006-0000-0300-000051000000}">
      <text>
        <r>
          <rPr>
            <b/>
            <sz val="9"/>
            <color indexed="81"/>
            <rFont val="ＭＳ Ｐゴシック"/>
            <family val="3"/>
            <charset val="128"/>
          </rPr>
          <t>岩田京次</t>
        </r>
      </text>
    </comment>
    <comment ref="CZ49" authorId="3" shapeId="0" xr:uid="{00000000-0006-0000-0300-000052000000}">
      <text>
        <r>
          <rPr>
            <b/>
            <sz val="9"/>
            <color indexed="81"/>
            <rFont val="ＭＳ Ｐゴシック"/>
            <family val="3"/>
            <charset val="128"/>
          </rPr>
          <t>岩田京次</t>
        </r>
      </text>
    </comment>
    <comment ref="DD49" authorId="3" shapeId="0" xr:uid="{00000000-0006-0000-0300-000053000000}">
      <text>
        <r>
          <rPr>
            <b/>
            <sz val="9"/>
            <color indexed="81"/>
            <rFont val="ＭＳ Ｐゴシック"/>
            <family val="3"/>
            <charset val="128"/>
          </rPr>
          <t>岩田京次</t>
        </r>
      </text>
    </comment>
    <comment ref="DH49" authorId="3" shapeId="0" xr:uid="{00000000-0006-0000-0300-000054000000}">
      <text>
        <r>
          <rPr>
            <b/>
            <sz val="9"/>
            <color indexed="81"/>
            <rFont val="ＭＳ Ｐゴシック"/>
            <family val="3"/>
            <charset val="128"/>
          </rPr>
          <t>岩田京次</t>
        </r>
      </text>
    </comment>
    <comment ref="DL49" authorId="3" shapeId="0" xr:uid="{00000000-0006-0000-0300-000055000000}">
      <text>
        <r>
          <rPr>
            <b/>
            <sz val="9"/>
            <color indexed="81"/>
            <rFont val="ＭＳ Ｐゴシック"/>
            <family val="3"/>
            <charset val="128"/>
          </rPr>
          <t>岩田京次</t>
        </r>
      </text>
    </comment>
    <comment ref="DP49" authorId="3" shapeId="0" xr:uid="{00000000-0006-0000-0300-000056000000}">
      <text>
        <r>
          <rPr>
            <b/>
            <sz val="9"/>
            <color indexed="81"/>
            <rFont val="ＭＳ Ｐゴシック"/>
            <family val="3"/>
            <charset val="128"/>
          </rPr>
          <t>岩田京次</t>
        </r>
      </text>
    </comment>
    <comment ref="DT49" authorId="3" shapeId="0" xr:uid="{00000000-0006-0000-0300-000057000000}">
      <text>
        <r>
          <rPr>
            <b/>
            <sz val="9"/>
            <color indexed="81"/>
            <rFont val="ＭＳ Ｐゴシック"/>
            <family val="3"/>
            <charset val="128"/>
          </rPr>
          <t>岩田京次</t>
        </r>
      </text>
    </comment>
    <comment ref="DX49" authorId="3" shapeId="0" xr:uid="{00000000-0006-0000-0300-000058000000}">
      <text>
        <r>
          <rPr>
            <b/>
            <sz val="9"/>
            <color indexed="81"/>
            <rFont val="ＭＳ Ｐゴシック"/>
            <family val="3"/>
            <charset val="128"/>
          </rPr>
          <t>岩田京次</t>
        </r>
      </text>
    </comment>
    <comment ref="EB49" authorId="3" shapeId="0" xr:uid="{00000000-0006-0000-0300-000059000000}">
      <text>
        <r>
          <rPr>
            <b/>
            <sz val="9"/>
            <color indexed="81"/>
            <rFont val="ＭＳ Ｐゴシック"/>
            <family val="3"/>
            <charset val="128"/>
          </rPr>
          <t>岩田京次</t>
        </r>
      </text>
    </comment>
    <comment ref="EF49" authorId="3" shapeId="0" xr:uid="{00000000-0006-0000-0300-00005A000000}">
      <text>
        <r>
          <rPr>
            <b/>
            <sz val="9"/>
            <color indexed="81"/>
            <rFont val="ＭＳ Ｐゴシック"/>
            <family val="3"/>
            <charset val="128"/>
          </rPr>
          <t>岩田京次</t>
        </r>
      </text>
    </comment>
    <comment ref="EJ49" authorId="3" shapeId="0" xr:uid="{00000000-0006-0000-0300-00005B000000}">
      <text>
        <r>
          <rPr>
            <b/>
            <sz val="9"/>
            <color indexed="81"/>
            <rFont val="ＭＳ Ｐゴシック"/>
            <family val="3"/>
            <charset val="128"/>
          </rPr>
          <t>岩田京次</t>
        </r>
      </text>
    </comment>
    <comment ref="EN49" authorId="3" shapeId="0" xr:uid="{00000000-0006-0000-0300-00005C000000}">
      <text>
        <r>
          <rPr>
            <b/>
            <sz val="9"/>
            <color indexed="81"/>
            <rFont val="ＭＳ Ｐゴシック"/>
            <family val="3"/>
            <charset val="128"/>
          </rPr>
          <t>岩田京次</t>
        </r>
      </text>
    </comment>
    <comment ref="ER49" authorId="3" shapeId="0" xr:uid="{00000000-0006-0000-0300-00005D000000}">
      <text>
        <r>
          <rPr>
            <b/>
            <sz val="9"/>
            <color indexed="81"/>
            <rFont val="ＭＳ Ｐゴシック"/>
            <family val="3"/>
            <charset val="128"/>
          </rPr>
          <t>岩田京次</t>
        </r>
      </text>
    </comment>
    <comment ref="EV49" authorId="3" shapeId="0" xr:uid="{00000000-0006-0000-0300-00005E000000}">
      <text>
        <r>
          <rPr>
            <b/>
            <sz val="9"/>
            <color indexed="81"/>
            <rFont val="ＭＳ Ｐゴシック"/>
            <family val="3"/>
            <charset val="128"/>
          </rPr>
          <t>岩田京次</t>
        </r>
      </text>
    </comment>
    <comment ref="AN52" authorId="3" shapeId="0" xr:uid="{00000000-0006-0000-0300-00005F000000}">
      <text>
        <r>
          <rPr>
            <b/>
            <sz val="9"/>
            <color indexed="81"/>
            <rFont val="ＭＳ Ｐゴシック"/>
            <family val="3"/>
            <charset val="128"/>
          </rPr>
          <t>岩田京次</t>
        </r>
      </text>
    </comment>
    <comment ref="AR52" authorId="3" shapeId="0" xr:uid="{00000000-0006-0000-0300-000060000000}">
      <text>
        <r>
          <rPr>
            <b/>
            <sz val="9"/>
            <color indexed="81"/>
            <rFont val="ＭＳ Ｐゴシック"/>
            <family val="3"/>
            <charset val="128"/>
          </rPr>
          <t>岩田京次</t>
        </r>
      </text>
    </comment>
    <comment ref="AV52" authorId="3" shapeId="0" xr:uid="{00000000-0006-0000-0300-000061000000}">
      <text>
        <r>
          <rPr>
            <b/>
            <sz val="9"/>
            <color indexed="81"/>
            <rFont val="ＭＳ Ｐゴシック"/>
            <family val="3"/>
            <charset val="128"/>
          </rPr>
          <t>岩田京次</t>
        </r>
      </text>
    </comment>
    <comment ref="AZ52" authorId="3" shapeId="0" xr:uid="{00000000-0006-0000-0300-000062000000}">
      <text>
        <r>
          <rPr>
            <b/>
            <sz val="9"/>
            <color indexed="81"/>
            <rFont val="ＭＳ Ｐゴシック"/>
            <family val="3"/>
            <charset val="128"/>
          </rPr>
          <t>岩田京次</t>
        </r>
      </text>
    </comment>
    <comment ref="BD52" authorId="3" shapeId="0" xr:uid="{00000000-0006-0000-0300-000063000000}">
      <text>
        <r>
          <rPr>
            <b/>
            <sz val="9"/>
            <color indexed="81"/>
            <rFont val="ＭＳ Ｐゴシック"/>
            <family val="3"/>
            <charset val="128"/>
          </rPr>
          <t>岩田京次</t>
        </r>
      </text>
    </comment>
    <comment ref="BH52" authorId="3" shapeId="0" xr:uid="{00000000-0006-0000-0300-000064000000}">
      <text>
        <r>
          <rPr>
            <b/>
            <sz val="9"/>
            <color indexed="81"/>
            <rFont val="ＭＳ Ｐゴシック"/>
            <family val="3"/>
            <charset val="128"/>
          </rPr>
          <t>岩田京次</t>
        </r>
      </text>
    </comment>
    <comment ref="BL52" authorId="3" shapeId="0" xr:uid="{00000000-0006-0000-0300-000065000000}">
      <text>
        <r>
          <rPr>
            <b/>
            <sz val="9"/>
            <color indexed="81"/>
            <rFont val="ＭＳ Ｐゴシック"/>
            <family val="3"/>
            <charset val="128"/>
          </rPr>
          <t>岩田京次</t>
        </r>
      </text>
    </comment>
    <comment ref="BP52" authorId="3" shapeId="0" xr:uid="{00000000-0006-0000-0300-000066000000}">
      <text>
        <r>
          <rPr>
            <b/>
            <sz val="9"/>
            <color indexed="81"/>
            <rFont val="ＭＳ Ｐゴシック"/>
            <family val="3"/>
            <charset val="128"/>
          </rPr>
          <t>岩田京次</t>
        </r>
      </text>
    </comment>
    <comment ref="BT52" authorId="3" shapeId="0" xr:uid="{00000000-0006-0000-0300-000067000000}">
      <text>
        <r>
          <rPr>
            <b/>
            <sz val="9"/>
            <color indexed="81"/>
            <rFont val="ＭＳ Ｐゴシック"/>
            <family val="3"/>
            <charset val="128"/>
          </rPr>
          <t>岩田京次</t>
        </r>
      </text>
    </comment>
    <comment ref="BX52" authorId="3" shapeId="0" xr:uid="{00000000-0006-0000-0300-000068000000}">
      <text>
        <r>
          <rPr>
            <b/>
            <sz val="9"/>
            <color indexed="81"/>
            <rFont val="ＭＳ Ｐゴシック"/>
            <family val="3"/>
            <charset val="128"/>
          </rPr>
          <t>岩田京次</t>
        </r>
      </text>
    </comment>
    <comment ref="CB52" authorId="3" shapeId="0" xr:uid="{00000000-0006-0000-0300-000069000000}">
      <text>
        <r>
          <rPr>
            <b/>
            <sz val="9"/>
            <color indexed="81"/>
            <rFont val="ＭＳ Ｐゴシック"/>
            <family val="3"/>
            <charset val="128"/>
          </rPr>
          <t>岩田京次</t>
        </r>
      </text>
    </comment>
    <comment ref="CF52" authorId="3" shapeId="0" xr:uid="{00000000-0006-0000-0300-00006A000000}">
      <text>
        <r>
          <rPr>
            <b/>
            <sz val="9"/>
            <color indexed="81"/>
            <rFont val="ＭＳ Ｐゴシック"/>
            <family val="3"/>
            <charset val="128"/>
          </rPr>
          <t>岩田京次</t>
        </r>
      </text>
    </comment>
    <comment ref="CJ52" authorId="3" shapeId="0" xr:uid="{00000000-0006-0000-0300-00006B000000}">
      <text>
        <r>
          <rPr>
            <b/>
            <sz val="9"/>
            <color indexed="81"/>
            <rFont val="ＭＳ Ｐゴシック"/>
            <family val="3"/>
            <charset val="128"/>
          </rPr>
          <t>岩田京次</t>
        </r>
      </text>
    </comment>
    <comment ref="CN52" authorId="3" shapeId="0" xr:uid="{00000000-0006-0000-0300-00006C000000}">
      <text>
        <r>
          <rPr>
            <b/>
            <sz val="9"/>
            <color indexed="81"/>
            <rFont val="ＭＳ Ｐゴシック"/>
            <family val="3"/>
            <charset val="128"/>
          </rPr>
          <t>岩田京次</t>
        </r>
      </text>
    </comment>
    <comment ref="CR52" authorId="3" shapeId="0" xr:uid="{00000000-0006-0000-0300-00006D000000}">
      <text>
        <r>
          <rPr>
            <b/>
            <sz val="9"/>
            <color indexed="81"/>
            <rFont val="ＭＳ Ｐゴシック"/>
            <family val="3"/>
            <charset val="128"/>
          </rPr>
          <t>岩田京次</t>
        </r>
      </text>
    </comment>
    <comment ref="CV52" authorId="3" shapeId="0" xr:uid="{00000000-0006-0000-0300-00006E000000}">
      <text>
        <r>
          <rPr>
            <b/>
            <sz val="9"/>
            <color indexed="81"/>
            <rFont val="ＭＳ Ｐゴシック"/>
            <family val="3"/>
            <charset val="128"/>
          </rPr>
          <t>岩田京次</t>
        </r>
      </text>
    </comment>
    <comment ref="CZ52" authorId="3" shapeId="0" xr:uid="{00000000-0006-0000-0300-00006F000000}">
      <text>
        <r>
          <rPr>
            <b/>
            <sz val="9"/>
            <color indexed="81"/>
            <rFont val="ＭＳ Ｐゴシック"/>
            <family val="3"/>
            <charset val="128"/>
          </rPr>
          <t>岩田京次</t>
        </r>
      </text>
    </comment>
    <comment ref="DD52" authorId="3" shapeId="0" xr:uid="{00000000-0006-0000-0300-000070000000}">
      <text>
        <r>
          <rPr>
            <b/>
            <sz val="9"/>
            <color indexed="81"/>
            <rFont val="ＭＳ Ｐゴシック"/>
            <family val="3"/>
            <charset val="128"/>
          </rPr>
          <t>岩田京次</t>
        </r>
      </text>
    </comment>
    <comment ref="DH52" authorId="3" shapeId="0" xr:uid="{00000000-0006-0000-0300-000071000000}">
      <text>
        <r>
          <rPr>
            <b/>
            <sz val="9"/>
            <color indexed="81"/>
            <rFont val="ＭＳ Ｐゴシック"/>
            <family val="3"/>
            <charset val="128"/>
          </rPr>
          <t>岩田京次</t>
        </r>
      </text>
    </comment>
    <comment ref="DL52" authorId="3" shapeId="0" xr:uid="{00000000-0006-0000-0300-000072000000}">
      <text>
        <r>
          <rPr>
            <b/>
            <sz val="9"/>
            <color indexed="81"/>
            <rFont val="ＭＳ Ｐゴシック"/>
            <family val="3"/>
            <charset val="128"/>
          </rPr>
          <t>岩田京次</t>
        </r>
      </text>
    </comment>
    <comment ref="DP52" authorId="3" shapeId="0" xr:uid="{00000000-0006-0000-0300-000073000000}">
      <text>
        <r>
          <rPr>
            <b/>
            <sz val="9"/>
            <color indexed="81"/>
            <rFont val="ＭＳ Ｐゴシック"/>
            <family val="3"/>
            <charset val="128"/>
          </rPr>
          <t>岩田京次</t>
        </r>
      </text>
    </comment>
    <comment ref="DT52" authorId="3" shapeId="0" xr:uid="{00000000-0006-0000-0300-000074000000}">
      <text>
        <r>
          <rPr>
            <b/>
            <sz val="9"/>
            <color indexed="81"/>
            <rFont val="ＭＳ Ｐゴシック"/>
            <family val="3"/>
            <charset val="128"/>
          </rPr>
          <t>岩田京次</t>
        </r>
      </text>
    </comment>
    <comment ref="DX52" authorId="3" shapeId="0" xr:uid="{00000000-0006-0000-0300-000075000000}">
      <text>
        <r>
          <rPr>
            <b/>
            <sz val="9"/>
            <color indexed="81"/>
            <rFont val="ＭＳ Ｐゴシック"/>
            <family val="3"/>
            <charset val="128"/>
          </rPr>
          <t>岩田京次</t>
        </r>
      </text>
    </comment>
    <comment ref="EB52" authorId="3" shapeId="0" xr:uid="{00000000-0006-0000-0300-000076000000}">
      <text>
        <r>
          <rPr>
            <b/>
            <sz val="9"/>
            <color indexed="81"/>
            <rFont val="ＭＳ Ｐゴシック"/>
            <family val="3"/>
            <charset val="128"/>
          </rPr>
          <t>岩田京次</t>
        </r>
      </text>
    </comment>
    <comment ref="EF52" authorId="3" shapeId="0" xr:uid="{00000000-0006-0000-0300-000077000000}">
      <text>
        <r>
          <rPr>
            <b/>
            <sz val="9"/>
            <color indexed="81"/>
            <rFont val="ＭＳ Ｐゴシック"/>
            <family val="3"/>
            <charset val="128"/>
          </rPr>
          <t>岩田京次</t>
        </r>
      </text>
    </comment>
    <comment ref="EJ52" authorId="3" shapeId="0" xr:uid="{00000000-0006-0000-0300-000078000000}">
      <text>
        <r>
          <rPr>
            <b/>
            <sz val="9"/>
            <color indexed="81"/>
            <rFont val="ＭＳ Ｐゴシック"/>
            <family val="3"/>
            <charset val="128"/>
          </rPr>
          <t>岩田京次</t>
        </r>
      </text>
    </comment>
    <comment ref="EN52" authorId="3" shapeId="0" xr:uid="{00000000-0006-0000-0300-000079000000}">
      <text>
        <r>
          <rPr>
            <b/>
            <sz val="9"/>
            <color indexed="81"/>
            <rFont val="ＭＳ Ｐゴシック"/>
            <family val="3"/>
            <charset val="128"/>
          </rPr>
          <t>岩田京次</t>
        </r>
      </text>
    </comment>
    <comment ref="ER52" authorId="3" shapeId="0" xr:uid="{00000000-0006-0000-0300-00007A000000}">
      <text>
        <r>
          <rPr>
            <b/>
            <sz val="9"/>
            <color indexed="81"/>
            <rFont val="ＭＳ Ｐゴシック"/>
            <family val="3"/>
            <charset val="128"/>
          </rPr>
          <t>岩田京次</t>
        </r>
      </text>
    </comment>
    <comment ref="EV52" authorId="3" shapeId="0" xr:uid="{00000000-0006-0000-0300-00007B000000}">
      <text>
        <r>
          <rPr>
            <b/>
            <sz val="9"/>
            <color indexed="81"/>
            <rFont val="ＭＳ Ｐゴシック"/>
            <family val="3"/>
            <charset val="128"/>
          </rPr>
          <t>岩田京次</t>
        </r>
      </text>
    </comment>
    <comment ref="AN54" authorId="3" shapeId="0" xr:uid="{00000000-0006-0000-0300-00007C000000}">
      <text>
        <r>
          <rPr>
            <b/>
            <sz val="9"/>
            <color indexed="81"/>
            <rFont val="ＭＳ Ｐゴシック"/>
            <family val="3"/>
            <charset val="128"/>
          </rPr>
          <t>岩田京次</t>
        </r>
      </text>
    </comment>
    <comment ref="AR54" authorId="3" shapeId="0" xr:uid="{00000000-0006-0000-0300-00007D000000}">
      <text>
        <r>
          <rPr>
            <b/>
            <sz val="9"/>
            <color indexed="81"/>
            <rFont val="ＭＳ Ｐゴシック"/>
            <family val="3"/>
            <charset val="128"/>
          </rPr>
          <t>岩田京次</t>
        </r>
      </text>
    </comment>
    <comment ref="AV54" authorId="3" shapeId="0" xr:uid="{00000000-0006-0000-0300-00007E000000}">
      <text>
        <r>
          <rPr>
            <b/>
            <sz val="9"/>
            <color indexed="81"/>
            <rFont val="ＭＳ Ｐゴシック"/>
            <family val="3"/>
            <charset val="128"/>
          </rPr>
          <t>岩田京次</t>
        </r>
      </text>
    </comment>
    <comment ref="AZ54" authorId="3" shapeId="0" xr:uid="{00000000-0006-0000-0300-00007F000000}">
      <text>
        <r>
          <rPr>
            <b/>
            <sz val="9"/>
            <color indexed="81"/>
            <rFont val="ＭＳ Ｐゴシック"/>
            <family val="3"/>
            <charset val="128"/>
          </rPr>
          <t>岩田京次</t>
        </r>
      </text>
    </comment>
    <comment ref="BD54" authorId="3" shapeId="0" xr:uid="{00000000-0006-0000-0300-000080000000}">
      <text>
        <r>
          <rPr>
            <b/>
            <sz val="9"/>
            <color indexed="81"/>
            <rFont val="ＭＳ Ｐゴシック"/>
            <family val="3"/>
            <charset val="128"/>
          </rPr>
          <t>岩田京次</t>
        </r>
      </text>
    </comment>
    <comment ref="BH54" authorId="3" shapeId="0" xr:uid="{00000000-0006-0000-0300-000081000000}">
      <text>
        <r>
          <rPr>
            <b/>
            <sz val="9"/>
            <color indexed="81"/>
            <rFont val="ＭＳ Ｐゴシック"/>
            <family val="3"/>
            <charset val="128"/>
          </rPr>
          <t>岩田京次</t>
        </r>
      </text>
    </comment>
    <comment ref="BL54" authorId="3" shapeId="0" xr:uid="{00000000-0006-0000-0300-000082000000}">
      <text>
        <r>
          <rPr>
            <b/>
            <sz val="9"/>
            <color indexed="81"/>
            <rFont val="ＭＳ Ｐゴシック"/>
            <family val="3"/>
            <charset val="128"/>
          </rPr>
          <t>岩田京次</t>
        </r>
      </text>
    </comment>
    <comment ref="BP54" authorId="3" shapeId="0" xr:uid="{00000000-0006-0000-0300-000083000000}">
      <text>
        <r>
          <rPr>
            <b/>
            <sz val="9"/>
            <color indexed="81"/>
            <rFont val="ＭＳ Ｐゴシック"/>
            <family val="3"/>
            <charset val="128"/>
          </rPr>
          <t>岩田京次</t>
        </r>
      </text>
    </comment>
    <comment ref="BT54" authorId="3" shapeId="0" xr:uid="{00000000-0006-0000-0300-000084000000}">
      <text>
        <r>
          <rPr>
            <b/>
            <sz val="9"/>
            <color indexed="81"/>
            <rFont val="ＭＳ Ｐゴシック"/>
            <family val="3"/>
            <charset val="128"/>
          </rPr>
          <t>岩田京次</t>
        </r>
      </text>
    </comment>
    <comment ref="BX54" authorId="3" shapeId="0" xr:uid="{00000000-0006-0000-0300-000085000000}">
      <text>
        <r>
          <rPr>
            <b/>
            <sz val="9"/>
            <color indexed="81"/>
            <rFont val="ＭＳ Ｐゴシック"/>
            <family val="3"/>
            <charset val="128"/>
          </rPr>
          <t>岩田京次</t>
        </r>
      </text>
    </comment>
    <comment ref="CB54" authorId="3" shapeId="0" xr:uid="{00000000-0006-0000-0300-000086000000}">
      <text>
        <r>
          <rPr>
            <b/>
            <sz val="9"/>
            <color indexed="81"/>
            <rFont val="ＭＳ Ｐゴシック"/>
            <family val="3"/>
            <charset val="128"/>
          </rPr>
          <t>岩田京次</t>
        </r>
      </text>
    </comment>
    <comment ref="CF54" authorId="3" shapeId="0" xr:uid="{00000000-0006-0000-0300-000087000000}">
      <text>
        <r>
          <rPr>
            <b/>
            <sz val="9"/>
            <color indexed="81"/>
            <rFont val="ＭＳ Ｐゴシック"/>
            <family val="3"/>
            <charset val="128"/>
          </rPr>
          <t>岩田京次</t>
        </r>
      </text>
    </comment>
    <comment ref="CJ54" authorId="3" shapeId="0" xr:uid="{00000000-0006-0000-0300-000088000000}">
      <text>
        <r>
          <rPr>
            <b/>
            <sz val="9"/>
            <color indexed="81"/>
            <rFont val="ＭＳ Ｐゴシック"/>
            <family val="3"/>
            <charset val="128"/>
          </rPr>
          <t>岩田京次</t>
        </r>
      </text>
    </comment>
    <comment ref="CN54" authorId="3" shapeId="0" xr:uid="{00000000-0006-0000-0300-000089000000}">
      <text>
        <r>
          <rPr>
            <b/>
            <sz val="9"/>
            <color indexed="81"/>
            <rFont val="ＭＳ Ｐゴシック"/>
            <family val="3"/>
            <charset val="128"/>
          </rPr>
          <t>岩田京次</t>
        </r>
      </text>
    </comment>
    <comment ref="CR54" authorId="3" shapeId="0" xr:uid="{00000000-0006-0000-0300-00008A000000}">
      <text>
        <r>
          <rPr>
            <b/>
            <sz val="9"/>
            <color indexed="81"/>
            <rFont val="ＭＳ Ｐゴシック"/>
            <family val="3"/>
            <charset val="128"/>
          </rPr>
          <t>岩田京次</t>
        </r>
      </text>
    </comment>
    <comment ref="CV54" authorId="3" shapeId="0" xr:uid="{00000000-0006-0000-0300-00008B000000}">
      <text>
        <r>
          <rPr>
            <b/>
            <sz val="9"/>
            <color indexed="81"/>
            <rFont val="ＭＳ Ｐゴシック"/>
            <family val="3"/>
            <charset val="128"/>
          </rPr>
          <t>岩田京次</t>
        </r>
      </text>
    </comment>
    <comment ref="CZ54" authorId="3" shapeId="0" xr:uid="{00000000-0006-0000-0300-00008C000000}">
      <text>
        <r>
          <rPr>
            <b/>
            <sz val="9"/>
            <color indexed="81"/>
            <rFont val="ＭＳ Ｐゴシック"/>
            <family val="3"/>
            <charset val="128"/>
          </rPr>
          <t>岩田京次</t>
        </r>
      </text>
    </comment>
    <comment ref="DD54" authorId="3" shapeId="0" xr:uid="{00000000-0006-0000-0300-00008D000000}">
      <text>
        <r>
          <rPr>
            <b/>
            <sz val="9"/>
            <color indexed="81"/>
            <rFont val="ＭＳ Ｐゴシック"/>
            <family val="3"/>
            <charset val="128"/>
          </rPr>
          <t>岩田京次</t>
        </r>
      </text>
    </comment>
    <comment ref="DH54" authorId="3" shapeId="0" xr:uid="{00000000-0006-0000-0300-00008E000000}">
      <text>
        <r>
          <rPr>
            <b/>
            <sz val="9"/>
            <color indexed="81"/>
            <rFont val="ＭＳ Ｐゴシック"/>
            <family val="3"/>
            <charset val="128"/>
          </rPr>
          <t>岩田京次</t>
        </r>
      </text>
    </comment>
    <comment ref="DL54" authorId="3" shapeId="0" xr:uid="{00000000-0006-0000-0300-00008F000000}">
      <text>
        <r>
          <rPr>
            <b/>
            <sz val="9"/>
            <color indexed="81"/>
            <rFont val="ＭＳ Ｐゴシック"/>
            <family val="3"/>
            <charset val="128"/>
          </rPr>
          <t>岩田京次</t>
        </r>
      </text>
    </comment>
    <comment ref="DP54" authorId="3" shapeId="0" xr:uid="{00000000-0006-0000-0300-000090000000}">
      <text>
        <r>
          <rPr>
            <b/>
            <sz val="9"/>
            <color indexed="81"/>
            <rFont val="ＭＳ Ｐゴシック"/>
            <family val="3"/>
            <charset val="128"/>
          </rPr>
          <t>岩田京次</t>
        </r>
      </text>
    </comment>
    <comment ref="DT54" authorId="3" shapeId="0" xr:uid="{00000000-0006-0000-0300-000091000000}">
      <text>
        <r>
          <rPr>
            <b/>
            <sz val="9"/>
            <color indexed="81"/>
            <rFont val="ＭＳ Ｐゴシック"/>
            <family val="3"/>
            <charset val="128"/>
          </rPr>
          <t>岩田京次</t>
        </r>
      </text>
    </comment>
    <comment ref="DX54" authorId="3" shapeId="0" xr:uid="{00000000-0006-0000-0300-000092000000}">
      <text>
        <r>
          <rPr>
            <b/>
            <sz val="9"/>
            <color indexed="81"/>
            <rFont val="ＭＳ Ｐゴシック"/>
            <family val="3"/>
            <charset val="128"/>
          </rPr>
          <t>岩田京次</t>
        </r>
      </text>
    </comment>
    <comment ref="EB54" authorId="3" shapeId="0" xr:uid="{00000000-0006-0000-0300-000093000000}">
      <text>
        <r>
          <rPr>
            <b/>
            <sz val="9"/>
            <color indexed="81"/>
            <rFont val="ＭＳ Ｐゴシック"/>
            <family val="3"/>
            <charset val="128"/>
          </rPr>
          <t>岩田京次</t>
        </r>
      </text>
    </comment>
    <comment ref="EF54" authorId="3" shapeId="0" xr:uid="{00000000-0006-0000-0300-000094000000}">
      <text>
        <r>
          <rPr>
            <b/>
            <sz val="9"/>
            <color indexed="81"/>
            <rFont val="ＭＳ Ｐゴシック"/>
            <family val="3"/>
            <charset val="128"/>
          </rPr>
          <t>岩田京次</t>
        </r>
      </text>
    </comment>
    <comment ref="EJ54" authorId="3" shapeId="0" xr:uid="{00000000-0006-0000-0300-000095000000}">
      <text>
        <r>
          <rPr>
            <b/>
            <sz val="9"/>
            <color indexed="81"/>
            <rFont val="ＭＳ Ｐゴシック"/>
            <family val="3"/>
            <charset val="128"/>
          </rPr>
          <t>岩田京次</t>
        </r>
      </text>
    </comment>
    <comment ref="EN54" authorId="3" shapeId="0" xr:uid="{00000000-0006-0000-0300-000096000000}">
      <text>
        <r>
          <rPr>
            <b/>
            <sz val="9"/>
            <color indexed="81"/>
            <rFont val="ＭＳ Ｐゴシック"/>
            <family val="3"/>
            <charset val="128"/>
          </rPr>
          <t>岩田京次</t>
        </r>
      </text>
    </comment>
    <comment ref="ER54" authorId="3" shapeId="0" xr:uid="{00000000-0006-0000-0300-000097000000}">
      <text>
        <r>
          <rPr>
            <b/>
            <sz val="9"/>
            <color indexed="81"/>
            <rFont val="ＭＳ Ｐゴシック"/>
            <family val="3"/>
            <charset val="128"/>
          </rPr>
          <t>岩田京次</t>
        </r>
      </text>
    </comment>
    <comment ref="EV54" authorId="3" shapeId="0" xr:uid="{00000000-0006-0000-0300-000098000000}">
      <text>
        <r>
          <rPr>
            <b/>
            <sz val="9"/>
            <color indexed="81"/>
            <rFont val="ＭＳ Ｐゴシック"/>
            <family val="3"/>
            <charset val="128"/>
          </rPr>
          <t>岩田京次</t>
        </r>
      </text>
    </comment>
    <comment ref="BA57" authorId="2" shapeId="0" xr:uid="{00000000-0006-0000-0300-000099000000}">
      <text>
        <r>
          <rPr>
            <b/>
            <sz val="9"/>
            <color indexed="81"/>
            <rFont val="ＭＳ Ｐゴシック"/>
            <family val="3"/>
            <charset val="128"/>
          </rPr>
          <t xml:space="preserve"> :</t>
        </r>
        <r>
          <rPr>
            <sz val="9"/>
            <color indexed="81"/>
            <rFont val="ＭＳ Ｐゴシック"/>
            <family val="3"/>
            <charset val="128"/>
          </rPr>
          <t xml:space="preserve">
</t>
        </r>
      </text>
    </comment>
    <comment ref="AN64" authorId="3" shapeId="0" xr:uid="{00000000-0006-0000-0300-00009A000000}">
      <text>
        <r>
          <rPr>
            <sz val="9"/>
            <color indexed="81"/>
            <rFont val="ＭＳ Ｐゴシック"/>
            <family val="3"/>
            <charset val="128"/>
          </rPr>
          <t xml:space="preserve">岩田京次
</t>
        </r>
      </text>
    </comment>
    <comment ref="AR64" authorId="3" shapeId="0" xr:uid="{00000000-0006-0000-0300-00009B000000}">
      <text>
        <r>
          <rPr>
            <sz val="9"/>
            <color indexed="81"/>
            <rFont val="ＭＳ Ｐゴシック"/>
            <family val="3"/>
            <charset val="128"/>
          </rPr>
          <t xml:space="preserve">岩田京次
</t>
        </r>
      </text>
    </comment>
    <comment ref="AV64" authorId="3" shapeId="0" xr:uid="{00000000-0006-0000-0300-00009C000000}">
      <text>
        <r>
          <rPr>
            <sz val="9"/>
            <color indexed="81"/>
            <rFont val="ＭＳ Ｐゴシック"/>
            <family val="3"/>
            <charset val="128"/>
          </rPr>
          <t xml:space="preserve">岩田京次
</t>
        </r>
      </text>
    </comment>
    <comment ref="AZ64" authorId="3" shapeId="0" xr:uid="{00000000-0006-0000-0300-00009D000000}">
      <text>
        <r>
          <rPr>
            <sz val="9"/>
            <color indexed="81"/>
            <rFont val="ＭＳ Ｐゴシック"/>
            <family val="3"/>
            <charset val="128"/>
          </rPr>
          <t xml:space="preserve">岩田京次
</t>
        </r>
      </text>
    </comment>
    <comment ref="BD64" authorId="3" shapeId="0" xr:uid="{00000000-0006-0000-0300-00009E000000}">
      <text>
        <r>
          <rPr>
            <sz val="9"/>
            <color indexed="81"/>
            <rFont val="ＭＳ Ｐゴシック"/>
            <family val="3"/>
            <charset val="128"/>
          </rPr>
          <t xml:space="preserve">岩田京次
</t>
        </r>
      </text>
    </comment>
    <comment ref="BZ64" authorId="2" shapeId="0" xr:uid="{00000000-0006-0000-0300-00009F000000}">
      <text>
        <r>
          <rPr>
            <b/>
            <sz val="9"/>
            <color indexed="81"/>
            <rFont val="ＭＳ Ｐゴシック"/>
            <family val="3"/>
            <charset val="128"/>
          </rPr>
          <t xml:space="preserve"> :</t>
        </r>
        <r>
          <rPr>
            <sz val="9"/>
            <color indexed="81"/>
            <rFont val="ＭＳ Ｐゴシック"/>
            <family val="3"/>
            <charset val="128"/>
          </rPr>
          <t xml:space="preserve">
</t>
        </r>
      </text>
    </comment>
    <comment ref="EG64" authorId="2" shapeId="0" xr:uid="{00000000-0006-0000-0300-0000A0000000}">
      <text>
        <r>
          <rPr>
            <b/>
            <sz val="9"/>
            <color indexed="81"/>
            <rFont val="ＭＳ Ｐゴシック"/>
            <family val="3"/>
            <charset val="128"/>
          </rPr>
          <t xml:space="preserve"> :</t>
        </r>
        <r>
          <rPr>
            <sz val="9"/>
            <color indexed="81"/>
            <rFont val="ＭＳ Ｐゴシック"/>
            <family val="3"/>
            <charset val="128"/>
          </rPr>
          <t xml:space="preserve">
</t>
        </r>
      </text>
    </comment>
    <comment ref="AN70" authorId="3" shapeId="0" xr:uid="{00000000-0006-0000-0300-0000A1000000}">
      <text>
        <r>
          <rPr>
            <b/>
            <sz val="9"/>
            <color indexed="81"/>
            <rFont val="ＭＳ Ｐゴシック"/>
            <family val="3"/>
            <charset val="128"/>
          </rPr>
          <t>岩田京次</t>
        </r>
      </text>
    </comment>
    <comment ref="AR70" authorId="3" shapeId="0" xr:uid="{00000000-0006-0000-0300-0000A2000000}">
      <text>
        <r>
          <rPr>
            <b/>
            <sz val="9"/>
            <color indexed="81"/>
            <rFont val="ＭＳ Ｐゴシック"/>
            <family val="3"/>
            <charset val="128"/>
          </rPr>
          <t>岩田京次</t>
        </r>
      </text>
    </comment>
    <comment ref="AV70" authorId="3" shapeId="0" xr:uid="{00000000-0006-0000-0300-0000A3000000}">
      <text>
        <r>
          <rPr>
            <b/>
            <sz val="9"/>
            <color indexed="81"/>
            <rFont val="ＭＳ Ｐゴシック"/>
            <family val="3"/>
            <charset val="128"/>
          </rPr>
          <t>岩田京次</t>
        </r>
      </text>
    </comment>
    <comment ref="BC70" authorId="3" shapeId="0" xr:uid="{00000000-0006-0000-0300-0000A4000000}">
      <text>
        <r>
          <rPr>
            <b/>
            <sz val="9"/>
            <color indexed="81"/>
            <rFont val="ＭＳ Ｐゴシック"/>
            <family val="3"/>
            <charset val="128"/>
          </rPr>
          <t>岩田京次</t>
        </r>
      </text>
    </comment>
    <comment ref="BG70" authorId="3" shapeId="0" xr:uid="{00000000-0006-0000-0300-0000A5000000}">
      <text>
        <r>
          <rPr>
            <b/>
            <sz val="9"/>
            <color indexed="81"/>
            <rFont val="ＭＳ Ｐゴシック"/>
            <family val="3"/>
            <charset val="128"/>
          </rPr>
          <t>岩田京次</t>
        </r>
      </text>
    </comment>
    <comment ref="BK70" authorId="3" shapeId="0" xr:uid="{00000000-0006-0000-0300-0000A6000000}">
      <text>
        <r>
          <rPr>
            <b/>
            <sz val="9"/>
            <color indexed="81"/>
            <rFont val="ＭＳ Ｐゴシック"/>
            <family val="3"/>
            <charset val="128"/>
          </rPr>
          <t>岩田京次</t>
        </r>
      </text>
    </comment>
    <comment ref="BO70" authorId="3" shapeId="0" xr:uid="{00000000-0006-0000-0300-0000A7000000}">
      <text>
        <r>
          <rPr>
            <b/>
            <sz val="9"/>
            <color indexed="81"/>
            <rFont val="ＭＳ Ｐゴシック"/>
            <family val="3"/>
            <charset val="128"/>
          </rPr>
          <t>岩田京次</t>
        </r>
      </text>
    </comment>
    <comment ref="CZ70" authorId="3" shapeId="0" xr:uid="{00000000-0006-0000-0300-0000A8000000}">
      <text>
        <r>
          <rPr>
            <b/>
            <sz val="9"/>
            <color indexed="81"/>
            <rFont val="ＭＳ Ｐゴシック"/>
            <family val="3"/>
            <charset val="128"/>
          </rPr>
          <t>岩田京次</t>
        </r>
      </text>
    </comment>
    <comment ref="DD70" authorId="3" shapeId="0" xr:uid="{00000000-0006-0000-0300-0000A9000000}">
      <text>
        <r>
          <rPr>
            <b/>
            <sz val="9"/>
            <color indexed="81"/>
            <rFont val="ＭＳ Ｐゴシック"/>
            <family val="3"/>
            <charset val="128"/>
          </rPr>
          <t>岩田京次</t>
        </r>
      </text>
    </comment>
    <comment ref="DH70" authorId="3" shapeId="0" xr:uid="{00000000-0006-0000-0300-0000AA000000}">
      <text>
        <r>
          <rPr>
            <b/>
            <sz val="9"/>
            <color indexed="81"/>
            <rFont val="ＭＳ Ｐゴシック"/>
            <family val="3"/>
            <charset val="128"/>
          </rPr>
          <t>岩田京次</t>
        </r>
      </text>
    </comment>
    <comment ref="DL70" authorId="3" shapeId="0" xr:uid="{00000000-0006-0000-0300-0000AB000000}">
      <text>
        <r>
          <rPr>
            <b/>
            <sz val="9"/>
            <color indexed="81"/>
            <rFont val="ＭＳ Ｐゴシック"/>
            <family val="3"/>
            <charset val="128"/>
          </rPr>
          <t>岩田京次</t>
        </r>
      </text>
    </comment>
    <comment ref="DP70" authorId="3" shapeId="0" xr:uid="{00000000-0006-0000-0300-0000AC000000}">
      <text>
        <r>
          <rPr>
            <b/>
            <sz val="9"/>
            <color indexed="81"/>
            <rFont val="ＭＳ Ｐゴシック"/>
            <family val="3"/>
            <charset val="128"/>
          </rPr>
          <t>岩田京次</t>
        </r>
      </text>
    </comment>
    <comment ref="DT70" authorId="3" shapeId="0" xr:uid="{00000000-0006-0000-0300-0000AD000000}">
      <text>
        <r>
          <rPr>
            <b/>
            <sz val="9"/>
            <color indexed="81"/>
            <rFont val="ＭＳ Ｐゴシック"/>
            <family val="3"/>
            <charset val="128"/>
          </rPr>
          <t>岩田京次</t>
        </r>
      </text>
    </comment>
    <comment ref="DX70" authorId="3" shapeId="0" xr:uid="{00000000-0006-0000-0300-0000AE000000}">
      <text>
        <r>
          <rPr>
            <b/>
            <sz val="9"/>
            <color indexed="81"/>
            <rFont val="ＭＳ Ｐゴシック"/>
            <family val="3"/>
            <charset val="128"/>
          </rPr>
          <t>岩田京次</t>
        </r>
      </text>
    </comment>
    <comment ref="EB70" authorId="3" shapeId="0" xr:uid="{00000000-0006-0000-0300-0000AF000000}">
      <text>
        <r>
          <rPr>
            <b/>
            <sz val="9"/>
            <color indexed="81"/>
            <rFont val="ＭＳ Ｐゴシック"/>
            <family val="3"/>
            <charset val="128"/>
          </rPr>
          <t>岩田京次</t>
        </r>
      </text>
    </comment>
    <comment ref="EF70" authorId="3" shapeId="0" xr:uid="{00000000-0006-0000-0300-0000B0000000}">
      <text>
        <r>
          <rPr>
            <b/>
            <sz val="9"/>
            <color indexed="81"/>
            <rFont val="ＭＳ Ｐゴシック"/>
            <family val="3"/>
            <charset val="128"/>
          </rPr>
          <t>岩田京次</t>
        </r>
      </text>
    </comment>
    <comment ref="EJ70" authorId="3" shapeId="0" xr:uid="{00000000-0006-0000-0300-0000B1000000}">
      <text>
        <r>
          <rPr>
            <b/>
            <sz val="9"/>
            <color indexed="81"/>
            <rFont val="ＭＳ Ｐゴシック"/>
            <family val="3"/>
            <charset val="128"/>
          </rPr>
          <t>岩田京次</t>
        </r>
      </text>
    </comment>
    <comment ref="EN70" authorId="3" shapeId="0" xr:uid="{00000000-0006-0000-0300-0000B2000000}">
      <text>
        <r>
          <rPr>
            <b/>
            <sz val="9"/>
            <color indexed="81"/>
            <rFont val="ＭＳ Ｐゴシック"/>
            <family val="3"/>
            <charset val="128"/>
          </rPr>
          <t>岩田京次</t>
        </r>
      </text>
    </comment>
    <comment ref="ER70" authorId="3" shapeId="0" xr:uid="{00000000-0006-0000-0300-0000B3000000}">
      <text>
        <r>
          <rPr>
            <b/>
            <sz val="9"/>
            <color indexed="81"/>
            <rFont val="ＭＳ Ｐゴシック"/>
            <family val="3"/>
            <charset val="128"/>
          </rPr>
          <t>岩田京次</t>
        </r>
      </text>
    </comment>
    <comment ref="EV70" authorId="3" shapeId="0" xr:uid="{00000000-0006-0000-0300-0000B4000000}">
      <text>
        <r>
          <rPr>
            <b/>
            <sz val="9"/>
            <color indexed="81"/>
            <rFont val="ＭＳ Ｐゴシック"/>
            <family val="3"/>
            <charset val="128"/>
          </rPr>
          <t>岩田京次</t>
        </r>
      </text>
    </comment>
    <comment ref="AN73" authorId="3" shapeId="0" xr:uid="{00000000-0006-0000-0300-0000B5000000}">
      <text>
        <r>
          <rPr>
            <b/>
            <sz val="9"/>
            <color indexed="81"/>
            <rFont val="ＭＳ Ｐゴシック"/>
            <family val="3"/>
            <charset val="128"/>
          </rPr>
          <t>岩田京次</t>
        </r>
      </text>
    </comment>
    <comment ref="AR73" authorId="3" shapeId="0" xr:uid="{00000000-0006-0000-0300-0000B6000000}">
      <text>
        <r>
          <rPr>
            <b/>
            <sz val="9"/>
            <color indexed="81"/>
            <rFont val="ＭＳ Ｐゴシック"/>
            <family val="3"/>
            <charset val="128"/>
          </rPr>
          <t>岩田京次</t>
        </r>
      </text>
    </comment>
    <comment ref="AV73" authorId="3" shapeId="0" xr:uid="{00000000-0006-0000-0300-0000B7000000}">
      <text>
        <r>
          <rPr>
            <b/>
            <sz val="9"/>
            <color indexed="81"/>
            <rFont val="ＭＳ Ｐゴシック"/>
            <family val="3"/>
            <charset val="128"/>
          </rPr>
          <t>岩田京次</t>
        </r>
      </text>
    </comment>
    <comment ref="AZ73" authorId="3" shapeId="0" xr:uid="{00000000-0006-0000-0300-0000B8000000}">
      <text>
        <r>
          <rPr>
            <b/>
            <sz val="9"/>
            <color indexed="81"/>
            <rFont val="ＭＳ Ｐゴシック"/>
            <family val="3"/>
            <charset val="128"/>
          </rPr>
          <t>岩田京次</t>
        </r>
      </text>
    </comment>
    <comment ref="BD73" authorId="3" shapeId="0" xr:uid="{00000000-0006-0000-0300-0000B9000000}">
      <text>
        <r>
          <rPr>
            <b/>
            <sz val="9"/>
            <color indexed="81"/>
            <rFont val="ＭＳ Ｐゴシック"/>
            <family val="3"/>
            <charset val="128"/>
          </rPr>
          <t>岩田京次</t>
        </r>
      </text>
    </comment>
    <comment ref="BH73" authorId="3" shapeId="0" xr:uid="{00000000-0006-0000-0300-0000BA000000}">
      <text>
        <r>
          <rPr>
            <b/>
            <sz val="9"/>
            <color indexed="81"/>
            <rFont val="ＭＳ Ｐゴシック"/>
            <family val="3"/>
            <charset val="128"/>
          </rPr>
          <t>岩田京次</t>
        </r>
      </text>
    </comment>
    <comment ref="BL73" authorId="3" shapeId="0" xr:uid="{00000000-0006-0000-0300-0000BB000000}">
      <text>
        <r>
          <rPr>
            <b/>
            <sz val="9"/>
            <color indexed="81"/>
            <rFont val="ＭＳ Ｐゴシック"/>
            <family val="3"/>
            <charset val="128"/>
          </rPr>
          <t>岩田京次</t>
        </r>
      </text>
    </comment>
    <comment ref="BP73" authorId="3" shapeId="0" xr:uid="{00000000-0006-0000-0300-0000BC000000}">
      <text>
        <r>
          <rPr>
            <b/>
            <sz val="9"/>
            <color indexed="81"/>
            <rFont val="ＭＳ Ｐゴシック"/>
            <family val="3"/>
            <charset val="128"/>
          </rPr>
          <t>岩田京次</t>
        </r>
      </text>
    </comment>
    <comment ref="BT73" authorId="3" shapeId="0" xr:uid="{00000000-0006-0000-0300-0000BD000000}">
      <text>
        <r>
          <rPr>
            <b/>
            <sz val="9"/>
            <color indexed="81"/>
            <rFont val="ＭＳ Ｐゴシック"/>
            <family val="3"/>
            <charset val="128"/>
          </rPr>
          <t>岩田京次</t>
        </r>
      </text>
    </comment>
    <comment ref="BX73" authorId="3" shapeId="0" xr:uid="{00000000-0006-0000-0300-0000BE000000}">
      <text>
        <r>
          <rPr>
            <b/>
            <sz val="9"/>
            <color indexed="81"/>
            <rFont val="ＭＳ Ｐゴシック"/>
            <family val="3"/>
            <charset val="128"/>
          </rPr>
          <t>岩田京次</t>
        </r>
      </text>
    </comment>
    <comment ref="CB73" authorId="3" shapeId="0" xr:uid="{00000000-0006-0000-0300-0000BF000000}">
      <text>
        <r>
          <rPr>
            <b/>
            <sz val="9"/>
            <color indexed="81"/>
            <rFont val="ＭＳ Ｐゴシック"/>
            <family val="3"/>
            <charset val="128"/>
          </rPr>
          <t>岩田京次</t>
        </r>
      </text>
    </comment>
    <comment ref="CF73" authorId="3" shapeId="0" xr:uid="{00000000-0006-0000-0300-0000C0000000}">
      <text>
        <r>
          <rPr>
            <b/>
            <sz val="9"/>
            <color indexed="81"/>
            <rFont val="ＭＳ Ｐゴシック"/>
            <family val="3"/>
            <charset val="128"/>
          </rPr>
          <t>岩田京次</t>
        </r>
      </text>
    </comment>
    <comment ref="CJ73" authorId="3" shapeId="0" xr:uid="{00000000-0006-0000-0300-0000C1000000}">
      <text>
        <r>
          <rPr>
            <b/>
            <sz val="9"/>
            <color indexed="81"/>
            <rFont val="ＭＳ Ｐゴシック"/>
            <family val="3"/>
            <charset val="128"/>
          </rPr>
          <t>岩田京次</t>
        </r>
      </text>
    </comment>
    <comment ref="CN73" authorId="3" shapeId="0" xr:uid="{00000000-0006-0000-0300-0000C2000000}">
      <text>
        <r>
          <rPr>
            <b/>
            <sz val="9"/>
            <color indexed="81"/>
            <rFont val="ＭＳ Ｐゴシック"/>
            <family val="3"/>
            <charset val="128"/>
          </rPr>
          <t>岩田京次</t>
        </r>
      </text>
    </comment>
    <comment ref="CR73" authorId="3" shapeId="0" xr:uid="{00000000-0006-0000-0300-0000C3000000}">
      <text>
        <r>
          <rPr>
            <b/>
            <sz val="9"/>
            <color indexed="81"/>
            <rFont val="ＭＳ Ｐゴシック"/>
            <family val="3"/>
            <charset val="128"/>
          </rPr>
          <t>岩田京次</t>
        </r>
      </text>
    </comment>
    <comment ref="CV73" authorId="3" shapeId="0" xr:uid="{00000000-0006-0000-0300-0000C4000000}">
      <text>
        <r>
          <rPr>
            <b/>
            <sz val="9"/>
            <color indexed="81"/>
            <rFont val="ＭＳ Ｐゴシック"/>
            <family val="3"/>
            <charset val="128"/>
          </rPr>
          <t>岩田京次</t>
        </r>
      </text>
    </comment>
    <comment ref="CZ73" authorId="3" shapeId="0" xr:uid="{00000000-0006-0000-0300-0000C5000000}">
      <text>
        <r>
          <rPr>
            <b/>
            <sz val="9"/>
            <color indexed="81"/>
            <rFont val="ＭＳ Ｐゴシック"/>
            <family val="3"/>
            <charset val="128"/>
          </rPr>
          <t>岩田京次</t>
        </r>
      </text>
    </comment>
    <comment ref="DD73" authorId="3" shapeId="0" xr:uid="{00000000-0006-0000-0300-0000C6000000}">
      <text>
        <r>
          <rPr>
            <b/>
            <sz val="9"/>
            <color indexed="81"/>
            <rFont val="ＭＳ Ｐゴシック"/>
            <family val="3"/>
            <charset val="128"/>
          </rPr>
          <t>岩田京次</t>
        </r>
      </text>
    </comment>
    <comment ref="DH73" authorId="3" shapeId="0" xr:uid="{00000000-0006-0000-0300-0000C7000000}">
      <text>
        <r>
          <rPr>
            <b/>
            <sz val="9"/>
            <color indexed="81"/>
            <rFont val="ＭＳ Ｐゴシック"/>
            <family val="3"/>
            <charset val="128"/>
          </rPr>
          <t>岩田京次</t>
        </r>
      </text>
    </comment>
    <comment ref="DL73" authorId="3" shapeId="0" xr:uid="{00000000-0006-0000-0300-0000C8000000}">
      <text>
        <r>
          <rPr>
            <b/>
            <sz val="9"/>
            <color indexed="81"/>
            <rFont val="ＭＳ Ｐゴシック"/>
            <family val="3"/>
            <charset val="128"/>
          </rPr>
          <t>岩田京次</t>
        </r>
      </text>
    </comment>
    <comment ref="DP73" authorId="3" shapeId="0" xr:uid="{00000000-0006-0000-0300-0000C9000000}">
      <text>
        <r>
          <rPr>
            <b/>
            <sz val="9"/>
            <color indexed="81"/>
            <rFont val="ＭＳ Ｐゴシック"/>
            <family val="3"/>
            <charset val="128"/>
          </rPr>
          <t>岩田京次</t>
        </r>
      </text>
    </comment>
    <comment ref="DT73" authorId="3" shapeId="0" xr:uid="{00000000-0006-0000-0300-0000CA000000}">
      <text>
        <r>
          <rPr>
            <b/>
            <sz val="9"/>
            <color indexed="81"/>
            <rFont val="ＭＳ Ｐゴシック"/>
            <family val="3"/>
            <charset val="128"/>
          </rPr>
          <t>岩田京次</t>
        </r>
      </text>
    </comment>
    <comment ref="DX73" authorId="3" shapeId="0" xr:uid="{00000000-0006-0000-0300-0000CB000000}">
      <text>
        <r>
          <rPr>
            <b/>
            <sz val="9"/>
            <color indexed="81"/>
            <rFont val="ＭＳ Ｐゴシック"/>
            <family val="3"/>
            <charset val="128"/>
          </rPr>
          <t>岩田京次</t>
        </r>
      </text>
    </comment>
    <comment ref="EB73" authorId="3" shapeId="0" xr:uid="{00000000-0006-0000-0300-0000CC000000}">
      <text>
        <r>
          <rPr>
            <b/>
            <sz val="9"/>
            <color indexed="81"/>
            <rFont val="ＭＳ Ｐゴシック"/>
            <family val="3"/>
            <charset val="128"/>
          </rPr>
          <t>岩田京次</t>
        </r>
      </text>
    </comment>
    <comment ref="EF73" authorId="3" shapeId="0" xr:uid="{00000000-0006-0000-0300-0000CD000000}">
      <text>
        <r>
          <rPr>
            <b/>
            <sz val="9"/>
            <color indexed="81"/>
            <rFont val="ＭＳ Ｐゴシック"/>
            <family val="3"/>
            <charset val="128"/>
          </rPr>
          <t>岩田京次</t>
        </r>
      </text>
    </comment>
    <comment ref="EJ73" authorId="3" shapeId="0" xr:uid="{00000000-0006-0000-0300-0000CE000000}">
      <text>
        <r>
          <rPr>
            <b/>
            <sz val="9"/>
            <color indexed="81"/>
            <rFont val="ＭＳ Ｐゴシック"/>
            <family val="3"/>
            <charset val="128"/>
          </rPr>
          <t>岩田京次</t>
        </r>
      </text>
    </comment>
    <comment ref="EN73" authorId="3" shapeId="0" xr:uid="{00000000-0006-0000-0300-0000CF000000}">
      <text>
        <r>
          <rPr>
            <b/>
            <sz val="9"/>
            <color indexed="81"/>
            <rFont val="ＭＳ Ｐゴシック"/>
            <family val="3"/>
            <charset val="128"/>
          </rPr>
          <t>岩田京次</t>
        </r>
      </text>
    </comment>
    <comment ref="ER73" authorId="3" shapeId="0" xr:uid="{00000000-0006-0000-0300-0000D0000000}">
      <text>
        <r>
          <rPr>
            <b/>
            <sz val="9"/>
            <color indexed="81"/>
            <rFont val="ＭＳ Ｐゴシック"/>
            <family val="3"/>
            <charset val="128"/>
          </rPr>
          <t>岩田京次</t>
        </r>
      </text>
    </comment>
    <comment ref="EV73" authorId="3" shapeId="0" xr:uid="{00000000-0006-0000-0300-0000D1000000}">
      <text>
        <r>
          <rPr>
            <b/>
            <sz val="9"/>
            <color indexed="81"/>
            <rFont val="ＭＳ Ｐゴシック"/>
            <family val="3"/>
            <charset val="128"/>
          </rPr>
          <t>岩田京次</t>
        </r>
      </text>
    </comment>
    <comment ref="AN75" authorId="3" shapeId="0" xr:uid="{00000000-0006-0000-0300-0000D2000000}">
      <text>
        <r>
          <rPr>
            <b/>
            <sz val="9"/>
            <color indexed="81"/>
            <rFont val="ＭＳ Ｐゴシック"/>
            <family val="3"/>
            <charset val="128"/>
          </rPr>
          <t>岩田京次</t>
        </r>
      </text>
    </comment>
    <comment ref="AR75" authorId="3" shapeId="0" xr:uid="{00000000-0006-0000-0300-0000D3000000}">
      <text>
        <r>
          <rPr>
            <b/>
            <sz val="9"/>
            <color indexed="81"/>
            <rFont val="ＭＳ Ｐゴシック"/>
            <family val="3"/>
            <charset val="128"/>
          </rPr>
          <t>岩田京次</t>
        </r>
      </text>
    </comment>
    <comment ref="AV75" authorId="3" shapeId="0" xr:uid="{00000000-0006-0000-0300-0000D4000000}">
      <text>
        <r>
          <rPr>
            <b/>
            <sz val="9"/>
            <color indexed="81"/>
            <rFont val="ＭＳ Ｐゴシック"/>
            <family val="3"/>
            <charset val="128"/>
          </rPr>
          <t>岩田京次</t>
        </r>
      </text>
    </comment>
    <comment ref="AZ75" authorId="3" shapeId="0" xr:uid="{00000000-0006-0000-0300-0000D5000000}">
      <text>
        <r>
          <rPr>
            <b/>
            <sz val="9"/>
            <color indexed="81"/>
            <rFont val="ＭＳ Ｐゴシック"/>
            <family val="3"/>
            <charset val="128"/>
          </rPr>
          <t>岩田京次</t>
        </r>
      </text>
    </comment>
    <comment ref="BD75" authorId="3" shapeId="0" xr:uid="{00000000-0006-0000-0300-0000D6000000}">
      <text>
        <r>
          <rPr>
            <b/>
            <sz val="9"/>
            <color indexed="81"/>
            <rFont val="ＭＳ Ｐゴシック"/>
            <family val="3"/>
            <charset val="128"/>
          </rPr>
          <t>岩田京次</t>
        </r>
      </text>
    </comment>
    <comment ref="BH75" authorId="3" shapeId="0" xr:uid="{00000000-0006-0000-0300-0000D7000000}">
      <text>
        <r>
          <rPr>
            <b/>
            <sz val="9"/>
            <color indexed="81"/>
            <rFont val="ＭＳ Ｐゴシック"/>
            <family val="3"/>
            <charset val="128"/>
          </rPr>
          <t>岩田京次</t>
        </r>
      </text>
    </comment>
    <comment ref="BL75" authorId="3" shapeId="0" xr:uid="{00000000-0006-0000-0300-0000D8000000}">
      <text>
        <r>
          <rPr>
            <b/>
            <sz val="9"/>
            <color indexed="81"/>
            <rFont val="ＭＳ Ｐゴシック"/>
            <family val="3"/>
            <charset val="128"/>
          </rPr>
          <t>岩田京次</t>
        </r>
      </text>
    </comment>
    <comment ref="BP75" authorId="3" shapeId="0" xr:uid="{00000000-0006-0000-0300-0000D9000000}">
      <text>
        <r>
          <rPr>
            <b/>
            <sz val="9"/>
            <color indexed="81"/>
            <rFont val="ＭＳ Ｐゴシック"/>
            <family val="3"/>
            <charset val="128"/>
          </rPr>
          <t>岩田京次</t>
        </r>
      </text>
    </comment>
    <comment ref="BT75" authorId="3" shapeId="0" xr:uid="{00000000-0006-0000-0300-0000DA000000}">
      <text>
        <r>
          <rPr>
            <b/>
            <sz val="9"/>
            <color indexed="81"/>
            <rFont val="ＭＳ Ｐゴシック"/>
            <family val="3"/>
            <charset val="128"/>
          </rPr>
          <t>岩田京次</t>
        </r>
      </text>
    </comment>
    <comment ref="BX75" authorId="3" shapeId="0" xr:uid="{00000000-0006-0000-0300-0000DB000000}">
      <text>
        <r>
          <rPr>
            <b/>
            <sz val="9"/>
            <color indexed="81"/>
            <rFont val="ＭＳ Ｐゴシック"/>
            <family val="3"/>
            <charset val="128"/>
          </rPr>
          <t>岩田京次</t>
        </r>
      </text>
    </comment>
    <comment ref="CB75" authorId="3" shapeId="0" xr:uid="{00000000-0006-0000-0300-0000DC000000}">
      <text>
        <r>
          <rPr>
            <b/>
            <sz val="9"/>
            <color indexed="81"/>
            <rFont val="ＭＳ Ｐゴシック"/>
            <family val="3"/>
            <charset val="128"/>
          </rPr>
          <t>岩田京次</t>
        </r>
      </text>
    </comment>
    <comment ref="CF75" authorId="3" shapeId="0" xr:uid="{00000000-0006-0000-0300-0000DD000000}">
      <text>
        <r>
          <rPr>
            <b/>
            <sz val="9"/>
            <color indexed="81"/>
            <rFont val="ＭＳ Ｐゴシック"/>
            <family val="3"/>
            <charset val="128"/>
          </rPr>
          <t>岩田京次</t>
        </r>
      </text>
    </comment>
    <comment ref="CJ75" authorId="3" shapeId="0" xr:uid="{00000000-0006-0000-0300-0000DE000000}">
      <text>
        <r>
          <rPr>
            <b/>
            <sz val="9"/>
            <color indexed="81"/>
            <rFont val="ＭＳ Ｐゴシック"/>
            <family val="3"/>
            <charset val="128"/>
          </rPr>
          <t>岩田京次</t>
        </r>
      </text>
    </comment>
    <comment ref="CN75" authorId="3" shapeId="0" xr:uid="{00000000-0006-0000-0300-0000DF000000}">
      <text>
        <r>
          <rPr>
            <b/>
            <sz val="9"/>
            <color indexed="81"/>
            <rFont val="ＭＳ Ｐゴシック"/>
            <family val="3"/>
            <charset val="128"/>
          </rPr>
          <t>岩田京次</t>
        </r>
      </text>
    </comment>
    <comment ref="CR75" authorId="3" shapeId="0" xr:uid="{00000000-0006-0000-0300-0000E0000000}">
      <text>
        <r>
          <rPr>
            <b/>
            <sz val="9"/>
            <color indexed="81"/>
            <rFont val="ＭＳ Ｐゴシック"/>
            <family val="3"/>
            <charset val="128"/>
          </rPr>
          <t>岩田京次</t>
        </r>
      </text>
    </comment>
    <comment ref="CV75" authorId="3" shapeId="0" xr:uid="{00000000-0006-0000-0300-0000E1000000}">
      <text>
        <r>
          <rPr>
            <b/>
            <sz val="9"/>
            <color indexed="81"/>
            <rFont val="ＭＳ Ｐゴシック"/>
            <family val="3"/>
            <charset val="128"/>
          </rPr>
          <t>岩田京次</t>
        </r>
      </text>
    </comment>
    <comment ref="CZ75" authorId="3" shapeId="0" xr:uid="{00000000-0006-0000-0300-0000E2000000}">
      <text>
        <r>
          <rPr>
            <b/>
            <sz val="9"/>
            <color indexed="81"/>
            <rFont val="ＭＳ Ｐゴシック"/>
            <family val="3"/>
            <charset val="128"/>
          </rPr>
          <t>岩田京次</t>
        </r>
      </text>
    </comment>
    <comment ref="DD75" authorId="3" shapeId="0" xr:uid="{00000000-0006-0000-0300-0000E3000000}">
      <text>
        <r>
          <rPr>
            <b/>
            <sz val="9"/>
            <color indexed="81"/>
            <rFont val="ＭＳ Ｐゴシック"/>
            <family val="3"/>
            <charset val="128"/>
          </rPr>
          <t>岩田京次</t>
        </r>
      </text>
    </comment>
    <comment ref="DH75" authorId="3" shapeId="0" xr:uid="{00000000-0006-0000-0300-0000E4000000}">
      <text>
        <r>
          <rPr>
            <b/>
            <sz val="9"/>
            <color indexed="81"/>
            <rFont val="ＭＳ Ｐゴシック"/>
            <family val="3"/>
            <charset val="128"/>
          </rPr>
          <t>岩田京次</t>
        </r>
      </text>
    </comment>
    <comment ref="DL75" authorId="3" shapeId="0" xr:uid="{00000000-0006-0000-0300-0000E5000000}">
      <text>
        <r>
          <rPr>
            <b/>
            <sz val="9"/>
            <color indexed="81"/>
            <rFont val="ＭＳ Ｐゴシック"/>
            <family val="3"/>
            <charset val="128"/>
          </rPr>
          <t>岩田京次</t>
        </r>
      </text>
    </comment>
    <comment ref="DP75" authorId="3" shapeId="0" xr:uid="{00000000-0006-0000-0300-0000E6000000}">
      <text>
        <r>
          <rPr>
            <b/>
            <sz val="9"/>
            <color indexed="81"/>
            <rFont val="ＭＳ Ｐゴシック"/>
            <family val="3"/>
            <charset val="128"/>
          </rPr>
          <t>岩田京次</t>
        </r>
      </text>
    </comment>
    <comment ref="DT75" authorId="3" shapeId="0" xr:uid="{00000000-0006-0000-0300-0000E7000000}">
      <text>
        <r>
          <rPr>
            <b/>
            <sz val="9"/>
            <color indexed="81"/>
            <rFont val="ＭＳ Ｐゴシック"/>
            <family val="3"/>
            <charset val="128"/>
          </rPr>
          <t>岩田京次</t>
        </r>
      </text>
    </comment>
    <comment ref="DX75" authorId="3" shapeId="0" xr:uid="{00000000-0006-0000-0300-0000E8000000}">
      <text>
        <r>
          <rPr>
            <b/>
            <sz val="9"/>
            <color indexed="81"/>
            <rFont val="ＭＳ Ｐゴシック"/>
            <family val="3"/>
            <charset val="128"/>
          </rPr>
          <t>岩田京次</t>
        </r>
      </text>
    </comment>
    <comment ref="EB75" authorId="3" shapeId="0" xr:uid="{00000000-0006-0000-0300-0000E9000000}">
      <text>
        <r>
          <rPr>
            <b/>
            <sz val="9"/>
            <color indexed="81"/>
            <rFont val="ＭＳ Ｐゴシック"/>
            <family val="3"/>
            <charset val="128"/>
          </rPr>
          <t>岩田京次</t>
        </r>
      </text>
    </comment>
    <comment ref="EF75" authorId="3" shapeId="0" xr:uid="{00000000-0006-0000-0300-0000EA000000}">
      <text>
        <r>
          <rPr>
            <b/>
            <sz val="9"/>
            <color indexed="81"/>
            <rFont val="ＭＳ Ｐゴシック"/>
            <family val="3"/>
            <charset val="128"/>
          </rPr>
          <t>岩田京次</t>
        </r>
      </text>
    </comment>
    <comment ref="EJ75" authorId="3" shapeId="0" xr:uid="{00000000-0006-0000-0300-0000EB000000}">
      <text>
        <r>
          <rPr>
            <b/>
            <sz val="9"/>
            <color indexed="81"/>
            <rFont val="ＭＳ Ｐゴシック"/>
            <family val="3"/>
            <charset val="128"/>
          </rPr>
          <t>岩田京次</t>
        </r>
      </text>
    </comment>
    <comment ref="EN75" authorId="3" shapeId="0" xr:uid="{00000000-0006-0000-0300-0000EC000000}">
      <text>
        <r>
          <rPr>
            <b/>
            <sz val="9"/>
            <color indexed="81"/>
            <rFont val="ＭＳ Ｐゴシック"/>
            <family val="3"/>
            <charset val="128"/>
          </rPr>
          <t>岩田京次</t>
        </r>
      </text>
    </comment>
    <comment ref="ER75" authorId="3" shapeId="0" xr:uid="{00000000-0006-0000-0300-0000ED000000}">
      <text>
        <r>
          <rPr>
            <b/>
            <sz val="9"/>
            <color indexed="81"/>
            <rFont val="ＭＳ Ｐゴシック"/>
            <family val="3"/>
            <charset val="128"/>
          </rPr>
          <t>岩田京次</t>
        </r>
      </text>
    </comment>
    <comment ref="EV75" authorId="3" shapeId="0" xr:uid="{00000000-0006-0000-0300-0000EE000000}">
      <text>
        <r>
          <rPr>
            <b/>
            <sz val="9"/>
            <color indexed="81"/>
            <rFont val="ＭＳ Ｐゴシック"/>
            <family val="3"/>
            <charset val="128"/>
          </rPr>
          <t>岩田京次</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iwata</author>
    <author xml:space="preserve"> </author>
    <author>岩田京次</author>
  </authors>
  <commentList>
    <comment ref="F15" authorId="0" shapeId="0" xr:uid="{00000000-0006-0000-0600-000001000000}">
      <text>
        <r>
          <rPr>
            <b/>
            <sz val="9"/>
            <color indexed="81"/>
            <rFont val="ＭＳ Ｐゴシック"/>
            <family val="3"/>
            <charset val="128"/>
          </rPr>
          <t>iwata:</t>
        </r>
        <r>
          <rPr>
            <sz val="9"/>
            <color indexed="81"/>
            <rFont val="ＭＳ Ｐゴシック"/>
            <family val="3"/>
            <charset val="128"/>
          </rPr>
          <t xml:space="preserve">
</t>
        </r>
      </text>
    </comment>
    <comment ref="H15" authorId="0" shapeId="0" xr:uid="{00000000-0006-0000-0600-000002000000}">
      <text>
        <r>
          <rPr>
            <b/>
            <sz val="9"/>
            <color indexed="81"/>
            <rFont val="ＭＳ Ｐゴシック"/>
            <family val="3"/>
            <charset val="128"/>
          </rPr>
          <t>iwata:</t>
        </r>
        <r>
          <rPr>
            <sz val="9"/>
            <color indexed="81"/>
            <rFont val="ＭＳ Ｐゴシック"/>
            <family val="3"/>
            <charset val="128"/>
          </rPr>
          <t xml:space="preserve">
</t>
        </r>
      </text>
    </comment>
    <comment ref="J15" authorId="0" shapeId="0" xr:uid="{00000000-0006-0000-0600-000003000000}">
      <text>
        <r>
          <rPr>
            <b/>
            <sz val="9"/>
            <color indexed="81"/>
            <rFont val="ＭＳ Ｐゴシック"/>
            <family val="3"/>
            <charset val="128"/>
          </rPr>
          <t>iwata:</t>
        </r>
        <r>
          <rPr>
            <sz val="9"/>
            <color indexed="81"/>
            <rFont val="ＭＳ Ｐゴシック"/>
            <family val="3"/>
            <charset val="128"/>
          </rPr>
          <t xml:space="preserve">
</t>
        </r>
      </text>
    </comment>
    <comment ref="B19" authorId="1" shapeId="0" xr:uid="{00000000-0006-0000-0600-000004000000}">
      <text>
        <r>
          <rPr>
            <b/>
            <sz val="9"/>
            <color indexed="81"/>
            <rFont val="ＭＳ Ｐゴシック"/>
            <family val="3"/>
            <charset val="128"/>
          </rPr>
          <t xml:space="preserve"> :</t>
        </r>
        <r>
          <rPr>
            <sz val="9"/>
            <color indexed="81"/>
            <rFont val="ＭＳ Ｐゴシック"/>
            <family val="3"/>
            <charset val="128"/>
          </rPr>
          <t xml:space="preserve">
</t>
        </r>
      </text>
    </comment>
    <comment ref="C19" authorId="2" shapeId="0" xr:uid="{00000000-0006-0000-0600-000005000000}">
      <text>
        <r>
          <rPr>
            <b/>
            <sz val="9"/>
            <color indexed="81"/>
            <rFont val="ＭＳ Ｐゴシック"/>
            <family val="3"/>
            <charset val="128"/>
          </rPr>
          <t>岩田京次:</t>
        </r>
        <r>
          <rPr>
            <sz val="9"/>
            <color indexed="81"/>
            <rFont val="ＭＳ Ｐゴシック"/>
            <family val="3"/>
            <charset val="128"/>
          </rPr>
          <t xml:space="preserve">
</t>
        </r>
      </text>
    </comment>
    <comment ref="D19" authorId="0" shapeId="0" xr:uid="{00000000-0006-0000-0600-000006000000}">
      <text>
        <r>
          <rPr>
            <b/>
            <sz val="9"/>
            <color indexed="81"/>
            <rFont val="ＭＳ Ｐゴシック"/>
            <family val="3"/>
            <charset val="128"/>
          </rPr>
          <t xml:space="preserve">途中で改行したい場合、
</t>
        </r>
        <r>
          <rPr>
            <b/>
            <sz val="9"/>
            <color indexed="10"/>
            <rFont val="ＭＳ Ｐゴシック"/>
            <family val="3"/>
            <charset val="128"/>
          </rPr>
          <t>［Alt］</t>
        </r>
        <r>
          <rPr>
            <b/>
            <sz val="9"/>
            <color indexed="81"/>
            <rFont val="ＭＳ Ｐゴシック"/>
            <family val="3"/>
            <charset val="128"/>
          </rPr>
          <t xml:space="preserve">を押しながら
</t>
        </r>
        <r>
          <rPr>
            <b/>
            <sz val="9"/>
            <color indexed="10"/>
            <rFont val="ＭＳ Ｐゴシック"/>
            <family val="3"/>
            <charset val="128"/>
          </rPr>
          <t>［Enter］</t>
        </r>
        <r>
          <rPr>
            <b/>
            <sz val="9"/>
            <color indexed="81"/>
            <rFont val="ＭＳ Ｐゴシック"/>
            <family val="3"/>
            <charset val="128"/>
          </rPr>
          <t>を押してください。</t>
        </r>
      </text>
    </comment>
    <comment ref="E19" authorId="0" shapeId="0" xr:uid="{00000000-0006-0000-0600-000007000000}">
      <text>
        <r>
          <rPr>
            <b/>
            <sz val="9"/>
            <color indexed="81"/>
            <rFont val="ＭＳ Ｐゴシック"/>
            <family val="3"/>
            <charset val="128"/>
          </rPr>
          <t>iwata:</t>
        </r>
        <r>
          <rPr>
            <sz val="9"/>
            <color indexed="81"/>
            <rFont val="ＭＳ Ｐゴシック"/>
            <family val="3"/>
            <charset val="128"/>
          </rPr>
          <t xml:space="preserve">
</t>
        </r>
      </text>
    </comment>
    <comment ref="C20" authorId="2" shapeId="0" xr:uid="{00000000-0006-0000-0600-000008000000}">
      <text>
        <r>
          <rPr>
            <b/>
            <sz val="9"/>
            <color indexed="81"/>
            <rFont val="ＭＳ Ｐゴシック"/>
            <family val="3"/>
            <charset val="128"/>
          </rPr>
          <t>岩田京次:</t>
        </r>
        <r>
          <rPr>
            <sz val="9"/>
            <color indexed="81"/>
            <rFont val="ＭＳ Ｐゴシック"/>
            <family val="3"/>
            <charset val="128"/>
          </rPr>
          <t xml:space="preserve">
</t>
        </r>
      </text>
    </comment>
    <comment ref="B21" authorId="1" shapeId="0" xr:uid="{00000000-0006-0000-0600-000009000000}">
      <text>
        <r>
          <rPr>
            <b/>
            <sz val="9"/>
            <color indexed="81"/>
            <rFont val="ＭＳ Ｐゴシック"/>
            <family val="3"/>
            <charset val="128"/>
          </rPr>
          <t xml:space="preserve"> :</t>
        </r>
        <r>
          <rPr>
            <sz val="9"/>
            <color indexed="81"/>
            <rFont val="ＭＳ Ｐゴシック"/>
            <family val="3"/>
            <charset val="128"/>
          </rPr>
          <t xml:space="preserve">
</t>
        </r>
      </text>
    </comment>
    <comment ref="C21" authorId="2" shapeId="0" xr:uid="{00000000-0006-0000-0600-00000A000000}">
      <text>
        <r>
          <rPr>
            <b/>
            <sz val="9"/>
            <color indexed="81"/>
            <rFont val="ＭＳ Ｐゴシック"/>
            <family val="3"/>
            <charset val="128"/>
          </rPr>
          <t>岩田京次:</t>
        </r>
        <r>
          <rPr>
            <sz val="9"/>
            <color indexed="81"/>
            <rFont val="ＭＳ Ｐゴシック"/>
            <family val="3"/>
            <charset val="128"/>
          </rPr>
          <t xml:space="preserve">
</t>
        </r>
      </text>
    </comment>
    <comment ref="D21" authorId="1" shapeId="0" xr:uid="{00000000-0006-0000-0600-00000B000000}">
      <text>
        <r>
          <rPr>
            <b/>
            <sz val="9"/>
            <color indexed="81"/>
            <rFont val="ＭＳ Ｐゴシック"/>
            <family val="3"/>
            <charset val="128"/>
          </rPr>
          <t xml:space="preserve"> :</t>
        </r>
        <r>
          <rPr>
            <sz val="9"/>
            <color indexed="81"/>
            <rFont val="ＭＳ Ｐゴシック"/>
            <family val="3"/>
            <charset val="128"/>
          </rPr>
          <t xml:space="preserve">
</t>
        </r>
      </text>
    </comment>
    <comment ref="E21" authorId="0" shapeId="0" xr:uid="{00000000-0006-0000-0600-00000C000000}">
      <text>
        <r>
          <rPr>
            <b/>
            <sz val="9"/>
            <color indexed="81"/>
            <rFont val="ＭＳ Ｐゴシック"/>
            <family val="3"/>
            <charset val="128"/>
          </rPr>
          <t>iwata:</t>
        </r>
        <r>
          <rPr>
            <sz val="9"/>
            <color indexed="81"/>
            <rFont val="ＭＳ Ｐゴシック"/>
            <family val="3"/>
            <charset val="128"/>
          </rPr>
          <t xml:space="preserve">
</t>
        </r>
      </text>
    </comment>
    <comment ref="C22" authorId="2" shapeId="0" xr:uid="{00000000-0006-0000-0600-00000D000000}">
      <text>
        <r>
          <rPr>
            <b/>
            <sz val="9"/>
            <color indexed="81"/>
            <rFont val="ＭＳ Ｐゴシック"/>
            <family val="3"/>
            <charset val="128"/>
          </rPr>
          <t>岩田京次:</t>
        </r>
        <r>
          <rPr>
            <sz val="9"/>
            <color indexed="81"/>
            <rFont val="ＭＳ Ｐゴシック"/>
            <family val="3"/>
            <charset val="128"/>
          </rPr>
          <t xml:space="preserve">
</t>
        </r>
      </text>
    </comment>
    <comment ref="B23" authorId="1" shapeId="0" xr:uid="{00000000-0006-0000-0600-00000E000000}">
      <text>
        <r>
          <rPr>
            <b/>
            <sz val="9"/>
            <color indexed="81"/>
            <rFont val="ＭＳ Ｐゴシック"/>
            <family val="3"/>
            <charset val="128"/>
          </rPr>
          <t xml:space="preserve"> :</t>
        </r>
        <r>
          <rPr>
            <sz val="9"/>
            <color indexed="81"/>
            <rFont val="ＭＳ Ｐゴシック"/>
            <family val="3"/>
            <charset val="128"/>
          </rPr>
          <t xml:space="preserve">
</t>
        </r>
      </text>
    </comment>
    <comment ref="C23" authorId="2" shapeId="0" xr:uid="{00000000-0006-0000-0600-00000F000000}">
      <text>
        <r>
          <rPr>
            <b/>
            <sz val="9"/>
            <color indexed="81"/>
            <rFont val="ＭＳ Ｐゴシック"/>
            <family val="3"/>
            <charset val="128"/>
          </rPr>
          <t>岩田京次:</t>
        </r>
        <r>
          <rPr>
            <sz val="9"/>
            <color indexed="81"/>
            <rFont val="ＭＳ Ｐゴシック"/>
            <family val="3"/>
            <charset val="128"/>
          </rPr>
          <t xml:space="preserve">
</t>
        </r>
      </text>
    </comment>
    <comment ref="D23" authorId="1" shapeId="0" xr:uid="{00000000-0006-0000-0600-000010000000}">
      <text>
        <r>
          <rPr>
            <b/>
            <sz val="9"/>
            <color indexed="81"/>
            <rFont val="ＭＳ Ｐゴシック"/>
            <family val="3"/>
            <charset val="128"/>
          </rPr>
          <t xml:space="preserve"> :</t>
        </r>
        <r>
          <rPr>
            <sz val="9"/>
            <color indexed="81"/>
            <rFont val="ＭＳ Ｐゴシック"/>
            <family val="3"/>
            <charset val="128"/>
          </rPr>
          <t xml:space="preserve">
</t>
        </r>
      </text>
    </comment>
    <comment ref="E23" authorId="0" shapeId="0" xr:uid="{00000000-0006-0000-0600-000011000000}">
      <text>
        <r>
          <rPr>
            <b/>
            <sz val="9"/>
            <color indexed="81"/>
            <rFont val="ＭＳ Ｐゴシック"/>
            <family val="3"/>
            <charset val="128"/>
          </rPr>
          <t>iwata:</t>
        </r>
        <r>
          <rPr>
            <sz val="9"/>
            <color indexed="81"/>
            <rFont val="ＭＳ Ｐゴシック"/>
            <family val="3"/>
            <charset val="128"/>
          </rPr>
          <t xml:space="preserve">
</t>
        </r>
      </text>
    </comment>
    <comment ref="C24" authorId="2" shapeId="0" xr:uid="{00000000-0006-0000-0600-000012000000}">
      <text>
        <r>
          <rPr>
            <b/>
            <sz val="9"/>
            <color indexed="81"/>
            <rFont val="ＭＳ Ｐゴシック"/>
            <family val="3"/>
            <charset val="128"/>
          </rPr>
          <t>岩田京次:</t>
        </r>
        <r>
          <rPr>
            <sz val="9"/>
            <color indexed="81"/>
            <rFont val="ＭＳ Ｐゴシック"/>
            <family val="3"/>
            <charset val="128"/>
          </rPr>
          <t xml:space="preserve">
</t>
        </r>
      </text>
    </comment>
    <comment ref="B25" authorId="1" shapeId="0" xr:uid="{00000000-0006-0000-0600-000013000000}">
      <text>
        <r>
          <rPr>
            <b/>
            <sz val="9"/>
            <color indexed="81"/>
            <rFont val="ＭＳ Ｐゴシック"/>
            <family val="3"/>
            <charset val="128"/>
          </rPr>
          <t xml:space="preserve"> :</t>
        </r>
        <r>
          <rPr>
            <sz val="9"/>
            <color indexed="81"/>
            <rFont val="ＭＳ Ｐゴシック"/>
            <family val="3"/>
            <charset val="128"/>
          </rPr>
          <t xml:space="preserve">
</t>
        </r>
      </text>
    </comment>
    <comment ref="C25" authorId="2" shapeId="0" xr:uid="{00000000-0006-0000-0600-000014000000}">
      <text>
        <r>
          <rPr>
            <b/>
            <sz val="9"/>
            <color indexed="81"/>
            <rFont val="ＭＳ Ｐゴシック"/>
            <family val="3"/>
            <charset val="128"/>
          </rPr>
          <t>岩田京次:</t>
        </r>
        <r>
          <rPr>
            <sz val="9"/>
            <color indexed="81"/>
            <rFont val="ＭＳ Ｐゴシック"/>
            <family val="3"/>
            <charset val="128"/>
          </rPr>
          <t xml:space="preserve">
</t>
        </r>
      </text>
    </comment>
    <comment ref="D25" authorId="1" shapeId="0" xr:uid="{00000000-0006-0000-0600-000015000000}">
      <text>
        <r>
          <rPr>
            <b/>
            <sz val="9"/>
            <color indexed="81"/>
            <rFont val="ＭＳ Ｐゴシック"/>
            <family val="3"/>
            <charset val="128"/>
          </rPr>
          <t xml:space="preserve"> :</t>
        </r>
        <r>
          <rPr>
            <sz val="9"/>
            <color indexed="81"/>
            <rFont val="ＭＳ Ｐゴシック"/>
            <family val="3"/>
            <charset val="128"/>
          </rPr>
          <t xml:space="preserve">
</t>
        </r>
      </text>
    </comment>
    <comment ref="E25" authorId="0" shapeId="0" xr:uid="{00000000-0006-0000-0600-000016000000}">
      <text>
        <r>
          <rPr>
            <b/>
            <sz val="9"/>
            <color indexed="81"/>
            <rFont val="ＭＳ Ｐゴシック"/>
            <family val="3"/>
            <charset val="128"/>
          </rPr>
          <t>iwata:</t>
        </r>
        <r>
          <rPr>
            <sz val="9"/>
            <color indexed="81"/>
            <rFont val="ＭＳ Ｐゴシック"/>
            <family val="3"/>
            <charset val="128"/>
          </rPr>
          <t xml:space="preserve">
</t>
        </r>
      </text>
    </comment>
    <comment ref="C26" authorId="2" shapeId="0" xr:uid="{00000000-0006-0000-0600-000017000000}">
      <text>
        <r>
          <rPr>
            <b/>
            <sz val="9"/>
            <color indexed="81"/>
            <rFont val="ＭＳ Ｐゴシック"/>
            <family val="3"/>
            <charset val="128"/>
          </rPr>
          <t>岩田京次:</t>
        </r>
        <r>
          <rPr>
            <sz val="9"/>
            <color indexed="81"/>
            <rFont val="ＭＳ Ｐゴシック"/>
            <family val="3"/>
            <charset val="128"/>
          </rPr>
          <t xml:space="preserve">
</t>
        </r>
      </text>
    </comment>
    <comment ref="B27" authorId="1" shapeId="0" xr:uid="{00000000-0006-0000-0600-000018000000}">
      <text>
        <r>
          <rPr>
            <b/>
            <sz val="9"/>
            <color indexed="81"/>
            <rFont val="ＭＳ Ｐゴシック"/>
            <family val="3"/>
            <charset val="128"/>
          </rPr>
          <t xml:space="preserve"> :</t>
        </r>
        <r>
          <rPr>
            <sz val="9"/>
            <color indexed="81"/>
            <rFont val="ＭＳ Ｐゴシック"/>
            <family val="3"/>
            <charset val="128"/>
          </rPr>
          <t xml:space="preserve">
</t>
        </r>
      </text>
    </comment>
    <comment ref="C27" authorId="2" shapeId="0" xr:uid="{00000000-0006-0000-0600-000019000000}">
      <text>
        <r>
          <rPr>
            <b/>
            <sz val="9"/>
            <color indexed="81"/>
            <rFont val="ＭＳ Ｐゴシック"/>
            <family val="3"/>
            <charset val="128"/>
          </rPr>
          <t>岩田京次:</t>
        </r>
        <r>
          <rPr>
            <sz val="9"/>
            <color indexed="81"/>
            <rFont val="ＭＳ Ｐゴシック"/>
            <family val="3"/>
            <charset val="128"/>
          </rPr>
          <t xml:space="preserve">
</t>
        </r>
      </text>
    </comment>
    <comment ref="D27" authorId="1" shapeId="0" xr:uid="{00000000-0006-0000-0600-00001A000000}">
      <text>
        <r>
          <rPr>
            <b/>
            <sz val="9"/>
            <color indexed="81"/>
            <rFont val="ＭＳ Ｐゴシック"/>
            <family val="3"/>
            <charset val="128"/>
          </rPr>
          <t xml:space="preserve"> :</t>
        </r>
        <r>
          <rPr>
            <sz val="9"/>
            <color indexed="81"/>
            <rFont val="ＭＳ Ｐゴシック"/>
            <family val="3"/>
            <charset val="128"/>
          </rPr>
          <t xml:space="preserve">
</t>
        </r>
      </text>
    </comment>
    <comment ref="E27" authorId="0" shapeId="0" xr:uid="{00000000-0006-0000-0600-00001B000000}">
      <text>
        <r>
          <rPr>
            <b/>
            <sz val="9"/>
            <color indexed="81"/>
            <rFont val="ＭＳ Ｐゴシック"/>
            <family val="3"/>
            <charset val="128"/>
          </rPr>
          <t>iwata:</t>
        </r>
        <r>
          <rPr>
            <sz val="9"/>
            <color indexed="81"/>
            <rFont val="ＭＳ Ｐゴシック"/>
            <family val="3"/>
            <charset val="128"/>
          </rPr>
          <t xml:space="preserve">
</t>
        </r>
      </text>
    </comment>
    <comment ref="C28" authorId="2" shapeId="0" xr:uid="{00000000-0006-0000-0600-00001C000000}">
      <text>
        <r>
          <rPr>
            <b/>
            <sz val="9"/>
            <color indexed="81"/>
            <rFont val="ＭＳ Ｐゴシック"/>
            <family val="3"/>
            <charset val="128"/>
          </rPr>
          <t>岩田京次:</t>
        </r>
        <r>
          <rPr>
            <sz val="9"/>
            <color indexed="81"/>
            <rFont val="ＭＳ Ｐゴシック"/>
            <family val="3"/>
            <charset val="128"/>
          </rPr>
          <t xml:space="preserve">
</t>
        </r>
      </text>
    </comment>
    <comment ref="B29" authorId="1" shapeId="0" xr:uid="{00000000-0006-0000-0600-00001D000000}">
      <text>
        <r>
          <rPr>
            <b/>
            <sz val="9"/>
            <color indexed="81"/>
            <rFont val="ＭＳ Ｐゴシック"/>
            <family val="3"/>
            <charset val="128"/>
          </rPr>
          <t xml:space="preserve"> :</t>
        </r>
        <r>
          <rPr>
            <sz val="9"/>
            <color indexed="81"/>
            <rFont val="ＭＳ Ｐゴシック"/>
            <family val="3"/>
            <charset val="128"/>
          </rPr>
          <t xml:space="preserve">
</t>
        </r>
      </text>
    </comment>
    <comment ref="C29" authorId="2" shapeId="0" xr:uid="{00000000-0006-0000-0600-00001E000000}">
      <text>
        <r>
          <rPr>
            <b/>
            <sz val="9"/>
            <color indexed="81"/>
            <rFont val="ＭＳ Ｐゴシック"/>
            <family val="3"/>
            <charset val="128"/>
          </rPr>
          <t>岩田京次:</t>
        </r>
        <r>
          <rPr>
            <sz val="9"/>
            <color indexed="81"/>
            <rFont val="ＭＳ Ｐゴシック"/>
            <family val="3"/>
            <charset val="128"/>
          </rPr>
          <t xml:space="preserve">
</t>
        </r>
      </text>
    </comment>
    <comment ref="D29" authorId="1" shapeId="0" xr:uid="{00000000-0006-0000-0600-00001F000000}">
      <text>
        <r>
          <rPr>
            <b/>
            <sz val="9"/>
            <color indexed="81"/>
            <rFont val="ＭＳ Ｐゴシック"/>
            <family val="3"/>
            <charset val="128"/>
          </rPr>
          <t xml:space="preserve"> :</t>
        </r>
        <r>
          <rPr>
            <sz val="9"/>
            <color indexed="81"/>
            <rFont val="ＭＳ Ｐゴシック"/>
            <family val="3"/>
            <charset val="128"/>
          </rPr>
          <t xml:space="preserve">
</t>
        </r>
      </text>
    </comment>
    <comment ref="E29" authorId="0" shapeId="0" xr:uid="{00000000-0006-0000-0600-000020000000}">
      <text>
        <r>
          <rPr>
            <b/>
            <sz val="9"/>
            <color indexed="81"/>
            <rFont val="ＭＳ Ｐゴシック"/>
            <family val="3"/>
            <charset val="128"/>
          </rPr>
          <t>iwata:</t>
        </r>
        <r>
          <rPr>
            <sz val="9"/>
            <color indexed="81"/>
            <rFont val="ＭＳ Ｐゴシック"/>
            <family val="3"/>
            <charset val="128"/>
          </rPr>
          <t xml:space="preserve">
</t>
        </r>
      </text>
    </comment>
    <comment ref="C30" authorId="2" shapeId="0" xr:uid="{00000000-0006-0000-0600-000021000000}">
      <text>
        <r>
          <rPr>
            <b/>
            <sz val="9"/>
            <color indexed="81"/>
            <rFont val="ＭＳ Ｐゴシック"/>
            <family val="3"/>
            <charset val="128"/>
          </rPr>
          <t>岩田京次:</t>
        </r>
        <r>
          <rPr>
            <sz val="9"/>
            <color indexed="81"/>
            <rFont val="ＭＳ Ｐゴシック"/>
            <family val="3"/>
            <charset val="128"/>
          </rPr>
          <t xml:space="preserve">
</t>
        </r>
      </text>
    </comment>
    <comment ref="B31" authorId="1" shapeId="0" xr:uid="{00000000-0006-0000-0600-000022000000}">
      <text>
        <r>
          <rPr>
            <b/>
            <sz val="9"/>
            <color indexed="81"/>
            <rFont val="ＭＳ Ｐゴシック"/>
            <family val="3"/>
            <charset val="128"/>
          </rPr>
          <t xml:space="preserve"> :</t>
        </r>
        <r>
          <rPr>
            <sz val="9"/>
            <color indexed="81"/>
            <rFont val="ＭＳ Ｐゴシック"/>
            <family val="3"/>
            <charset val="128"/>
          </rPr>
          <t xml:space="preserve">
</t>
        </r>
      </text>
    </comment>
    <comment ref="C31" authorId="2" shapeId="0" xr:uid="{00000000-0006-0000-0600-000023000000}">
      <text>
        <r>
          <rPr>
            <b/>
            <sz val="9"/>
            <color indexed="81"/>
            <rFont val="ＭＳ Ｐゴシック"/>
            <family val="3"/>
            <charset val="128"/>
          </rPr>
          <t>岩田京次:</t>
        </r>
        <r>
          <rPr>
            <sz val="9"/>
            <color indexed="81"/>
            <rFont val="ＭＳ Ｐゴシック"/>
            <family val="3"/>
            <charset val="128"/>
          </rPr>
          <t xml:space="preserve">
</t>
        </r>
      </text>
    </comment>
    <comment ref="D31" authorId="1" shapeId="0" xr:uid="{00000000-0006-0000-0600-000024000000}">
      <text>
        <r>
          <rPr>
            <b/>
            <sz val="9"/>
            <color indexed="81"/>
            <rFont val="ＭＳ Ｐゴシック"/>
            <family val="3"/>
            <charset val="128"/>
          </rPr>
          <t xml:space="preserve"> :</t>
        </r>
        <r>
          <rPr>
            <sz val="9"/>
            <color indexed="81"/>
            <rFont val="ＭＳ Ｐゴシック"/>
            <family val="3"/>
            <charset val="128"/>
          </rPr>
          <t xml:space="preserve">
</t>
        </r>
      </text>
    </comment>
    <comment ref="E31" authorId="0" shapeId="0" xr:uid="{00000000-0006-0000-0600-000025000000}">
      <text>
        <r>
          <rPr>
            <b/>
            <sz val="9"/>
            <color indexed="81"/>
            <rFont val="ＭＳ Ｐゴシック"/>
            <family val="3"/>
            <charset val="128"/>
          </rPr>
          <t>iwata:</t>
        </r>
        <r>
          <rPr>
            <sz val="9"/>
            <color indexed="81"/>
            <rFont val="ＭＳ Ｐゴシック"/>
            <family val="3"/>
            <charset val="128"/>
          </rPr>
          <t xml:space="preserve">
</t>
        </r>
      </text>
    </comment>
    <comment ref="C32" authorId="2" shapeId="0" xr:uid="{00000000-0006-0000-0600-000026000000}">
      <text>
        <r>
          <rPr>
            <b/>
            <sz val="9"/>
            <color indexed="81"/>
            <rFont val="ＭＳ Ｐゴシック"/>
            <family val="3"/>
            <charset val="128"/>
          </rPr>
          <t>岩田京次:</t>
        </r>
        <r>
          <rPr>
            <sz val="9"/>
            <color indexed="81"/>
            <rFont val="ＭＳ Ｐゴシック"/>
            <family val="3"/>
            <charset val="128"/>
          </rPr>
          <t xml:space="preserve">
</t>
        </r>
      </text>
    </comment>
    <comment ref="B33" authorId="1" shapeId="0" xr:uid="{00000000-0006-0000-0600-000027000000}">
      <text>
        <r>
          <rPr>
            <b/>
            <sz val="9"/>
            <color indexed="81"/>
            <rFont val="ＭＳ Ｐゴシック"/>
            <family val="3"/>
            <charset val="128"/>
          </rPr>
          <t xml:space="preserve"> :</t>
        </r>
        <r>
          <rPr>
            <sz val="9"/>
            <color indexed="81"/>
            <rFont val="ＭＳ Ｐゴシック"/>
            <family val="3"/>
            <charset val="128"/>
          </rPr>
          <t xml:space="preserve">
</t>
        </r>
      </text>
    </comment>
    <comment ref="C33" authorId="2" shapeId="0" xr:uid="{00000000-0006-0000-0600-000028000000}">
      <text>
        <r>
          <rPr>
            <b/>
            <sz val="9"/>
            <color indexed="81"/>
            <rFont val="ＭＳ Ｐゴシック"/>
            <family val="3"/>
            <charset val="128"/>
          </rPr>
          <t>岩田京次:</t>
        </r>
        <r>
          <rPr>
            <sz val="9"/>
            <color indexed="81"/>
            <rFont val="ＭＳ Ｐゴシック"/>
            <family val="3"/>
            <charset val="128"/>
          </rPr>
          <t xml:space="preserve">
</t>
        </r>
      </text>
    </comment>
    <comment ref="D33" authorId="1" shapeId="0" xr:uid="{00000000-0006-0000-0600-000029000000}">
      <text>
        <r>
          <rPr>
            <b/>
            <sz val="9"/>
            <color indexed="81"/>
            <rFont val="ＭＳ Ｐゴシック"/>
            <family val="3"/>
            <charset val="128"/>
          </rPr>
          <t xml:space="preserve"> :</t>
        </r>
        <r>
          <rPr>
            <sz val="9"/>
            <color indexed="81"/>
            <rFont val="ＭＳ Ｐゴシック"/>
            <family val="3"/>
            <charset val="128"/>
          </rPr>
          <t xml:space="preserve">
</t>
        </r>
      </text>
    </comment>
    <comment ref="E33" authorId="0" shapeId="0" xr:uid="{00000000-0006-0000-0600-00002A000000}">
      <text>
        <r>
          <rPr>
            <b/>
            <sz val="9"/>
            <color indexed="81"/>
            <rFont val="ＭＳ Ｐゴシック"/>
            <family val="3"/>
            <charset val="128"/>
          </rPr>
          <t>iwata:</t>
        </r>
        <r>
          <rPr>
            <sz val="9"/>
            <color indexed="81"/>
            <rFont val="ＭＳ Ｐゴシック"/>
            <family val="3"/>
            <charset val="128"/>
          </rPr>
          <t xml:space="preserve">
</t>
        </r>
      </text>
    </comment>
    <comment ref="C34" authorId="2" shapeId="0" xr:uid="{00000000-0006-0000-0600-00002B000000}">
      <text>
        <r>
          <rPr>
            <b/>
            <sz val="9"/>
            <color indexed="81"/>
            <rFont val="ＭＳ Ｐゴシック"/>
            <family val="3"/>
            <charset val="128"/>
          </rPr>
          <t>岩田京次:</t>
        </r>
        <r>
          <rPr>
            <sz val="9"/>
            <color indexed="81"/>
            <rFont val="ＭＳ Ｐゴシック"/>
            <family val="3"/>
            <charset val="128"/>
          </rPr>
          <t xml:space="preserve">
</t>
        </r>
      </text>
    </comment>
    <comment ref="B35" authorId="1" shapeId="0" xr:uid="{00000000-0006-0000-0600-00002C000000}">
      <text>
        <r>
          <rPr>
            <b/>
            <sz val="9"/>
            <color indexed="81"/>
            <rFont val="ＭＳ Ｐゴシック"/>
            <family val="3"/>
            <charset val="128"/>
          </rPr>
          <t xml:space="preserve"> :</t>
        </r>
        <r>
          <rPr>
            <sz val="9"/>
            <color indexed="81"/>
            <rFont val="ＭＳ Ｐゴシック"/>
            <family val="3"/>
            <charset val="128"/>
          </rPr>
          <t xml:space="preserve">
</t>
        </r>
      </text>
    </comment>
    <comment ref="C35" authorId="2" shapeId="0" xr:uid="{00000000-0006-0000-0600-00002D000000}">
      <text>
        <r>
          <rPr>
            <b/>
            <sz val="9"/>
            <color indexed="81"/>
            <rFont val="ＭＳ Ｐゴシック"/>
            <family val="3"/>
            <charset val="128"/>
          </rPr>
          <t>岩田京次:</t>
        </r>
        <r>
          <rPr>
            <sz val="9"/>
            <color indexed="81"/>
            <rFont val="ＭＳ Ｐゴシック"/>
            <family val="3"/>
            <charset val="128"/>
          </rPr>
          <t xml:space="preserve">
</t>
        </r>
      </text>
    </comment>
    <comment ref="D35" authorId="1" shapeId="0" xr:uid="{00000000-0006-0000-0600-00002E000000}">
      <text>
        <r>
          <rPr>
            <b/>
            <sz val="9"/>
            <color indexed="81"/>
            <rFont val="ＭＳ Ｐゴシック"/>
            <family val="3"/>
            <charset val="128"/>
          </rPr>
          <t xml:space="preserve"> :</t>
        </r>
        <r>
          <rPr>
            <sz val="9"/>
            <color indexed="81"/>
            <rFont val="ＭＳ Ｐゴシック"/>
            <family val="3"/>
            <charset val="128"/>
          </rPr>
          <t xml:space="preserve">
</t>
        </r>
      </text>
    </comment>
    <comment ref="E35" authorId="0" shapeId="0" xr:uid="{00000000-0006-0000-0600-00002F000000}">
      <text>
        <r>
          <rPr>
            <b/>
            <sz val="9"/>
            <color indexed="81"/>
            <rFont val="ＭＳ Ｐゴシック"/>
            <family val="3"/>
            <charset val="128"/>
          </rPr>
          <t>iwata:</t>
        </r>
        <r>
          <rPr>
            <sz val="9"/>
            <color indexed="81"/>
            <rFont val="ＭＳ Ｐゴシック"/>
            <family val="3"/>
            <charset val="128"/>
          </rPr>
          <t xml:space="preserve">
</t>
        </r>
      </text>
    </comment>
    <comment ref="C36" authorId="2" shapeId="0" xr:uid="{00000000-0006-0000-0600-000030000000}">
      <text>
        <r>
          <rPr>
            <b/>
            <sz val="9"/>
            <color indexed="81"/>
            <rFont val="ＭＳ Ｐゴシック"/>
            <family val="3"/>
            <charset val="128"/>
          </rPr>
          <t>岩田京次:</t>
        </r>
        <r>
          <rPr>
            <sz val="9"/>
            <color indexed="81"/>
            <rFont val="ＭＳ Ｐゴシック"/>
            <family val="3"/>
            <charset val="128"/>
          </rPr>
          <t xml:space="preserve">
</t>
        </r>
      </text>
    </comment>
    <comment ref="B37" authorId="1" shapeId="0" xr:uid="{00000000-0006-0000-0600-000031000000}">
      <text>
        <r>
          <rPr>
            <b/>
            <sz val="9"/>
            <color indexed="81"/>
            <rFont val="ＭＳ Ｐゴシック"/>
            <family val="3"/>
            <charset val="128"/>
          </rPr>
          <t xml:space="preserve"> :</t>
        </r>
        <r>
          <rPr>
            <sz val="9"/>
            <color indexed="81"/>
            <rFont val="ＭＳ Ｐゴシック"/>
            <family val="3"/>
            <charset val="128"/>
          </rPr>
          <t xml:space="preserve">
</t>
        </r>
      </text>
    </comment>
    <comment ref="C37" authorId="2" shapeId="0" xr:uid="{00000000-0006-0000-0600-000032000000}">
      <text>
        <r>
          <rPr>
            <b/>
            <sz val="9"/>
            <color indexed="81"/>
            <rFont val="ＭＳ Ｐゴシック"/>
            <family val="3"/>
            <charset val="128"/>
          </rPr>
          <t>岩田京次:</t>
        </r>
        <r>
          <rPr>
            <sz val="9"/>
            <color indexed="81"/>
            <rFont val="ＭＳ Ｐゴシック"/>
            <family val="3"/>
            <charset val="128"/>
          </rPr>
          <t xml:space="preserve">
</t>
        </r>
      </text>
    </comment>
    <comment ref="D37" authorId="1" shapeId="0" xr:uid="{00000000-0006-0000-0600-000033000000}">
      <text>
        <r>
          <rPr>
            <b/>
            <sz val="9"/>
            <color indexed="81"/>
            <rFont val="ＭＳ Ｐゴシック"/>
            <family val="3"/>
            <charset val="128"/>
          </rPr>
          <t xml:space="preserve"> :</t>
        </r>
        <r>
          <rPr>
            <sz val="9"/>
            <color indexed="81"/>
            <rFont val="ＭＳ Ｐゴシック"/>
            <family val="3"/>
            <charset val="128"/>
          </rPr>
          <t xml:space="preserve">
</t>
        </r>
      </text>
    </comment>
    <comment ref="E37" authorId="0" shapeId="0" xr:uid="{00000000-0006-0000-0600-000034000000}">
      <text>
        <r>
          <rPr>
            <b/>
            <sz val="9"/>
            <color indexed="81"/>
            <rFont val="ＭＳ Ｐゴシック"/>
            <family val="3"/>
            <charset val="128"/>
          </rPr>
          <t>iwata:</t>
        </r>
        <r>
          <rPr>
            <sz val="9"/>
            <color indexed="81"/>
            <rFont val="ＭＳ Ｐゴシック"/>
            <family val="3"/>
            <charset val="128"/>
          </rPr>
          <t xml:space="preserve">
</t>
        </r>
      </text>
    </comment>
    <comment ref="C38" authorId="2" shapeId="0" xr:uid="{00000000-0006-0000-0600-000035000000}">
      <text>
        <r>
          <rPr>
            <b/>
            <sz val="9"/>
            <color indexed="81"/>
            <rFont val="ＭＳ Ｐゴシック"/>
            <family val="3"/>
            <charset val="128"/>
          </rPr>
          <t>岩田京次:</t>
        </r>
        <r>
          <rPr>
            <sz val="9"/>
            <color indexed="81"/>
            <rFont val="ＭＳ Ｐゴシック"/>
            <family val="3"/>
            <charset val="128"/>
          </rPr>
          <t xml:space="preserve">
</t>
        </r>
      </text>
    </comment>
    <comment ref="B39" authorId="1" shapeId="0" xr:uid="{00000000-0006-0000-0600-000036000000}">
      <text>
        <r>
          <rPr>
            <b/>
            <sz val="9"/>
            <color indexed="81"/>
            <rFont val="ＭＳ Ｐゴシック"/>
            <family val="3"/>
            <charset val="128"/>
          </rPr>
          <t xml:space="preserve"> :</t>
        </r>
        <r>
          <rPr>
            <sz val="9"/>
            <color indexed="81"/>
            <rFont val="ＭＳ Ｐゴシック"/>
            <family val="3"/>
            <charset val="128"/>
          </rPr>
          <t xml:space="preserve">
</t>
        </r>
      </text>
    </comment>
    <comment ref="C39" authorId="2" shapeId="0" xr:uid="{00000000-0006-0000-0600-000037000000}">
      <text>
        <r>
          <rPr>
            <b/>
            <sz val="9"/>
            <color indexed="81"/>
            <rFont val="ＭＳ Ｐゴシック"/>
            <family val="3"/>
            <charset val="128"/>
          </rPr>
          <t>岩田京次:</t>
        </r>
        <r>
          <rPr>
            <sz val="9"/>
            <color indexed="81"/>
            <rFont val="ＭＳ Ｐゴシック"/>
            <family val="3"/>
            <charset val="128"/>
          </rPr>
          <t xml:space="preserve">
</t>
        </r>
      </text>
    </comment>
    <comment ref="D39" authorId="1" shapeId="0" xr:uid="{00000000-0006-0000-0600-000038000000}">
      <text>
        <r>
          <rPr>
            <b/>
            <sz val="9"/>
            <color indexed="81"/>
            <rFont val="ＭＳ Ｐゴシック"/>
            <family val="3"/>
            <charset val="128"/>
          </rPr>
          <t xml:space="preserve"> :</t>
        </r>
        <r>
          <rPr>
            <sz val="9"/>
            <color indexed="81"/>
            <rFont val="ＭＳ Ｐゴシック"/>
            <family val="3"/>
            <charset val="128"/>
          </rPr>
          <t xml:space="preserve">
</t>
        </r>
      </text>
    </comment>
    <comment ref="E39" authorId="0" shapeId="0" xr:uid="{00000000-0006-0000-0600-000039000000}">
      <text>
        <r>
          <rPr>
            <b/>
            <sz val="9"/>
            <color indexed="81"/>
            <rFont val="ＭＳ Ｐゴシック"/>
            <family val="3"/>
            <charset val="128"/>
          </rPr>
          <t>iwata:</t>
        </r>
        <r>
          <rPr>
            <sz val="9"/>
            <color indexed="81"/>
            <rFont val="ＭＳ Ｐゴシック"/>
            <family val="3"/>
            <charset val="128"/>
          </rPr>
          <t xml:space="preserve">
</t>
        </r>
      </text>
    </comment>
    <comment ref="C40" authorId="2" shapeId="0" xr:uid="{00000000-0006-0000-0600-00003A000000}">
      <text>
        <r>
          <rPr>
            <b/>
            <sz val="9"/>
            <color indexed="81"/>
            <rFont val="ＭＳ Ｐゴシック"/>
            <family val="3"/>
            <charset val="128"/>
          </rPr>
          <t>岩田京次:</t>
        </r>
        <r>
          <rPr>
            <sz val="9"/>
            <color indexed="81"/>
            <rFont val="ＭＳ Ｐゴシック"/>
            <family val="3"/>
            <charset val="128"/>
          </rPr>
          <t xml:space="preserve">
</t>
        </r>
      </text>
    </comment>
    <comment ref="B41" authorId="1" shapeId="0" xr:uid="{00000000-0006-0000-0600-00003B000000}">
      <text>
        <r>
          <rPr>
            <b/>
            <sz val="9"/>
            <color indexed="81"/>
            <rFont val="ＭＳ Ｐゴシック"/>
            <family val="3"/>
            <charset val="128"/>
          </rPr>
          <t xml:space="preserve"> :</t>
        </r>
        <r>
          <rPr>
            <sz val="9"/>
            <color indexed="81"/>
            <rFont val="ＭＳ Ｐゴシック"/>
            <family val="3"/>
            <charset val="128"/>
          </rPr>
          <t xml:space="preserve">
</t>
        </r>
      </text>
    </comment>
    <comment ref="C41" authorId="2" shapeId="0" xr:uid="{00000000-0006-0000-0600-00003C000000}">
      <text>
        <r>
          <rPr>
            <b/>
            <sz val="9"/>
            <color indexed="81"/>
            <rFont val="ＭＳ Ｐゴシック"/>
            <family val="3"/>
            <charset val="128"/>
          </rPr>
          <t>岩田京次:</t>
        </r>
        <r>
          <rPr>
            <sz val="9"/>
            <color indexed="81"/>
            <rFont val="ＭＳ Ｐゴシック"/>
            <family val="3"/>
            <charset val="128"/>
          </rPr>
          <t xml:space="preserve">
</t>
        </r>
      </text>
    </comment>
    <comment ref="D41" authorId="1" shapeId="0" xr:uid="{00000000-0006-0000-0600-00003D000000}">
      <text>
        <r>
          <rPr>
            <b/>
            <sz val="9"/>
            <color indexed="81"/>
            <rFont val="ＭＳ Ｐゴシック"/>
            <family val="3"/>
            <charset val="128"/>
          </rPr>
          <t xml:space="preserve"> :</t>
        </r>
        <r>
          <rPr>
            <sz val="9"/>
            <color indexed="81"/>
            <rFont val="ＭＳ Ｐゴシック"/>
            <family val="3"/>
            <charset val="128"/>
          </rPr>
          <t xml:space="preserve">
</t>
        </r>
      </text>
    </comment>
    <comment ref="E41" authorId="0" shapeId="0" xr:uid="{00000000-0006-0000-0600-00003E000000}">
      <text>
        <r>
          <rPr>
            <b/>
            <sz val="9"/>
            <color indexed="81"/>
            <rFont val="ＭＳ Ｐゴシック"/>
            <family val="3"/>
            <charset val="128"/>
          </rPr>
          <t>iwata:</t>
        </r>
        <r>
          <rPr>
            <sz val="9"/>
            <color indexed="81"/>
            <rFont val="ＭＳ Ｐゴシック"/>
            <family val="3"/>
            <charset val="128"/>
          </rPr>
          <t xml:space="preserve">
</t>
        </r>
      </text>
    </comment>
    <comment ref="C42" authorId="2" shapeId="0" xr:uid="{00000000-0006-0000-0600-00003F000000}">
      <text>
        <r>
          <rPr>
            <b/>
            <sz val="9"/>
            <color indexed="81"/>
            <rFont val="ＭＳ Ｐゴシック"/>
            <family val="3"/>
            <charset val="128"/>
          </rPr>
          <t>岩田京次:</t>
        </r>
        <r>
          <rPr>
            <sz val="9"/>
            <color indexed="81"/>
            <rFont val="ＭＳ Ｐゴシック"/>
            <family val="3"/>
            <charset val="128"/>
          </rPr>
          <t xml:space="preserve">
</t>
        </r>
      </text>
    </comment>
    <comment ref="B43" authorId="1" shapeId="0" xr:uid="{00000000-0006-0000-0600-000040000000}">
      <text>
        <r>
          <rPr>
            <b/>
            <sz val="9"/>
            <color indexed="81"/>
            <rFont val="ＭＳ Ｐゴシック"/>
            <family val="3"/>
            <charset val="128"/>
          </rPr>
          <t xml:space="preserve"> :</t>
        </r>
        <r>
          <rPr>
            <sz val="9"/>
            <color indexed="81"/>
            <rFont val="ＭＳ Ｐゴシック"/>
            <family val="3"/>
            <charset val="128"/>
          </rPr>
          <t xml:space="preserve">
</t>
        </r>
      </text>
    </comment>
    <comment ref="C43" authorId="2" shapeId="0" xr:uid="{00000000-0006-0000-0600-000041000000}">
      <text>
        <r>
          <rPr>
            <b/>
            <sz val="9"/>
            <color indexed="81"/>
            <rFont val="ＭＳ Ｐゴシック"/>
            <family val="3"/>
            <charset val="128"/>
          </rPr>
          <t>岩田京次:</t>
        </r>
        <r>
          <rPr>
            <sz val="9"/>
            <color indexed="81"/>
            <rFont val="ＭＳ Ｐゴシック"/>
            <family val="3"/>
            <charset val="128"/>
          </rPr>
          <t xml:space="preserve">
</t>
        </r>
      </text>
    </comment>
    <comment ref="D43" authorId="1" shapeId="0" xr:uid="{00000000-0006-0000-0600-000042000000}">
      <text>
        <r>
          <rPr>
            <b/>
            <sz val="9"/>
            <color indexed="81"/>
            <rFont val="ＭＳ Ｐゴシック"/>
            <family val="3"/>
            <charset val="128"/>
          </rPr>
          <t xml:space="preserve"> :</t>
        </r>
        <r>
          <rPr>
            <sz val="9"/>
            <color indexed="81"/>
            <rFont val="ＭＳ Ｐゴシック"/>
            <family val="3"/>
            <charset val="128"/>
          </rPr>
          <t xml:space="preserve">
</t>
        </r>
      </text>
    </comment>
    <comment ref="E43" authorId="0" shapeId="0" xr:uid="{00000000-0006-0000-0600-000043000000}">
      <text>
        <r>
          <rPr>
            <b/>
            <sz val="9"/>
            <color indexed="81"/>
            <rFont val="ＭＳ Ｐゴシック"/>
            <family val="3"/>
            <charset val="128"/>
          </rPr>
          <t>iwata:</t>
        </r>
        <r>
          <rPr>
            <sz val="9"/>
            <color indexed="81"/>
            <rFont val="ＭＳ Ｐゴシック"/>
            <family val="3"/>
            <charset val="128"/>
          </rPr>
          <t xml:space="preserve">
</t>
        </r>
      </text>
    </comment>
    <comment ref="C44" authorId="2" shapeId="0" xr:uid="{00000000-0006-0000-0600-000044000000}">
      <text>
        <r>
          <rPr>
            <b/>
            <sz val="9"/>
            <color indexed="81"/>
            <rFont val="ＭＳ Ｐゴシック"/>
            <family val="3"/>
            <charset val="128"/>
          </rPr>
          <t>岩田京次:</t>
        </r>
        <r>
          <rPr>
            <sz val="9"/>
            <color indexed="81"/>
            <rFont val="ＭＳ Ｐゴシック"/>
            <family val="3"/>
            <charset val="128"/>
          </rPr>
          <t xml:space="preserve">
</t>
        </r>
      </text>
    </comment>
    <comment ref="B45" authorId="1" shapeId="0" xr:uid="{00000000-0006-0000-0600-000045000000}">
      <text>
        <r>
          <rPr>
            <b/>
            <sz val="9"/>
            <color indexed="81"/>
            <rFont val="ＭＳ Ｐゴシック"/>
            <family val="3"/>
            <charset val="128"/>
          </rPr>
          <t xml:space="preserve"> :</t>
        </r>
        <r>
          <rPr>
            <sz val="9"/>
            <color indexed="81"/>
            <rFont val="ＭＳ Ｐゴシック"/>
            <family val="3"/>
            <charset val="128"/>
          </rPr>
          <t xml:space="preserve">
</t>
        </r>
      </text>
    </comment>
    <comment ref="C45" authorId="2" shapeId="0" xr:uid="{00000000-0006-0000-0600-000046000000}">
      <text>
        <r>
          <rPr>
            <b/>
            <sz val="9"/>
            <color indexed="81"/>
            <rFont val="ＭＳ Ｐゴシック"/>
            <family val="3"/>
            <charset val="128"/>
          </rPr>
          <t>岩田京次:</t>
        </r>
        <r>
          <rPr>
            <sz val="9"/>
            <color indexed="81"/>
            <rFont val="ＭＳ Ｐゴシック"/>
            <family val="3"/>
            <charset val="128"/>
          </rPr>
          <t xml:space="preserve">
</t>
        </r>
      </text>
    </comment>
    <comment ref="D45" authorId="1" shapeId="0" xr:uid="{00000000-0006-0000-0600-000047000000}">
      <text>
        <r>
          <rPr>
            <b/>
            <sz val="9"/>
            <color indexed="81"/>
            <rFont val="ＭＳ Ｐゴシック"/>
            <family val="3"/>
            <charset val="128"/>
          </rPr>
          <t xml:space="preserve"> :</t>
        </r>
        <r>
          <rPr>
            <sz val="9"/>
            <color indexed="81"/>
            <rFont val="ＭＳ Ｐゴシック"/>
            <family val="3"/>
            <charset val="128"/>
          </rPr>
          <t xml:space="preserve">
</t>
        </r>
      </text>
    </comment>
    <comment ref="E45" authorId="0" shapeId="0" xr:uid="{00000000-0006-0000-0600-000048000000}">
      <text>
        <r>
          <rPr>
            <b/>
            <sz val="9"/>
            <color indexed="81"/>
            <rFont val="ＭＳ Ｐゴシック"/>
            <family val="3"/>
            <charset val="128"/>
          </rPr>
          <t>iwata:</t>
        </r>
        <r>
          <rPr>
            <sz val="9"/>
            <color indexed="81"/>
            <rFont val="ＭＳ Ｐゴシック"/>
            <family val="3"/>
            <charset val="128"/>
          </rPr>
          <t xml:space="preserve">
</t>
        </r>
      </text>
    </comment>
    <comment ref="C46" authorId="2" shapeId="0" xr:uid="{00000000-0006-0000-0600-000049000000}">
      <text>
        <r>
          <rPr>
            <b/>
            <sz val="9"/>
            <color indexed="81"/>
            <rFont val="ＭＳ Ｐゴシック"/>
            <family val="3"/>
            <charset val="128"/>
          </rPr>
          <t>岩田京次:</t>
        </r>
        <r>
          <rPr>
            <sz val="9"/>
            <color indexed="81"/>
            <rFont val="ＭＳ Ｐゴシック"/>
            <family val="3"/>
            <charset val="128"/>
          </rPr>
          <t xml:space="preserve">
</t>
        </r>
      </text>
    </comment>
    <comment ref="B47" authorId="1" shapeId="0" xr:uid="{00000000-0006-0000-0600-00004A000000}">
      <text>
        <r>
          <rPr>
            <b/>
            <sz val="9"/>
            <color indexed="81"/>
            <rFont val="ＭＳ Ｐゴシック"/>
            <family val="3"/>
            <charset val="128"/>
          </rPr>
          <t xml:space="preserve"> :</t>
        </r>
        <r>
          <rPr>
            <sz val="9"/>
            <color indexed="81"/>
            <rFont val="ＭＳ Ｐゴシック"/>
            <family val="3"/>
            <charset val="128"/>
          </rPr>
          <t xml:space="preserve">
</t>
        </r>
      </text>
    </comment>
    <comment ref="C47" authorId="2" shapeId="0" xr:uid="{00000000-0006-0000-0600-00004B000000}">
      <text>
        <r>
          <rPr>
            <b/>
            <sz val="9"/>
            <color indexed="81"/>
            <rFont val="ＭＳ Ｐゴシック"/>
            <family val="3"/>
            <charset val="128"/>
          </rPr>
          <t>岩田京次:</t>
        </r>
        <r>
          <rPr>
            <sz val="9"/>
            <color indexed="81"/>
            <rFont val="ＭＳ Ｐゴシック"/>
            <family val="3"/>
            <charset val="128"/>
          </rPr>
          <t xml:space="preserve">
</t>
        </r>
      </text>
    </comment>
    <comment ref="D47" authorId="1" shapeId="0" xr:uid="{00000000-0006-0000-0600-00004C000000}">
      <text>
        <r>
          <rPr>
            <b/>
            <sz val="9"/>
            <color indexed="81"/>
            <rFont val="ＭＳ Ｐゴシック"/>
            <family val="3"/>
            <charset val="128"/>
          </rPr>
          <t xml:space="preserve"> :</t>
        </r>
        <r>
          <rPr>
            <sz val="9"/>
            <color indexed="81"/>
            <rFont val="ＭＳ Ｐゴシック"/>
            <family val="3"/>
            <charset val="128"/>
          </rPr>
          <t xml:space="preserve">
</t>
        </r>
      </text>
    </comment>
    <comment ref="E47" authorId="0" shapeId="0" xr:uid="{00000000-0006-0000-0600-00004D000000}">
      <text>
        <r>
          <rPr>
            <b/>
            <sz val="9"/>
            <color indexed="81"/>
            <rFont val="ＭＳ Ｐゴシック"/>
            <family val="3"/>
            <charset val="128"/>
          </rPr>
          <t>iwata:</t>
        </r>
        <r>
          <rPr>
            <sz val="9"/>
            <color indexed="81"/>
            <rFont val="ＭＳ Ｐゴシック"/>
            <family val="3"/>
            <charset val="128"/>
          </rPr>
          <t xml:space="preserve">
</t>
        </r>
      </text>
    </comment>
    <comment ref="C48" authorId="2" shapeId="0" xr:uid="{00000000-0006-0000-0600-00004E000000}">
      <text>
        <r>
          <rPr>
            <b/>
            <sz val="9"/>
            <color indexed="81"/>
            <rFont val="ＭＳ Ｐゴシック"/>
            <family val="3"/>
            <charset val="128"/>
          </rPr>
          <t>岩田京次:</t>
        </r>
        <r>
          <rPr>
            <sz val="9"/>
            <color indexed="81"/>
            <rFont val="ＭＳ Ｐゴシック"/>
            <family val="3"/>
            <charset val="128"/>
          </rPr>
          <t xml:space="preserve">
</t>
        </r>
      </text>
    </comment>
    <comment ref="B49" authorId="1" shapeId="0" xr:uid="{00000000-0006-0000-0600-00004F000000}">
      <text>
        <r>
          <rPr>
            <b/>
            <sz val="9"/>
            <color indexed="81"/>
            <rFont val="ＭＳ Ｐゴシック"/>
            <family val="3"/>
            <charset val="128"/>
          </rPr>
          <t xml:space="preserve"> :</t>
        </r>
        <r>
          <rPr>
            <sz val="9"/>
            <color indexed="81"/>
            <rFont val="ＭＳ Ｐゴシック"/>
            <family val="3"/>
            <charset val="128"/>
          </rPr>
          <t xml:space="preserve">
</t>
        </r>
      </text>
    </comment>
    <comment ref="C49" authorId="2" shapeId="0" xr:uid="{00000000-0006-0000-0600-000050000000}">
      <text>
        <r>
          <rPr>
            <b/>
            <sz val="9"/>
            <color indexed="81"/>
            <rFont val="ＭＳ Ｐゴシック"/>
            <family val="3"/>
            <charset val="128"/>
          </rPr>
          <t>岩田京次:</t>
        </r>
        <r>
          <rPr>
            <sz val="9"/>
            <color indexed="81"/>
            <rFont val="ＭＳ Ｐゴシック"/>
            <family val="3"/>
            <charset val="128"/>
          </rPr>
          <t xml:space="preserve">
</t>
        </r>
      </text>
    </comment>
    <comment ref="D49" authorId="1" shapeId="0" xr:uid="{00000000-0006-0000-0600-000051000000}">
      <text>
        <r>
          <rPr>
            <b/>
            <sz val="9"/>
            <color indexed="81"/>
            <rFont val="ＭＳ Ｐゴシック"/>
            <family val="3"/>
            <charset val="128"/>
          </rPr>
          <t xml:space="preserve"> :</t>
        </r>
        <r>
          <rPr>
            <sz val="9"/>
            <color indexed="81"/>
            <rFont val="ＭＳ Ｐゴシック"/>
            <family val="3"/>
            <charset val="128"/>
          </rPr>
          <t xml:space="preserve">
</t>
        </r>
      </text>
    </comment>
    <comment ref="E49" authorId="0" shapeId="0" xr:uid="{00000000-0006-0000-0600-000052000000}">
      <text>
        <r>
          <rPr>
            <b/>
            <sz val="9"/>
            <color indexed="81"/>
            <rFont val="ＭＳ Ｐゴシック"/>
            <family val="3"/>
            <charset val="128"/>
          </rPr>
          <t>iwata:</t>
        </r>
        <r>
          <rPr>
            <sz val="9"/>
            <color indexed="81"/>
            <rFont val="ＭＳ Ｐゴシック"/>
            <family val="3"/>
            <charset val="128"/>
          </rPr>
          <t xml:space="preserve">
</t>
        </r>
      </text>
    </comment>
    <comment ref="C50" authorId="2" shapeId="0" xr:uid="{00000000-0006-0000-0600-000053000000}">
      <text>
        <r>
          <rPr>
            <b/>
            <sz val="9"/>
            <color indexed="81"/>
            <rFont val="ＭＳ Ｐゴシック"/>
            <family val="3"/>
            <charset val="128"/>
          </rPr>
          <t>岩田京次:</t>
        </r>
        <r>
          <rPr>
            <sz val="9"/>
            <color indexed="81"/>
            <rFont val="ＭＳ Ｐゴシック"/>
            <family val="3"/>
            <charset val="128"/>
          </rPr>
          <t xml:space="preserve">
</t>
        </r>
      </text>
    </comment>
    <comment ref="B51" authorId="1" shapeId="0" xr:uid="{00000000-0006-0000-0600-000054000000}">
      <text>
        <r>
          <rPr>
            <b/>
            <sz val="9"/>
            <color indexed="81"/>
            <rFont val="ＭＳ Ｐゴシック"/>
            <family val="3"/>
            <charset val="128"/>
          </rPr>
          <t xml:space="preserve"> :</t>
        </r>
        <r>
          <rPr>
            <sz val="9"/>
            <color indexed="81"/>
            <rFont val="ＭＳ Ｐゴシック"/>
            <family val="3"/>
            <charset val="128"/>
          </rPr>
          <t xml:space="preserve">
</t>
        </r>
      </text>
    </comment>
    <comment ref="C51" authorId="2" shapeId="0" xr:uid="{00000000-0006-0000-0600-000055000000}">
      <text>
        <r>
          <rPr>
            <b/>
            <sz val="9"/>
            <color indexed="81"/>
            <rFont val="ＭＳ Ｐゴシック"/>
            <family val="3"/>
            <charset val="128"/>
          </rPr>
          <t>岩田京次:</t>
        </r>
        <r>
          <rPr>
            <sz val="9"/>
            <color indexed="81"/>
            <rFont val="ＭＳ Ｐゴシック"/>
            <family val="3"/>
            <charset val="128"/>
          </rPr>
          <t xml:space="preserve">
</t>
        </r>
      </text>
    </comment>
    <comment ref="D51" authorId="1" shapeId="0" xr:uid="{00000000-0006-0000-0600-000056000000}">
      <text>
        <r>
          <rPr>
            <b/>
            <sz val="9"/>
            <color indexed="81"/>
            <rFont val="ＭＳ Ｐゴシック"/>
            <family val="3"/>
            <charset val="128"/>
          </rPr>
          <t xml:space="preserve"> :</t>
        </r>
        <r>
          <rPr>
            <sz val="9"/>
            <color indexed="81"/>
            <rFont val="ＭＳ Ｐゴシック"/>
            <family val="3"/>
            <charset val="128"/>
          </rPr>
          <t xml:space="preserve">
</t>
        </r>
      </text>
    </comment>
    <comment ref="E51" authorId="0" shapeId="0" xr:uid="{00000000-0006-0000-0600-000057000000}">
      <text>
        <r>
          <rPr>
            <b/>
            <sz val="9"/>
            <color indexed="81"/>
            <rFont val="ＭＳ Ｐゴシック"/>
            <family val="3"/>
            <charset val="128"/>
          </rPr>
          <t>iwata:</t>
        </r>
        <r>
          <rPr>
            <sz val="9"/>
            <color indexed="81"/>
            <rFont val="ＭＳ Ｐゴシック"/>
            <family val="3"/>
            <charset val="128"/>
          </rPr>
          <t xml:space="preserve">
</t>
        </r>
      </text>
    </comment>
    <comment ref="C52" authorId="2" shapeId="0" xr:uid="{00000000-0006-0000-0600-000058000000}">
      <text>
        <r>
          <rPr>
            <b/>
            <sz val="9"/>
            <color indexed="81"/>
            <rFont val="ＭＳ Ｐゴシック"/>
            <family val="3"/>
            <charset val="128"/>
          </rPr>
          <t>岩田京次:</t>
        </r>
        <r>
          <rPr>
            <sz val="9"/>
            <color indexed="81"/>
            <rFont val="ＭＳ Ｐゴシック"/>
            <family val="3"/>
            <charset val="128"/>
          </rPr>
          <t xml:space="preserve">
</t>
        </r>
      </text>
    </comment>
    <comment ref="B53" authorId="1" shapeId="0" xr:uid="{00000000-0006-0000-0600-000059000000}">
      <text>
        <r>
          <rPr>
            <b/>
            <sz val="9"/>
            <color indexed="81"/>
            <rFont val="ＭＳ Ｐゴシック"/>
            <family val="3"/>
            <charset val="128"/>
          </rPr>
          <t xml:space="preserve"> :</t>
        </r>
        <r>
          <rPr>
            <sz val="9"/>
            <color indexed="81"/>
            <rFont val="ＭＳ Ｐゴシック"/>
            <family val="3"/>
            <charset val="128"/>
          </rPr>
          <t xml:space="preserve">
</t>
        </r>
      </text>
    </comment>
    <comment ref="C53" authorId="2" shapeId="0" xr:uid="{00000000-0006-0000-0600-00005A000000}">
      <text>
        <r>
          <rPr>
            <b/>
            <sz val="9"/>
            <color indexed="81"/>
            <rFont val="ＭＳ Ｐゴシック"/>
            <family val="3"/>
            <charset val="128"/>
          </rPr>
          <t>岩田京次:</t>
        </r>
        <r>
          <rPr>
            <sz val="9"/>
            <color indexed="81"/>
            <rFont val="ＭＳ Ｐゴシック"/>
            <family val="3"/>
            <charset val="128"/>
          </rPr>
          <t xml:space="preserve">
</t>
        </r>
      </text>
    </comment>
    <comment ref="D53" authorId="1" shapeId="0" xr:uid="{00000000-0006-0000-0600-00005B000000}">
      <text>
        <r>
          <rPr>
            <b/>
            <sz val="9"/>
            <color indexed="81"/>
            <rFont val="ＭＳ Ｐゴシック"/>
            <family val="3"/>
            <charset val="128"/>
          </rPr>
          <t xml:space="preserve"> :</t>
        </r>
        <r>
          <rPr>
            <sz val="9"/>
            <color indexed="81"/>
            <rFont val="ＭＳ Ｐゴシック"/>
            <family val="3"/>
            <charset val="128"/>
          </rPr>
          <t xml:space="preserve">
</t>
        </r>
      </text>
    </comment>
    <comment ref="E53" authorId="0" shapeId="0" xr:uid="{00000000-0006-0000-0600-00005C000000}">
      <text>
        <r>
          <rPr>
            <b/>
            <sz val="9"/>
            <color indexed="81"/>
            <rFont val="ＭＳ Ｐゴシック"/>
            <family val="3"/>
            <charset val="128"/>
          </rPr>
          <t>iwata:</t>
        </r>
        <r>
          <rPr>
            <sz val="9"/>
            <color indexed="81"/>
            <rFont val="ＭＳ Ｐゴシック"/>
            <family val="3"/>
            <charset val="128"/>
          </rPr>
          <t xml:space="preserve">
</t>
        </r>
      </text>
    </comment>
    <comment ref="C54" authorId="2" shapeId="0" xr:uid="{00000000-0006-0000-0600-00005D000000}">
      <text>
        <r>
          <rPr>
            <b/>
            <sz val="9"/>
            <color indexed="81"/>
            <rFont val="ＭＳ Ｐゴシック"/>
            <family val="3"/>
            <charset val="128"/>
          </rPr>
          <t>岩田京次:</t>
        </r>
        <r>
          <rPr>
            <sz val="9"/>
            <color indexed="81"/>
            <rFont val="ＭＳ Ｐゴシック"/>
            <family val="3"/>
            <charset val="128"/>
          </rPr>
          <t xml:space="preserve">
</t>
        </r>
      </text>
    </comment>
    <comment ref="B55" authorId="1" shapeId="0" xr:uid="{00000000-0006-0000-0600-00005E000000}">
      <text>
        <r>
          <rPr>
            <b/>
            <sz val="9"/>
            <color indexed="81"/>
            <rFont val="ＭＳ Ｐゴシック"/>
            <family val="3"/>
            <charset val="128"/>
          </rPr>
          <t xml:space="preserve"> :</t>
        </r>
        <r>
          <rPr>
            <sz val="9"/>
            <color indexed="81"/>
            <rFont val="ＭＳ Ｐゴシック"/>
            <family val="3"/>
            <charset val="128"/>
          </rPr>
          <t xml:space="preserve">
</t>
        </r>
      </text>
    </comment>
    <comment ref="C55" authorId="2" shapeId="0" xr:uid="{00000000-0006-0000-0600-00005F000000}">
      <text>
        <r>
          <rPr>
            <b/>
            <sz val="9"/>
            <color indexed="81"/>
            <rFont val="ＭＳ Ｐゴシック"/>
            <family val="3"/>
            <charset val="128"/>
          </rPr>
          <t>岩田京次:</t>
        </r>
        <r>
          <rPr>
            <sz val="9"/>
            <color indexed="81"/>
            <rFont val="ＭＳ Ｐゴシック"/>
            <family val="3"/>
            <charset val="128"/>
          </rPr>
          <t xml:space="preserve">
</t>
        </r>
      </text>
    </comment>
    <comment ref="D55" authorId="1" shapeId="0" xr:uid="{00000000-0006-0000-0600-000060000000}">
      <text>
        <r>
          <rPr>
            <b/>
            <sz val="9"/>
            <color indexed="81"/>
            <rFont val="ＭＳ Ｐゴシック"/>
            <family val="3"/>
            <charset val="128"/>
          </rPr>
          <t xml:space="preserve"> :</t>
        </r>
        <r>
          <rPr>
            <sz val="9"/>
            <color indexed="81"/>
            <rFont val="ＭＳ Ｐゴシック"/>
            <family val="3"/>
            <charset val="128"/>
          </rPr>
          <t xml:space="preserve">
</t>
        </r>
      </text>
    </comment>
    <comment ref="E55" authorId="0" shapeId="0" xr:uid="{00000000-0006-0000-0600-000061000000}">
      <text>
        <r>
          <rPr>
            <b/>
            <sz val="9"/>
            <color indexed="81"/>
            <rFont val="ＭＳ Ｐゴシック"/>
            <family val="3"/>
            <charset val="128"/>
          </rPr>
          <t>iwata:</t>
        </r>
        <r>
          <rPr>
            <sz val="9"/>
            <color indexed="81"/>
            <rFont val="ＭＳ Ｐゴシック"/>
            <family val="3"/>
            <charset val="128"/>
          </rPr>
          <t xml:space="preserve">
</t>
        </r>
      </text>
    </comment>
    <comment ref="C56" authorId="2" shapeId="0" xr:uid="{00000000-0006-0000-0600-000062000000}">
      <text>
        <r>
          <rPr>
            <b/>
            <sz val="9"/>
            <color indexed="81"/>
            <rFont val="ＭＳ Ｐゴシック"/>
            <family val="3"/>
            <charset val="128"/>
          </rPr>
          <t>岩田京次:</t>
        </r>
        <r>
          <rPr>
            <sz val="9"/>
            <color indexed="81"/>
            <rFont val="ＭＳ Ｐゴシック"/>
            <family val="3"/>
            <charset val="128"/>
          </rPr>
          <t xml:space="preserve">
</t>
        </r>
      </text>
    </comment>
    <comment ref="B57" authorId="1" shapeId="0" xr:uid="{00000000-0006-0000-0600-000063000000}">
      <text>
        <r>
          <rPr>
            <b/>
            <sz val="9"/>
            <color indexed="81"/>
            <rFont val="ＭＳ Ｐゴシック"/>
            <family val="3"/>
            <charset val="128"/>
          </rPr>
          <t xml:space="preserve"> :</t>
        </r>
        <r>
          <rPr>
            <sz val="9"/>
            <color indexed="81"/>
            <rFont val="ＭＳ Ｐゴシック"/>
            <family val="3"/>
            <charset val="128"/>
          </rPr>
          <t xml:space="preserve">
</t>
        </r>
      </text>
    </comment>
    <comment ref="C57" authorId="2" shapeId="0" xr:uid="{00000000-0006-0000-0600-000064000000}">
      <text>
        <r>
          <rPr>
            <b/>
            <sz val="9"/>
            <color indexed="81"/>
            <rFont val="ＭＳ Ｐゴシック"/>
            <family val="3"/>
            <charset val="128"/>
          </rPr>
          <t>岩田京次:</t>
        </r>
        <r>
          <rPr>
            <sz val="9"/>
            <color indexed="81"/>
            <rFont val="ＭＳ Ｐゴシック"/>
            <family val="3"/>
            <charset val="128"/>
          </rPr>
          <t xml:space="preserve">
</t>
        </r>
      </text>
    </comment>
    <comment ref="D57" authorId="1" shapeId="0" xr:uid="{00000000-0006-0000-0600-000065000000}">
      <text>
        <r>
          <rPr>
            <b/>
            <sz val="9"/>
            <color indexed="81"/>
            <rFont val="ＭＳ Ｐゴシック"/>
            <family val="3"/>
            <charset val="128"/>
          </rPr>
          <t xml:space="preserve"> :</t>
        </r>
        <r>
          <rPr>
            <sz val="9"/>
            <color indexed="81"/>
            <rFont val="ＭＳ Ｐゴシック"/>
            <family val="3"/>
            <charset val="128"/>
          </rPr>
          <t xml:space="preserve">
</t>
        </r>
      </text>
    </comment>
    <comment ref="E57" authorId="0" shapeId="0" xr:uid="{00000000-0006-0000-0600-000066000000}">
      <text>
        <r>
          <rPr>
            <b/>
            <sz val="9"/>
            <color indexed="81"/>
            <rFont val="ＭＳ Ｐゴシック"/>
            <family val="3"/>
            <charset val="128"/>
          </rPr>
          <t>iwata:</t>
        </r>
        <r>
          <rPr>
            <sz val="9"/>
            <color indexed="81"/>
            <rFont val="ＭＳ Ｐゴシック"/>
            <family val="3"/>
            <charset val="128"/>
          </rPr>
          <t xml:space="preserve">
</t>
        </r>
      </text>
    </comment>
    <comment ref="C58" authorId="2" shapeId="0" xr:uid="{00000000-0006-0000-0600-000067000000}">
      <text>
        <r>
          <rPr>
            <b/>
            <sz val="9"/>
            <color indexed="81"/>
            <rFont val="ＭＳ Ｐゴシック"/>
            <family val="3"/>
            <charset val="128"/>
          </rPr>
          <t>岩田京次:</t>
        </r>
        <r>
          <rPr>
            <sz val="9"/>
            <color indexed="81"/>
            <rFont val="ＭＳ Ｐゴシック"/>
            <family val="3"/>
            <charset val="128"/>
          </rPr>
          <t xml:space="preserve">
</t>
        </r>
      </text>
    </comment>
    <comment ref="B59" authorId="1" shapeId="0" xr:uid="{00000000-0006-0000-0600-000068000000}">
      <text>
        <r>
          <rPr>
            <b/>
            <sz val="9"/>
            <color indexed="81"/>
            <rFont val="ＭＳ Ｐゴシック"/>
            <family val="3"/>
            <charset val="128"/>
          </rPr>
          <t xml:space="preserve"> :</t>
        </r>
        <r>
          <rPr>
            <sz val="9"/>
            <color indexed="81"/>
            <rFont val="ＭＳ Ｐゴシック"/>
            <family val="3"/>
            <charset val="128"/>
          </rPr>
          <t xml:space="preserve">
</t>
        </r>
      </text>
    </comment>
    <comment ref="C59" authorId="2" shapeId="0" xr:uid="{00000000-0006-0000-0600-000069000000}">
      <text>
        <r>
          <rPr>
            <b/>
            <sz val="9"/>
            <color indexed="81"/>
            <rFont val="ＭＳ Ｐゴシック"/>
            <family val="3"/>
            <charset val="128"/>
          </rPr>
          <t>岩田京次:</t>
        </r>
        <r>
          <rPr>
            <sz val="9"/>
            <color indexed="81"/>
            <rFont val="ＭＳ Ｐゴシック"/>
            <family val="3"/>
            <charset val="128"/>
          </rPr>
          <t xml:space="preserve">
</t>
        </r>
      </text>
    </comment>
    <comment ref="D59" authorId="1" shapeId="0" xr:uid="{00000000-0006-0000-0600-00006A000000}">
      <text>
        <r>
          <rPr>
            <b/>
            <sz val="9"/>
            <color indexed="81"/>
            <rFont val="ＭＳ Ｐゴシック"/>
            <family val="3"/>
            <charset val="128"/>
          </rPr>
          <t xml:space="preserve"> :</t>
        </r>
        <r>
          <rPr>
            <sz val="9"/>
            <color indexed="81"/>
            <rFont val="ＭＳ Ｐゴシック"/>
            <family val="3"/>
            <charset val="128"/>
          </rPr>
          <t xml:space="preserve">
</t>
        </r>
      </text>
    </comment>
    <comment ref="E59" authorId="0" shapeId="0" xr:uid="{00000000-0006-0000-0600-00006B000000}">
      <text>
        <r>
          <rPr>
            <b/>
            <sz val="9"/>
            <color indexed="81"/>
            <rFont val="ＭＳ Ｐゴシック"/>
            <family val="3"/>
            <charset val="128"/>
          </rPr>
          <t>iwata:</t>
        </r>
        <r>
          <rPr>
            <sz val="9"/>
            <color indexed="81"/>
            <rFont val="ＭＳ Ｐゴシック"/>
            <family val="3"/>
            <charset val="128"/>
          </rPr>
          <t xml:space="preserve">
</t>
        </r>
      </text>
    </comment>
    <comment ref="C60" authorId="2" shapeId="0" xr:uid="{00000000-0006-0000-0600-00006C000000}">
      <text>
        <r>
          <rPr>
            <b/>
            <sz val="9"/>
            <color indexed="81"/>
            <rFont val="ＭＳ Ｐゴシック"/>
            <family val="3"/>
            <charset val="128"/>
          </rPr>
          <t>岩田京次:</t>
        </r>
        <r>
          <rPr>
            <sz val="9"/>
            <color indexed="81"/>
            <rFont val="ＭＳ Ｐゴシック"/>
            <family val="3"/>
            <charset val="128"/>
          </rPr>
          <t xml:space="preserve">
</t>
        </r>
      </text>
    </comment>
    <comment ref="B61" authorId="1" shapeId="0" xr:uid="{00000000-0006-0000-0600-00006D000000}">
      <text>
        <r>
          <rPr>
            <b/>
            <sz val="9"/>
            <color indexed="81"/>
            <rFont val="ＭＳ Ｐゴシック"/>
            <family val="3"/>
            <charset val="128"/>
          </rPr>
          <t xml:space="preserve"> :</t>
        </r>
        <r>
          <rPr>
            <sz val="9"/>
            <color indexed="81"/>
            <rFont val="ＭＳ Ｐゴシック"/>
            <family val="3"/>
            <charset val="128"/>
          </rPr>
          <t xml:space="preserve">
</t>
        </r>
      </text>
    </comment>
    <comment ref="C61" authorId="2" shapeId="0" xr:uid="{00000000-0006-0000-0600-00006E000000}">
      <text>
        <r>
          <rPr>
            <b/>
            <sz val="9"/>
            <color indexed="81"/>
            <rFont val="ＭＳ Ｐゴシック"/>
            <family val="3"/>
            <charset val="128"/>
          </rPr>
          <t>岩田京次:</t>
        </r>
        <r>
          <rPr>
            <sz val="9"/>
            <color indexed="81"/>
            <rFont val="ＭＳ Ｐゴシック"/>
            <family val="3"/>
            <charset val="128"/>
          </rPr>
          <t xml:space="preserve">
</t>
        </r>
      </text>
    </comment>
    <comment ref="D61" authorId="1" shapeId="0" xr:uid="{00000000-0006-0000-0600-00006F000000}">
      <text>
        <r>
          <rPr>
            <b/>
            <sz val="9"/>
            <color indexed="81"/>
            <rFont val="ＭＳ Ｐゴシック"/>
            <family val="3"/>
            <charset val="128"/>
          </rPr>
          <t xml:space="preserve"> :</t>
        </r>
        <r>
          <rPr>
            <sz val="9"/>
            <color indexed="81"/>
            <rFont val="ＭＳ Ｐゴシック"/>
            <family val="3"/>
            <charset val="128"/>
          </rPr>
          <t xml:space="preserve">
</t>
        </r>
      </text>
    </comment>
    <comment ref="E61" authorId="0" shapeId="0" xr:uid="{00000000-0006-0000-0600-000070000000}">
      <text>
        <r>
          <rPr>
            <b/>
            <sz val="9"/>
            <color indexed="81"/>
            <rFont val="ＭＳ Ｐゴシック"/>
            <family val="3"/>
            <charset val="128"/>
          </rPr>
          <t>iwata:</t>
        </r>
        <r>
          <rPr>
            <sz val="9"/>
            <color indexed="81"/>
            <rFont val="ＭＳ Ｐゴシック"/>
            <family val="3"/>
            <charset val="128"/>
          </rPr>
          <t xml:space="preserve">
</t>
        </r>
      </text>
    </comment>
    <comment ref="C62" authorId="2" shapeId="0" xr:uid="{00000000-0006-0000-0600-000071000000}">
      <text>
        <r>
          <rPr>
            <b/>
            <sz val="9"/>
            <color indexed="81"/>
            <rFont val="ＭＳ Ｐゴシック"/>
            <family val="3"/>
            <charset val="128"/>
          </rPr>
          <t>岩田京次:</t>
        </r>
        <r>
          <rPr>
            <sz val="9"/>
            <color indexed="81"/>
            <rFont val="ＭＳ Ｐゴシック"/>
            <family val="3"/>
            <charset val="128"/>
          </rPr>
          <t xml:space="preserve">
</t>
        </r>
      </text>
    </comment>
    <comment ref="B63" authorId="1" shapeId="0" xr:uid="{00000000-0006-0000-0600-000072000000}">
      <text>
        <r>
          <rPr>
            <b/>
            <sz val="9"/>
            <color indexed="81"/>
            <rFont val="ＭＳ Ｐゴシック"/>
            <family val="3"/>
            <charset val="128"/>
          </rPr>
          <t xml:space="preserve"> :</t>
        </r>
        <r>
          <rPr>
            <sz val="9"/>
            <color indexed="81"/>
            <rFont val="ＭＳ Ｐゴシック"/>
            <family val="3"/>
            <charset val="128"/>
          </rPr>
          <t xml:space="preserve">
</t>
        </r>
      </text>
    </comment>
    <comment ref="C63" authorId="2" shapeId="0" xr:uid="{00000000-0006-0000-0600-000073000000}">
      <text>
        <r>
          <rPr>
            <b/>
            <sz val="9"/>
            <color indexed="81"/>
            <rFont val="ＭＳ Ｐゴシック"/>
            <family val="3"/>
            <charset val="128"/>
          </rPr>
          <t>岩田京次:</t>
        </r>
        <r>
          <rPr>
            <sz val="9"/>
            <color indexed="81"/>
            <rFont val="ＭＳ Ｐゴシック"/>
            <family val="3"/>
            <charset val="128"/>
          </rPr>
          <t xml:space="preserve">
</t>
        </r>
      </text>
    </comment>
    <comment ref="D63" authorId="1" shapeId="0" xr:uid="{00000000-0006-0000-0600-000074000000}">
      <text>
        <r>
          <rPr>
            <b/>
            <sz val="9"/>
            <color indexed="81"/>
            <rFont val="ＭＳ Ｐゴシック"/>
            <family val="3"/>
            <charset val="128"/>
          </rPr>
          <t xml:space="preserve"> :</t>
        </r>
        <r>
          <rPr>
            <sz val="9"/>
            <color indexed="81"/>
            <rFont val="ＭＳ Ｐゴシック"/>
            <family val="3"/>
            <charset val="128"/>
          </rPr>
          <t xml:space="preserve">
</t>
        </r>
      </text>
    </comment>
    <comment ref="E63" authorId="0" shapeId="0" xr:uid="{00000000-0006-0000-0600-000075000000}">
      <text>
        <r>
          <rPr>
            <b/>
            <sz val="9"/>
            <color indexed="81"/>
            <rFont val="ＭＳ Ｐゴシック"/>
            <family val="3"/>
            <charset val="128"/>
          </rPr>
          <t>iwata:</t>
        </r>
        <r>
          <rPr>
            <sz val="9"/>
            <color indexed="81"/>
            <rFont val="ＭＳ Ｐゴシック"/>
            <family val="3"/>
            <charset val="128"/>
          </rPr>
          <t xml:space="preserve">
</t>
        </r>
      </text>
    </comment>
    <comment ref="C64" authorId="2" shapeId="0" xr:uid="{00000000-0006-0000-0600-000076000000}">
      <text>
        <r>
          <rPr>
            <b/>
            <sz val="9"/>
            <color indexed="81"/>
            <rFont val="ＭＳ Ｐゴシック"/>
            <family val="3"/>
            <charset val="128"/>
          </rPr>
          <t>岩田京次:</t>
        </r>
        <r>
          <rPr>
            <sz val="9"/>
            <color indexed="81"/>
            <rFont val="ＭＳ Ｐ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iwata</author>
    <author>岩田京次</author>
  </authors>
  <commentList>
    <comment ref="J7" authorId="0" shapeId="0" xr:uid="{00000000-0006-0000-0800-000001000000}">
      <text>
        <r>
          <rPr>
            <b/>
            <sz val="9"/>
            <color indexed="81"/>
            <rFont val="ＭＳ Ｐゴシック"/>
            <family val="3"/>
            <charset val="128"/>
          </rPr>
          <t>iwata:</t>
        </r>
        <r>
          <rPr>
            <sz val="9"/>
            <color indexed="81"/>
            <rFont val="ＭＳ Ｐゴシック"/>
            <family val="3"/>
            <charset val="128"/>
          </rPr>
          <t xml:space="preserve">
</t>
        </r>
      </text>
    </comment>
    <comment ref="L7" authorId="0" shapeId="0" xr:uid="{00000000-0006-0000-0800-000002000000}">
      <text>
        <r>
          <rPr>
            <b/>
            <sz val="9"/>
            <color indexed="81"/>
            <rFont val="ＭＳ Ｐゴシック"/>
            <family val="3"/>
            <charset val="128"/>
          </rPr>
          <t>iwata:</t>
        </r>
        <r>
          <rPr>
            <sz val="9"/>
            <color indexed="81"/>
            <rFont val="ＭＳ Ｐゴシック"/>
            <family val="3"/>
            <charset val="128"/>
          </rPr>
          <t xml:space="preserve">
</t>
        </r>
      </text>
    </comment>
    <comment ref="N7" authorId="0" shapeId="0" xr:uid="{00000000-0006-0000-0800-000003000000}">
      <text>
        <r>
          <rPr>
            <b/>
            <sz val="9"/>
            <color indexed="81"/>
            <rFont val="ＭＳ Ｐゴシック"/>
            <family val="3"/>
            <charset val="128"/>
          </rPr>
          <t>iwata:</t>
        </r>
        <r>
          <rPr>
            <sz val="9"/>
            <color indexed="81"/>
            <rFont val="ＭＳ Ｐゴシック"/>
            <family val="3"/>
            <charset val="128"/>
          </rPr>
          <t xml:space="preserve">
</t>
        </r>
      </text>
    </comment>
    <comment ref="B11" authorId="1" shapeId="0" xr:uid="{00000000-0006-0000-0800-000004000000}">
      <text>
        <r>
          <rPr>
            <b/>
            <sz val="9"/>
            <color indexed="81"/>
            <rFont val="ＭＳ Ｐゴシック"/>
            <family val="3"/>
            <charset val="128"/>
          </rPr>
          <t>岩田京次:</t>
        </r>
        <r>
          <rPr>
            <sz val="9"/>
            <color indexed="81"/>
            <rFont val="ＭＳ Ｐゴシック"/>
            <family val="3"/>
            <charset val="128"/>
          </rPr>
          <t xml:space="preserve">
</t>
        </r>
      </text>
    </comment>
    <comment ref="D11" authorId="1" shapeId="0" xr:uid="{00000000-0006-0000-0800-000005000000}">
      <text>
        <r>
          <rPr>
            <b/>
            <sz val="9"/>
            <color indexed="81"/>
            <rFont val="ＭＳ Ｐゴシック"/>
            <family val="3"/>
            <charset val="128"/>
          </rPr>
          <t>岩田京次:</t>
        </r>
        <r>
          <rPr>
            <sz val="9"/>
            <color indexed="81"/>
            <rFont val="ＭＳ Ｐゴシック"/>
            <family val="3"/>
            <charset val="128"/>
          </rPr>
          <t xml:space="preserve">
</t>
        </r>
      </text>
    </comment>
    <comment ref="F11" authorId="1" shapeId="0" xr:uid="{00000000-0006-0000-0800-000006000000}">
      <text>
        <r>
          <rPr>
            <b/>
            <sz val="9"/>
            <color indexed="81"/>
            <rFont val="ＭＳ Ｐゴシック"/>
            <family val="3"/>
            <charset val="128"/>
          </rPr>
          <t>岩田京次:</t>
        </r>
        <r>
          <rPr>
            <sz val="9"/>
            <color indexed="81"/>
            <rFont val="ＭＳ Ｐゴシック"/>
            <family val="3"/>
            <charset val="128"/>
          </rPr>
          <t xml:space="preserve">
</t>
        </r>
      </text>
    </comment>
    <comment ref="H11" authorId="1" shapeId="0" xr:uid="{00000000-0006-0000-0800-000007000000}">
      <text>
        <r>
          <rPr>
            <b/>
            <sz val="9"/>
            <color indexed="81"/>
            <rFont val="ＭＳ Ｐゴシック"/>
            <family val="3"/>
            <charset val="128"/>
          </rPr>
          <t>岩田京次:</t>
        </r>
        <r>
          <rPr>
            <sz val="9"/>
            <color indexed="81"/>
            <rFont val="ＭＳ Ｐゴシック"/>
            <family val="3"/>
            <charset val="128"/>
          </rPr>
          <t xml:space="preserve">
</t>
        </r>
      </text>
    </comment>
    <comment ref="B12" authorId="1" shapeId="0" xr:uid="{00000000-0006-0000-0800-000008000000}">
      <text>
        <r>
          <rPr>
            <b/>
            <sz val="9"/>
            <color indexed="81"/>
            <rFont val="ＭＳ Ｐゴシック"/>
            <family val="3"/>
            <charset val="128"/>
          </rPr>
          <t>岩田京次:</t>
        </r>
        <r>
          <rPr>
            <sz val="9"/>
            <color indexed="81"/>
            <rFont val="ＭＳ Ｐゴシック"/>
            <family val="3"/>
            <charset val="128"/>
          </rPr>
          <t xml:space="preserve">
</t>
        </r>
      </text>
    </comment>
    <comment ref="D12" authorId="1" shapeId="0" xr:uid="{00000000-0006-0000-0800-000009000000}">
      <text>
        <r>
          <rPr>
            <b/>
            <sz val="9"/>
            <color indexed="81"/>
            <rFont val="ＭＳ Ｐゴシック"/>
            <family val="3"/>
            <charset val="128"/>
          </rPr>
          <t>岩田京次:</t>
        </r>
        <r>
          <rPr>
            <sz val="9"/>
            <color indexed="81"/>
            <rFont val="ＭＳ Ｐゴシック"/>
            <family val="3"/>
            <charset val="128"/>
          </rPr>
          <t xml:space="preserve">
</t>
        </r>
      </text>
    </comment>
    <comment ref="F12" authorId="1" shapeId="0" xr:uid="{00000000-0006-0000-0800-00000A000000}">
      <text>
        <r>
          <rPr>
            <b/>
            <sz val="9"/>
            <color indexed="81"/>
            <rFont val="ＭＳ Ｐゴシック"/>
            <family val="3"/>
            <charset val="128"/>
          </rPr>
          <t>岩田京次:</t>
        </r>
        <r>
          <rPr>
            <sz val="9"/>
            <color indexed="81"/>
            <rFont val="ＭＳ Ｐゴシック"/>
            <family val="3"/>
            <charset val="128"/>
          </rPr>
          <t xml:space="preserve">
</t>
        </r>
      </text>
    </comment>
    <comment ref="H12" authorId="1" shapeId="0" xr:uid="{00000000-0006-0000-0800-00000B000000}">
      <text>
        <r>
          <rPr>
            <b/>
            <sz val="9"/>
            <color indexed="81"/>
            <rFont val="ＭＳ Ｐゴシック"/>
            <family val="3"/>
            <charset val="128"/>
          </rPr>
          <t>岩田京次:</t>
        </r>
        <r>
          <rPr>
            <sz val="9"/>
            <color indexed="81"/>
            <rFont val="ＭＳ Ｐゴシック"/>
            <family val="3"/>
            <charset val="128"/>
          </rPr>
          <t xml:space="preserve">
</t>
        </r>
      </text>
    </comment>
    <comment ref="B13" authorId="1" shapeId="0" xr:uid="{00000000-0006-0000-0800-00000C000000}">
      <text>
        <r>
          <rPr>
            <b/>
            <sz val="9"/>
            <color indexed="81"/>
            <rFont val="ＭＳ Ｐゴシック"/>
            <family val="3"/>
            <charset val="128"/>
          </rPr>
          <t>岩田京次:</t>
        </r>
        <r>
          <rPr>
            <sz val="9"/>
            <color indexed="81"/>
            <rFont val="ＭＳ Ｐゴシック"/>
            <family val="3"/>
            <charset val="128"/>
          </rPr>
          <t xml:space="preserve">
</t>
        </r>
      </text>
    </comment>
    <comment ref="D13" authorId="1" shapeId="0" xr:uid="{00000000-0006-0000-0800-00000D000000}">
      <text>
        <r>
          <rPr>
            <b/>
            <sz val="9"/>
            <color indexed="81"/>
            <rFont val="ＭＳ Ｐゴシック"/>
            <family val="3"/>
            <charset val="128"/>
          </rPr>
          <t>岩田京次:</t>
        </r>
        <r>
          <rPr>
            <sz val="9"/>
            <color indexed="81"/>
            <rFont val="ＭＳ Ｐゴシック"/>
            <family val="3"/>
            <charset val="128"/>
          </rPr>
          <t xml:space="preserve">
</t>
        </r>
      </text>
    </comment>
    <comment ref="F13" authorId="1" shapeId="0" xr:uid="{00000000-0006-0000-0800-00000E000000}">
      <text>
        <r>
          <rPr>
            <b/>
            <sz val="9"/>
            <color indexed="81"/>
            <rFont val="ＭＳ Ｐゴシック"/>
            <family val="3"/>
            <charset val="128"/>
          </rPr>
          <t>岩田京次:</t>
        </r>
        <r>
          <rPr>
            <sz val="9"/>
            <color indexed="81"/>
            <rFont val="ＭＳ Ｐゴシック"/>
            <family val="3"/>
            <charset val="128"/>
          </rPr>
          <t xml:space="preserve">
</t>
        </r>
      </text>
    </comment>
    <comment ref="H13" authorId="1" shapeId="0" xr:uid="{00000000-0006-0000-0800-00000F000000}">
      <text>
        <r>
          <rPr>
            <b/>
            <sz val="9"/>
            <color indexed="81"/>
            <rFont val="ＭＳ Ｐゴシック"/>
            <family val="3"/>
            <charset val="128"/>
          </rPr>
          <t>岩田京次:</t>
        </r>
        <r>
          <rPr>
            <sz val="9"/>
            <color indexed="81"/>
            <rFont val="ＭＳ Ｐゴシック"/>
            <family val="3"/>
            <charset val="128"/>
          </rPr>
          <t xml:space="preserve">
</t>
        </r>
      </text>
    </comment>
    <comment ref="B14" authorId="1" shapeId="0" xr:uid="{00000000-0006-0000-0800-000010000000}">
      <text>
        <r>
          <rPr>
            <b/>
            <sz val="9"/>
            <color indexed="81"/>
            <rFont val="ＭＳ Ｐゴシック"/>
            <family val="3"/>
            <charset val="128"/>
          </rPr>
          <t>岩田京次:</t>
        </r>
        <r>
          <rPr>
            <sz val="9"/>
            <color indexed="81"/>
            <rFont val="ＭＳ Ｐゴシック"/>
            <family val="3"/>
            <charset val="128"/>
          </rPr>
          <t xml:space="preserve">
</t>
        </r>
      </text>
    </comment>
    <comment ref="D14" authorId="1" shapeId="0" xr:uid="{00000000-0006-0000-0800-000011000000}">
      <text>
        <r>
          <rPr>
            <b/>
            <sz val="9"/>
            <color indexed="81"/>
            <rFont val="ＭＳ Ｐゴシック"/>
            <family val="3"/>
            <charset val="128"/>
          </rPr>
          <t>岩田京次:</t>
        </r>
        <r>
          <rPr>
            <sz val="9"/>
            <color indexed="81"/>
            <rFont val="ＭＳ Ｐゴシック"/>
            <family val="3"/>
            <charset val="128"/>
          </rPr>
          <t xml:space="preserve">
</t>
        </r>
      </text>
    </comment>
    <comment ref="F14" authorId="1" shapeId="0" xr:uid="{00000000-0006-0000-0800-000012000000}">
      <text>
        <r>
          <rPr>
            <b/>
            <sz val="9"/>
            <color indexed="81"/>
            <rFont val="ＭＳ Ｐゴシック"/>
            <family val="3"/>
            <charset val="128"/>
          </rPr>
          <t>岩田京次:</t>
        </r>
        <r>
          <rPr>
            <sz val="9"/>
            <color indexed="81"/>
            <rFont val="ＭＳ Ｐゴシック"/>
            <family val="3"/>
            <charset val="128"/>
          </rPr>
          <t xml:space="preserve">
</t>
        </r>
      </text>
    </comment>
    <comment ref="H14" authorId="1" shapeId="0" xr:uid="{00000000-0006-0000-0800-000013000000}">
      <text>
        <r>
          <rPr>
            <b/>
            <sz val="9"/>
            <color indexed="81"/>
            <rFont val="ＭＳ Ｐゴシック"/>
            <family val="3"/>
            <charset val="128"/>
          </rPr>
          <t>岩田京次:</t>
        </r>
        <r>
          <rPr>
            <sz val="9"/>
            <color indexed="81"/>
            <rFont val="ＭＳ Ｐゴシック"/>
            <family val="3"/>
            <charset val="128"/>
          </rPr>
          <t xml:space="preserve">
</t>
        </r>
      </text>
    </comment>
    <comment ref="B15" authorId="1" shapeId="0" xr:uid="{00000000-0006-0000-0800-000014000000}">
      <text>
        <r>
          <rPr>
            <b/>
            <sz val="9"/>
            <color indexed="81"/>
            <rFont val="ＭＳ Ｐゴシック"/>
            <family val="3"/>
            <charset val="128"/>
          </rPr>
          <t>岩田京次:</t>
        </r>
        <r>
          <rPr>
            <sz val="9"/>
            <color indexed="81"/>
            <rFont val="ＭＳ Ｐゴシック"/>
            <family val="3"/>
            <charset val="128"/>
          </rPr>
          <t xml:space="preserve">
</t>
        </r>
      </text>
    </comment>
    <comment ref="D15" authorId="1" shapeId="0" xr:uid="{00000000-0006-0000-0800-000015000000}">
      <text>
        <r>
          <rPr>
            <b/>
            <sz val="9"/>
            <color indexed="81"/>
            <rFont val="ＭＳ Ｐゴシック"/>
            <family val="3"/>
            <charset val="128"/>
          </rPr>
          <t>岩田京次:</t>
        </r>
        <r>
          <rPr>
            <sz val="9"/>
            <color indexed="81"/>
            <rFont val="ＭＳ Ｐゴシック"/>
            <family val="3"/>
            <charset val="128"/>
          </rPr>
          <t xml:space="preserve">
</t>
        </r>
      </text>
    </comment>
    <comment ref="F15" authorId="1" shapeId="0" xr:uid="{00000000-0006-0000-0800-000016000000}">
      <text>
        <r>
          <rPr>
            <b/>
            <sz val="9"/>
            <color indexed="81"/>
            <rFont val="ＭＳ Ｐゴシック"/>
            <family val="3"/>
            <charset val="128"/>
          </rPr>
          <t>岩田京次:</t>
        </r>
        <r>
          <rPr>
            <sz val="9"/>
            <color indexed="81"/>
            <rFont val="ＭＳ Ｐゴシック"/>
            <family val="3"/>
            <charset val="128"/>
          </rPr>
          <t xml:space="preserve">
</t>
        </r>
      </text>
    </comment>
    <comment ref="H15" authorId="1" shapeId="0" xr:uid="{00000000-0006-0000-0800-000017000000}">
      <text>
        <r>
          <rPr>
            <b/>
            <sz val="9"/>
            <color indexed="81"/>
            <rFont val="ＭＳ Ｐゴシック"/>
            <family val="3"/>
            <charset val="128"/>
          </rPr>
          <t>岩田京次:</t>
        </r>
        <r>
          <rPr>
            <sz val="9"/>
            <color indexed="81"/>
            <rFont val="ＭＳ Ｐゴシック"/>
            <family val="3"/>
            <charset val="128"/>
          </rPr>
          <t xml:space="preserve">
</t>
        </r>
      </text>
    </comment>
    <comment ref="B16" authorId="1" shapeId="0" xr:uid="{00000000-0006-0000-0800-000018000000}">
      <text>
        <r>
          <rPr>
            <b/>
            <sz val="9"/>
            <color indexed="81"/>
            <rFont val="ＭＳ Ｐゴシック"/>
            <family val="3"/>
            <charset val="128"/>
          </rPr>
          <t>岩田京次:</t>
        </r>
        <r>
          <rPr>
            <sz val="9"/>
            <color indexed="81"/>
            <rFont val="ＭＳ Ｐゴシック"/>
            <family val="3"/>
            <charset val="128"/>
          </rPr>
          <t xml:space="preserve">
</t>
        </r>
      </text>
    </comment>
    <comment ref="D16" authorId="1" shapeId="0" xr:uid="{00000000-0006-0000-0800-000019000000}">
      <text>
        <r>
          <rPr>
            <b/>
            <sz val="9"/>
            <color indexed="81"/>
            <rFont val="ＭＳ Ｐゴシック"/>
            <family val="3"/>
            <charset val="128"/>
          </rPr>
          <t>岩田京次:</t>
        </r>
        <r>
          <rPr>
            <sz val="9"/>
            <color indexed="81"/>
            <rFont val="ＭＳ Ｐゴシック"/>
            <family val="3"/>
            <charset val="128"/>
          </rPr>
          <t xml:space="preserve">
</t>
        </r>
      </text>
    </comment>
    <comment ref="F16" authorId="1" shapeId="0" xr:uid="{00000000-0006-0000-0800-00001A000000}">
      <text>
        <r>
          <rPr>
            <b/>
            <sz val="9"/>
            <color indexed="81"/>
            <rFont val="ＭＳ Ｐゴシック"/>
            <family val="3"/>
            <charset val="128"/>
          </rPr>
          <t>岩田京次:</t>
        </r>
        <r>
          <rPr>
            <sz val="9"/>
            <color indexed="81"/>
            <rFont val="ＭＳ Ｐゴシック"/>
            <family val="3"/>
            <charset val="128"/>
          </rPr>
          <t xml:space="preserve">
</t>
        </r>
      </text>
    </comment>
    <comment ref="H16" authorId="1" shapeId="0" xr:uid="{00000000-0006-0000-0800-00001B000000}">
      <text>
        <r>
          <rPr>
            <b/>
            <sz val="9"/>
            <color indexed="81"/>
            <rFont val="ＭＳ Ｐゴシック"/>
            <family val="3"/>
            <charset val="128"/>
          </rPr>
          <t>岩田京次:</t>
        </r>
        <r>
          <rPr>
            <sz val="9"/>
            <color indexed="81"/>
            <rFont val="ＭＳ Ｐゴシック"/>
            <family val="3"/>
            <charset val="128"/>
          </rPr>
          <t xml:space="preserve">
</t>
        </r>
      </text>
    </comment>
    <comment ref="B17" authorId="1" shapeId="0" xr:uid="{00000000-0006-0000-0800-00001C000000}">
      <text>
        <r>
          <rPr>
            <b/>
            <sz val="9"/>
            <color indexed="81"/>
            <rFont val="ＭＳ Ｐゴシック"/>
            <family val="3"/>
            <charset val="128"/>
          </rPr>
          <t>岩田京次:</t>
        </r>
        <r>
          <rPr>
            <sz val="9"/>
            <color indexed="81"/>
            <rFont val="ＭＳ Ｐゴシック"/>
            <family val="3"/>
            <charset val="128"/>
          </rPr>
          <t xml:space="preserve">
</t>
        </r>
      </text>
    </comment>
    <comment ref="D17" authorId="1" shapeId="0" xr:uid="{00000000-0006-0000-0800-00001D000000}">
      <text>
        <r>
          <rPr>
            <b/>
            <sz val="9"/>
            <color indexed="81"/>
            <rFont val="ＭＳ Ｐゴシック"/>
            <family val="3"/>
            <charset val="128"/>
          </rPr>
          <t>岩田京次:</t>
        </r>
        <r>
          <rPr>
            <sz val="9"/>
            <color indexed="81"/>
            <rFont val="ＭＳ Ｐゴシック"/>
            <family val="3"/>
            <charset val="128"/>
          </rPr>
          <t xml:space="preserve">
</t>
        </r>
      </text>
    </comment>
    <comment ref="F17" authorId="1" shapeId="0" xr:uid="{00000000-0006-0000-0800-00001E000000}">
      <text>
        <r>
          <rPr>
            <b/>
            <sz val="9"/>
            <color indexed="81"/>
            <rFont val="ＭＳ Ｐゴシック"/>
            <family val="3"/>
            <charset val="128"/>
          </rPr>
          <t>岩田京次:</t>
        </r>
        <r>
          <rPr>
            <sz val="9"/>
            <color indexed="81"/>
            <rFont val="ＭＳ Ｐゴシック"/>
            <family val="3"/>
            <charset val="128"/>
          </rPr>
          <t xml:space="preserve">
</t>
        </r>
      </text>
    </comment>
    <comment ref="H17" authorId="1" shapeId="0" xr:uid="{00000000-0006-0000-0800-00001F000000}">
      <text>
        <r>
          <rPr>
            <b/>
            <sz val="9"/>
            <color indexed="81"/>
            <rFont val="ＭＳ Ｐゴシック"/>
            <family val="3"/>
            <charset val="128"/>
          </rPr>
          <t>岩田京次:</t>
        </r>
        <r>
          <rPr>
            <sz val="9"/>
            <color indexed="81"/>
            <rFont val="ＭＳ Ｐゴシック"/>
            <family val="3"/>
            <charset val="128"/>
          </rPr>
          <t xml:space="preserve">
</t>
        </r>
      </text>
    </comment>
    <comment ref="B18" authorId="1" shapeId="0" xr:uid="{00000000-0006-0000-0800-000020000000}">
      <text>
        <r>
          <rPr>
            <b/>
            <sz val="9"/>
            <color indexed="81"/>
            <rFont val="ＭＳ Ｐゴシック"/>
            <family val="3"/>
            <charset val="128"/>
          </rPr>
          <t>岩田京次:</t>
        </r>
        <r>
          <rPr>
            <sz val="9"/>
            <color indexed="81"/>
            <rFont val="ＭＳ Ｐゴシック"/>
            <family val="3"/>
            <charset val="128"/>
          </rPr>
          <t xml:space="preserve">
</t>
        </r>
      </text>
    </comment>
    <comment ref="D18" authorId="1" shapeId="0" xr:uid="{00000000-0006-0000-0800-000021000000}">
      <text>
        <r>
          <rPr>
            <b/>
            <sz val="9"/>
            <color indexed="81"/>
            <rFont val="ＭＳ Ｐゴシック"/>
            <family val="3"/>
            <charset val="128"/>
          </rPr>
          <t>岩田京次:</t>
        </r>
        <r>
          <rPr>
            <sz val="9"/>
            <color indexed="81"/>
            <rFont val="ＭＳ Ｐゴシック"/>
            <family val="3"/>
            <charset val="128"/>
          </rPr>
          <t xml:space="preserve">
</t>
        </r>
      </text>
    </comment>
    <comment ref="F18" authorId="1" shapeId="0" xr:uid="{00000000-0006-0000-0800-000022000000}">
      <text>
        <r>
          <rPr>
            <b/>
            <sz val="9"/>
            <color indexed="81"/>
            <rFont val="ＭＳ Ｐゴシック"/>
            <family val="3"/>
            <charset val="128"/>
          </rPr>
          <t>岩田京次:</t>
        </r>
        <r>
          <rPr>
            <sz val="9"/>
            <color indexed="81"/>
            <rFont val="ＭＳ Ｐゴシック"/>
            <family val="3"/>
            <charset val="128"/>
          </rPr>
          <t xml:space="preserve">
</t>
        </r>
      </text>
    </comment>
    <comment ref="H18" authorId="1" shapeId="0" xr:uid="{00000000-0006-0000-0800-000023000000}">
      <text>
        <r>
          <rPr>
            <b/>
            <sz val="9"/>
            <color indexed="81"/>
            <rFont val="ＭＳ Ｐゴシック"/>
            <family val="3"/>
            <charset val="128"/>
          </rPr>
          <t>岩田京次:</t>
        </r>
        <r>
          <rPr>
            <sz val="9"/>
            <color indexed="81"/>
            <rFont val="ＭＳ Ｐゴシック"/>
            <family val="3"/>
            <charset val="128"/>
          </rPr>
          <t xml:space="preserve">
</t>
        </r>
      </text>
    </comment>
    <comment ref="B19" authorId="1" shapeId="0" xr:uid="{00000000-0006-0000-0800-000024000000}">
      <text>
        <r>
          <rPr>
            <b/>
            <sz val="9"/>
            <color indexed="81"/>
            <rFont val="ＭＳ Ｐゴシック"/>
            <family val="3"/>
            <charset val="128"/>
          </rPr>
          <t>岩田京次:</t>
        </r>
        <r>
          <rPr>
            <sz val="9"/>
            <color indexed="81"/>
            <rFont val="ＭＳ Ｐゴシック"/>
            <family val="3"/>
            <charset val="128"/>
          </rPr>
          <t xml:space="preserve">
</t>
        </r>
      </text>
    </comment>
    <comment ref="D19" authorId="1" shapeId="0" xr:uid="{00000000-0006-0000-0800-000025000000}">
      <text>
        <r>
          <rPr>
            <b/>
            <sz val="9"/>
            <color indexed="81"/>
            <rFont val="ＭＳ Ｐゴシック"/>
            <family val="3"/>
            <charset val="128"/>
          </rPr>
          <t>岩田京次:</t>
        </r>
        <r>
          <rPr>
            <sz val="9"/>
            <color indexed="81"/>
            <rFont val="ＭＳ Ｐゴシック"/>
            <family val="3"/>
            <charset val="128"/>
          </rPr>
          <t xml:space="preserve">
</t>
        </r>
      </text>
    </comment>
    <comment ref="F19" authorId="1" shapeId="0" xr:uid="{00000000-0006-0000-0800-000026000000}">
      <text>
        <r>
          <rPr>
            <b/>
            <sz val="9"/>
            <color indexed="81"/>
            <rFont val="ＭＳ Ｐゴシック"/>
            <family val="3"/>
            <charset val="128"/>
          </rPr>
          <t>岩田京次:</t>
        </r>
        <r>
          <rPr>
            <sz val="9"/>
            <color indexed="81"/>
            <rFont val="ＭＳ Ｐゴシック"/>
            <family val="3"/>
            <charset val="128"/>
          </rPr>
          <t xml:space="preserve">
</t>
        </r>
      </text>
    </comment>
    <comment ref="H19" authorId="1" shapeId="0" xr:uid="{00000000-0006-0000-0800-000027000000}">
      <text>
        <r>
          <rPr>
            <b/>
            <sz val="9"/>
            <color indexed="81"/>
            <rFont val="ＭＳ Ｐゴシック"/>
            <family val="3"/>
            <charset val="128"/>
          </rPr>
          <t>岩田京次:</t>
        </r>
        <r>
          <rPr>
            <sz val="9"/>
            <color indexed="81"/>
            <rFont val="ＭＳ Ｐゴシック"/>
            <family val="3"/>
            <charset val="128"/>
          </rPr>
          <t xml:space="preserve">
</t>
        </r>
      </text>
    </comment>
    <comment ref="B20" authorId="1" shapeId="0" xr:uid="{00000000-0006-0000-0800-000028000000}">
      <text>
        <r>
          <rPr>
            <b/>
            <sz val="9"/>
            <color indexed="81"/>
            <rFont val="ＭＳ Ｐゴシック"/>
            <family val="3"/>
            <charset val="128"/>
          </rPr>
          <t>岩田京次:</t>
        </r>
        <r>
          <rPr>
            <sz val="9"/>
            <color indexed="81"/>
            <rFont val="ＭＳ Ｐゴシック"/>
            <family val="3"/>
            <charset val="128"/>
          </rPr>
          <t xml:space="preserve">
</t>
        </r>
      </text>
    </comment>
    <comment ref="D20" authorId="1" shapeId="0" xr:uid="{00000000-0006-0000-0800-000029000000}">
      <text>
        <r>
          <rPr>
            <b/>
            <sz val="9"/>
            <color indexed="81"/>
            <rFont val="ＭＳ Ｐゴシック"/>
            <family val="3"/>
            <charset val="128"/>
          </rPr>
          <t>岩田京次:</t>
        </r>
        <r>
          <rPr>
            <sz val="9"/>
            <color indexed="81"/>
            <rFont val="ＭＳ Ｐゴシック"/>
            <family val="3"/>
            <charset val="128"/>
          </rPr>
          <t xml:space="preserve">
</t>
        </r>
      </text>
    </comment>
    <comment ref="F20" authorId="1" shapeId="0" xr:uid="{00000000-0006-0000-0800-00002A000000}">
      <text>
        <r>
          <rPr>
            <b/>
            <sz val="9"/>
            <color indexed="81"/>
            <rFont val="ＭＳ Ｐゴシック"/>
            <family val="3"/>
            <charset val="128"/>
          </rPr>
          <t>岩田京次:</t>
        </r>
        <r>
          <rPr>
            <sz val="9"/>
            <color indexed="81"/>
            <rFont val="ＭＳ Ｐゴシック"/>
            <family val="3"/>
            <charset val="128"/>
          </rPr>
          <t xml:space="preserve">
</t>
        </r>
      </text>
    </comment>
    <comment ref="H20" authorId="1" shapeId="0" xr:uid="{00000000-0006-0000-0800-00002B000000}">
      <text>
        <r>
          <rPr>
            <b/>
            <sz val="9"/>
            <color indexed="81"/>
            <rFont val="ＭＳ Ｐゴシック"/>
            <family val="3"/>
            <charset val="128"/>
          </rPr>
          <t>岩田京次:</t>
        </r>
        <r>
          <rPr>
            <sz val="9"/>
            <color indexed="81"/>
            <rFont val="ＭＳ Ｐゴシック"/>
            <family val="3"/>
            <charset val="128"/>
          </rPr>
          <t xml:space="preserve">
</t>
        </r>
      </text>
    </comment>
    <comment ref="B21" authorId="1" shapeId="0" xr:uid="{00000000-0006-0000-0800-00002C000000}">
      <text>
        <r>
          <rPr>
            <b/>
            <sz val="9"/>
            <color indexed="81"/>
            <rFont val="ＭＳ Ｐゴシック"/>
            <family val="3"/>
            <charset val="128"/>
          </rPr>
          <t>岩田京次:</t>
        </r>
        <r>
          <rPr>
            <sz val="9"/>
            <color indexed="81"/>
            <rFont val="ＭＳ Ｐゴシック"/>
            <family val="3"/>
            <charset val="128"/>
          </rPr>
          <t xml:space="preserve">
</t>
        </r>
      </text>
    </comment>
    <comment ref="D21" authorId="1" shapeId="0" xr:uid="{00000000-0006-0000-0800-00002D000000}">
      <text>
        <r>
          <rPr>
            <b/>
            <sz val="9"/>
            <color indexed="81"/>
            <rFont val="ＭＳ Ｐゴシック"/>
            <family val="3"/>
            <charset val="128"/>
          </rPr>
          <t>岩田京次:</t>
        </r>
        <r>
          <rPr>
            <sz val="9"/>
            <color indexed="81"/>
            <rFont val="ＭＳ Ｐゴシック"/>
            <family val="3"/>
            <charset val="128"/>
          </rPr>
          <t xml:space="preserve">
</t>
        </r>
      </text>
    </comment>
    <comment ref="F21" authorId="1" shapeId="0" xr:uid="{00000000-0006-0000-0800-00002E000000}">
      <text>
        <r>
          <rPr>
            <b/>
            <sz val="9"/>
            <color indexed="81"/>
            <rFont val="ＭＳ Ｐゴシック"/>
            <family val="3"/>
            <charset val="128"/>
          </rPr>
          <t>岩田京次:</t>
        </r>
        <r>
          <rPr>
            <sz val="9"/>
            <color indexed="81"/>
            <rFont val="ＭＳ Ｐゴシック"/>
            <family val="3"/>
            <charset val="128"/>
          </rPr>
          <t xml:space="preserve">
</t>
        </r>
      </text>
    </comment>
    <comment ref="H21" authorId="1" shapeId="0" xr:uid="{00000000-0006-0000-0800-00002F000000}">
      <text>
        <r>
          <rPr>
            <b/>
            <sz val="9"/>
            <color indexed="81"/>
            <rFont val="ＭＳ Ｐゴシック"/>
            <family val="3"/>
            <charset val="128"/>
          </rPr>
          <t>岩田京次:</t>
        </r>
        <r>
          <rPr>
            <sz val="9"/>
            <color indexed="81"/>
            <rFont val="ＭＳ Ｐゴシック"/>
            <family val="3"/>
            <charset val="128"/>
          </rPr>
          <t xml:space="preserve">
</t>
        </r>
      </text>
    </comment>
    <comment ref="B22" authorId="1" shapeId="0" xr:uid="{00000000-0006-0000-0800-000030000000}">
      <text>
        <r>
          <rPr>
            <b/>
            <sz val="9"/>
            <color indexed="81"/>
            <rFont val="ＭＳ Ｐゴシック"/>
            <family val="3"/>
            <charset val="128"/>
          </rPr>
          <t>岩田京次:</t>
        </r>
        <r>
          <rPr>
            <sz val="9"/>
            <color indexed="81"/>
            <rFont val="ＭＳ Ｐゴシック"/>
            <family val="3"/>
            <charset val="128"/>
          </rPr>
          <t xml:space="preserve">
</t>
        </r>
      </text>
    </comment>
    <comment ref="D22" authorId="1" shapeId="0" xr:uid="{00000000-0006-0000-0800-000031000000}">
      <text>
        <r>
          <rPr>
            <b/>
            <sz val="9"/>
            <color indexed="81"/>
            <rFont val="ＭＳ Ｐゴシック"/>
            <family val="3"/>
            <charset val="128"/>
          </rPr>
          <t>岩田京次:</t>
        </r>
        <r>
          <rPr>
            <sz val="9"/>
            <color indexed="81"/>
            <rFont val="ＭＳ Ｐゴシック"/>
            <family val="3"/>
            <charset val="128"/>
          </rPr>
          <t xml:space="preserve">
</t>
        </r>
      </text>
    </comment>
    <comment ref="F22" authorId="1" shapeId="0" xr:uid="{00000000-0006-0000-0800-000032000000}">
      <text>
        <r>
          <rPr>
            <b/>
            <sz val="9"/>
            <color indexed="81"/>
            <rFont val="ＭＳ Ｐゴシック"/>
            <family val="3"/>
            <charset val="128"/>
          </rPr>
          <t>岩田京次:</t>
        </r>
        <r>
          <rPr>
            <sz val="9"/>
            <color indexed="81"/>
            <rFont val="ＭＳ Ｐゴシック"/>
            <family val="3"/>
            <charset val="128"/>
          </rPr>
          <t xml:space="preserve">
</t>
        </r>
      </text>
    </comment>
    <comment ref="H22" authorId="1" shapeId="0" xr:uid="{00000000-0006-0000-0800-000033000000}">
      <text>
        <r>
          <rPr>
            <b/>
            <sz val="9"/>
            <color indexed="81"/>
            <rFont val="ＭＳ Ｐゴシック"/>
            <family val="3"/>
            <charset val="128"/>
          </rPr>
          <t>岩田京次:</t>
        </r>
        <r>
          <rPr>
            <sz val="9"/>
            <color indexed="81"/>
            <rFont val="ＭＳ Ｐゴシック"/>
            <family val="3"/>
            <charset val="128"/>
          </rPr>
          <t xml:space="preserve">
</t>
        </r>
      </text>
    </comment>
    <comment ref="B23" authorId="1" shapeId="0" xr:uid="{00000000-0006-0000-0800-000034000000}">
      <text>
        <r>
          <rPr>
            <b/>
            <sz val="9"/>
            <color indexed="81"/>
            <rFont val="ＭＳ Ｐゴシック"/>
            <family val="3"/>
            <charset val="128"/>
          </rPr>
          <t>岩田京次:</t>
        </r>
        <r>
          <rPr>
            <sz val="9"/>
            <color indexed="81"/>
            <rFont val="ＭＳ Ｐゴシック"/>
            <family val="3"/>
            <charset val="128"/>
          </rPr>
          <t xml:space="preserve">
</t>
        </r>
      </text>
    </comment>
    <comment ref="D23" authorId="1" shapeId="0" xr:uid="{00000000-0006-0000-0800-000035000000}">
      <text>
        <r>
          <rPr>
            <b/>
            <sz val="9"/>
            <color indexed="81"/>
            <rFont val="ＭＳ Ｐゴシック"/>
            <family val="3"/>
            <charset val="128"/>
          </rPr>
          <t>岩田京次:</t>
        </r>
        <r>
          <rPr>
            <sz val="9"/>
            <color indexed="81"/>
            <rFont val="ＭＳ Ｐゴシック"/>
            <family val="3"/>
            <charset val="128"/>
          </rPr>
          <t xml:space="preserve">
</t>
        </r>
      </text>
    </comment>
    <comment ref="F23" authorId="1" shapeId="0" xr:uid="{00000000-0006-0000-0800-000036000000}">
      <text>
        <r>
          <rPr>
            <b/>
            <sz val="9"/>
            <color indexed="81"/>
            <rFont val="ＭＳ Ｐゴシック"/>
            <family val="3"/>
            <charset val="128"/>
          </rPr>
          <t>岩田京次:</t>
        </r>
        <r>
          <rPr>
            <sz val="9"/>
            <color indexed="81"/>
            <rFont val="ＭＳ Ｐゴシック"/>
            <family val="3"/>
            <charset val="128"/>
          </rPr>
          <t xml:space="preserve">
</t>
        </r>
      </text>
    </comment>
    <comment ref="H23" authorId="1" shapeId="0" xr:uid="{00000000-0006-0000-0800-000037000000}">
      <text>
        <r>
          <rPr>
            <b/>
            <sz val="9"/>
            <color indexed="81"/>
            <rFont val="ＭＳ Ｐゴシック"/>
            <family val="3"/>
            <charset val="128"/>
          </rPr>
          <t>岩田京次:</t>
        </r>
        <r>
          <rPr>
            <sz val="9"/>
            <color indexed="81"/>
            <rFont val="ＭＳ Ｐゴシック"/>
            <family val="3"/>
            <charset val="128"/>
          </rPr>
          <t xml:space="preserve">
</t>
        </r>
      </text>
    </comment>
    <comment ref="B24" authorId="1" shapeId="0" xr:uid="{00000000-0006-0000-0800-000038000000}">
      <text>
        <r>
          <rPr>
            <b/>
            <sz val="9"/>
            <color indexed="81"/>
            <rFont val="ＭＳ Ｐゴシック"/>
            <family val="3"/>
            <charset val="128"/>
          </rPr>
          <t>岩田京次:</t>
        </r>
        <r>
          <rPr>
            <sz val="9"/>
            <color indexed="81"/>
            <rFont val="ＭＳ Ｐゴシック"/>
            <family val="3"/>
            <charset val="128"/>
          </rPr>
          <t xml:space="preserve">
</t>
        </r>
      </text>
    </comment>
    <comment ref="D24" authorId="1" shapeId="0" xr:uid="{00000000-0006-0000-0800-000039000000}">
      <text>
        <r>
          <rPr>
            <b/>
            <sz val="9"/>
            <color indexed="81"/>
            <rFont val="ＭＳ Ｐゴシック"/>
            <family val="3"/>
            <charset val="128"/>
          </rPr>
          <t>岩田京次:</t>
        </r>
        <r>
          <rPr>
            <sz val="9"/>
            <color indexed="81"/>
            <rFont val="ＭＳ Ｐゴシック"/>
            <family val="3"/>
            <charset val="128"/>
          </rPr>
          <t xml:space="preserve">
</t>
        </r>
      </text>
    </comment>
    <comment ref="F24" authorId="1" shapeId="0" xr:uid="{00000000-0006-0000-0800-00003A000000}">
      <text>
        <r>
          <rPr>
            <b/>
            <sz val="9"/>
            <color indexed="81"/>
            <rFont val="ＭＳ Ｐゴシック"/>
            <family val="3"/>
            <charset val="128"/>
          </rPr>
          <t>岩田京次:</t>
        </r>
        <r>
          <rPr>
            <sz val="9"/>
            <color indexed="81"/>
            <rFont val="ＭＳ Ｐゴシック"/>
            <family val="3"/>
            <charset val="128"/>
          </rPr>
          <t xml:space="preserve">
</t>
        </r>
      </text>
    </comment>
    <comment ref="H24" authorId="1" shapeId="0" xr:uid="{00000000-0006-0000-0800-00003B000000}">
      <text>
        <r>
          <rPr>
            <b/>
            <sz val="9"/>
            <color indexed="81"/>
            <rFont val="ＭＳ Ｐゴシック"/>
            <family val="3"/>
            <charset val="128"/>
          </rPr>
          <t>岩田京次:</t>
        </r>
        <r>
          <rPr>
            <sz val="9"/>
            <color indexed="81"/>
            <rFont val="ＭＳ Ｐ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岩田京次</author>
  </authors>
  <commentList>
    <comment ref="M21" authorId="0" shapeId="0" xr:uid="{00000000-0006-0000-0900-000001000000}">
      <text>
        <r>
          <rPr>
            <b/>
            <sz val="9"/>
            <color indexed="81"/>
            <rFont val="ＭＳ Ｐゴシック"/>
            <family val="3"/>
            <charset val="128"/>
          </rPr>
          <t>岩田京次:</t>
        </r>
        <r>
          <rPr>
            <sz val="9"/>
            <color indexed="81"/>
            <rFont val="ＭＳ Ｐゴシック"/>
            <family val="3"/>
            <charset val="128"/>
          </rPr>
          <t xml:space="preserve">
</t>
        </r>
      </text>
    </comment>
    <comment ref="O21" authorId="0" shapeId="0" xr:uid="{00000000-0006-0000-0900-000002000000}">
      <text>
        <r>
          <rPr>
            <b/>
            <sz val="9"/>
            <color indexed="81"/>
            <rFont val="ＭＳ Ｐゴシック"/>
            <family val="3"/>
            <charset val="128"/>
          </rPr>
          <t>岩田京次:</t>
        </r>
        <r>
          <rPr>
            <sz val="9"/>
            <color indexed="81"/>
            <rFont val="ＭＳ Ｐゴシック"/>
            <family val="3"/>
            <charset val="128"/>
          </rPr>
          <t xml:space="preserve">
</t>
        </r>
      </text>
    </comment>
    <comment ref="Q21" authorId="0" shapeId="0" xr:uid="{00000000-0006-0000-0900-000003000000}">
      <text>
        <r>
          <rPr>
            <b/>
            <sz val="9"/>
            <color indexed="81"/>
            <rFont val="ＭＳ Ｐゴシック"/>
            <family val="3"/>
            <charset val="128"/>
          </rPr>
          <t>岩田京次:</t>
        </r>
        <r>
          <rPr>
            <sz val="9"/>
            <color indexed="81"/>
            <rFont val="ＭＳ Ｐ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岩田京次</author>
    <author>WS013</author>
    <author>iwata</author>
  </authors>
  <commentList>
    <comment ref="P15" authorId="0" shapeId="0" xr:uid="{00000000-0006-0000-0A00-000001000000}">
      <text>
        <r>
          <rPr>
            <b/>
            <sz val="9"/>
            <color indexed="81"/>
            <rFont val="ＭＳ Ｐゴシック"/>
            <family val="3"/>
            <charset val="128"/>
          </rPr>
          <t>岩田京次:</t>
        </r>
        <r>
          <rPr>
            <sz val="9"/>
            <color indexed="81"/>
            <rFont val="ＭＳ Ｐゴシック"/>
            <family val="3"/>
            <charset val="128"/>
          </rPr>
          <t xml:space="preserve">
</t>
        </r>
      </text>
    </comment>
    <comment ref="P18" authorId="1" shapeId="0" xr:uid="{00000000-0006-0000-0A00-000002000000}">
      <text/>
    </comment>
    <comment ref="AA18" authorId="0" shapeId="0" xr:uid="{00000000-0006-0000-0A00-000003000000}">
      <text>
        <r>
          <rPr>
            <b/>
            <sz val="9"/>
            <color indexed="81"/>
            <rFont val="ＭＳ Ｐゴシック"/>
            <family val="3"/>
            <charset val="128"/>
          </rPr>
          <t>岩田京次:</t>
        </r>
        <r>
          <rPr>
            <sz val="9"/>
            <color indexed="81"/>
            <rFont val="ＭＳ Ｐゴシック"/>
            <family val="3"/>
            <charset val="128"/>
          </rPr>
          <t xml:space="preserve">
</t>
        </r>
      </text>
    </comment>
    <comment ref="AO18" authorId="0" shapeId="0" xr:uid="{00000000-0006-0000-0A00-000004000000}">
      <text>
        <r>
          <rPr>
            <b/>
            <sz val="9"/>
            <color indexed="81"/>
            <rFont val="ＭＳ Ｐゴシック"/>
            <family val="3"/>
            <charset val="128"/>
          </rPr>
          <t>岩田京次:</t>
        </r>
        <r>
          <rPr>
            <sz val="9"/>
            <color indexed="81"/>
            <rFont val="ＭＳ Ｐゴシック"/>
            <family val="3"/>
            <charset val="128"/>
          </rPr>
          <t xml:space="preserve">
</t>
        </r>
      </text>
    </comment>
    <comment ref="BQ18" authorId="0" shapeId="0" xr:uid="{00000000-0006-0000-0A00-000005000000}">
      <text>
        <r>
          <rPr>
            <b/>
            <sz val="9"/>
            <color indexed="81"/>
            <rFont val="ＭＳ Ｐゴシック"/>
            <family val="3"/>
            <charset val="128"/>
          </rPr>
          <t>岩田京次:</t>
        </r>
        <r>
          <rPr>
            <sz val="9"/>
            <color indexed="81"/>
            <rFont val="ＭＳ Ｐゴシック"/>
            <family val="3"/>
            <charset val="128"/>
          </rPr>
          <t xml:space="preserve">
</t>
        </r>
      </text>
    </comment>
    <comment ref="CE18" authorId="0" shapeId="0" xr:uid="{00000000-0006-0000-0A00-000006000000}">
      <text>
        <r>
          <rPr>
            <b/>
            <sz val="9"/>
            <color indexed="81"/>
            <rFont val="ＭＳ Ｐゴシック"/>
            <family val="3"/>
            <charset val="128"/>
          </rPr>
          <t>岩田京次:</t>
        </r>
        <r>
          <rPr>
            <sz val="9"/>
            <color indexed="81"/>
            <rFont val="ＭＳ Ｐゴシック"/>
            <family val="3"/>
            <charset val="128"/>
          </rPr>
          <t xml:space="preserve">
</t>
        </r>
      </text>
    </comment>
    <comment ref="DA18" authorId="0" shapeId="0" xr:uid="{00000000-0006-0000-0A00-000007000000}">
      <text>
        <r>
          <rPr>
            <b/>
            <sz val="9"/>
            <color indexed="81"/>
            <rFont val="ＭＳ Ｐゴシック"/>
            <family val="3"/>
            <charset val="128"/>
          </rPr>
          <t>岩田京次:</t>
        </r>
        <r>
          <rPr>
            <sz val="9"/>
            <color indexed="81"/>
            <rFont val="ＭＳ Ｐゴシック"/>
            <family val="3"/>
            <charset val="128"/>
          </rPr>
          <t xml:space="preserve">
</t>
        </r>
      </text>
    </comment>
    <comment ref="DO18" authorId="0" shapeId="0" xr:uid="{00000000-0006-0000-0A00-000008000000}">
      <text>
        <r>
          <rPr>
            <b/>
            <sz val="9"/>
            <color indexed="81"/>
            <rFont val="ＭＳ Ｐゴシック"/>
            <family val="3"/>
            <charset val="128"/>
          </rPr>
          <t>岩田京次:</t>
        </r>
        <r>
          <rPr>
            <sz val="9"/>
            <color indexed="81"/>
            <rFont val="ＭＳ Ｐゴシック"/>
            <family val="3"/>
            <charset val="128"/>
          </rPr>
          <t xml:space="preserve">
</t>
        </r>
      </text>
    </comment>
    <comment ref="P19" authorId="0" shapeId="0" xr:uid="{00000000-0006-0000-0A00-000009000000}">
      <text>
        <r>
          <rPr>
            <b/>
            <sz val="9"/>
            <color indexed="81"/>
            <rFont val="ＭＳ Ｐゴシック"/>
            <family val="3"/>
            <charset val="128"/>
          </rPr>
          <t>岩田京次:</t>
        </r>
        <r>
          <rPr>
            <sz val="9"/>
            <color indexed="81"/>
            <rFont val="ＭＳ Ｐゴシック"/>
            <family val="3"/>
            <charset val="128"/>
          </rPr>
          <t xml:space="preserve">
</t>
        </r>
      </text>
    </comment>
    <comment ref="P20" authorId="0" shapeId="0" xr:uid="{00000000-0006-0000-0A00-00000A000000}">
      <text>
        <r>
          <rPr>
            <b/>
            <sz val="9"/>
            <color indexed="81"/>
            <rFont val="ＭＳ Ｐゴシック"/>
            <family val="3"/>
            <charset val="128"/>
          </rPr>
          <t>岩田京次:</t>
        </r>
        <r>
          <rPr>
            <sz val="9"/>
            <color indexed="81"/>
            <rFont val="ＭＳ Ｐゴシック"/>
            <family val="3"/>
            <charset val="128"/>
          </rPr>
          <t xml:space="preserve">
</t>
        </r>
      </text>
    </comment>
    <comment ref="D21" authorId="2" shapeId="0" xr:uid="{00000000-0006-0000-0A00-00000B000000}">
      <text>
        <r>
          <rPr>
            <b/>
            <sz val="9"/>
            <color indexed="81"/>
            <rFont val="ＭＳ Ｐゴシック"/>
            <family val="3"/>
            <charset val="128"/>
          </rPr>
          <t>iwata:</t>
        </r>
        <r>
          <rPr>
            <sz val="9"/>
            <color indexed="81"/>
            <rFont val="ＭＳ Ｐゴシック"/>
            <family val="3"/>
            <charset val="128"/>
          </rPr>
          <t xml:space="preserve">
</t>
        </r>
      </text>
    </comment>
    <comment ref="ER21" authorId="0" shapeId="0" xr:uid="{00000000-0006-0000-0A00-00000C000000}">
      <text>
        <r>
          <rPr>
            <b/>
            <sz val="9"/>
            <color indexed="81"/>
            <rFont val="ＭＳ Ｐゴシック"/>
            <family val="3"/>
            <charset val="128"/>
          </rPr>
          <t>岩田京次:</t>
        </r>
        <r>
          <rPr>
            <sz val="9"/>
            <color indexed="81"/>
            <rFont val="ＭＳ Ｐゴシック"/>
            <family val="3"/>
            <charset val="128"/>
          </rPr>
          <t xml:space="preserve">
</t>
        </r>
      </text>
    </comment>
    <comment ref="FE21" authorId="0" shapeId="0" xr:uid="{00000000-0006-0000-0A00-00000D000000}">
      <text>
        <r>
          <rPr>
            <b/>
            <sz val="9"/>
            <color indexed="81"/>
            <rFont val="ＭＳ Ｐゴシック"/>
            <family val="3"/>
            <charset val="128"/>
          </rPr>
          <t>岩田京次:</t>
        </r>
        <r>
          <rPr>
            <sz val="9"/>
            <color indexed="81"/>
            <rFont val="ＭＳ Ｐゴシック"/>
            <family val="3"/>
            <charset val="128"/>
          </rPr>
          <t xml:space="preserve">
</t>
        </r>
      </text>
    </comment>
    <comment ref="FR21" authorId="0" shapeId="0" xr:uid="{00000000-0006-0000-0A00-00000E000000}">
      <text>
        <r>
          <rPr>
            <b/>
            <sz val="9"/>
            <color indexed="81"/>
            <rFont val="ＭＳ Ｐゴシック"/>
            <family val="3"/>
            <charset val="128"/>
          </rPr>
          <t>岩田京次:</t>
        </r>
        <r>
          <rPr>
            <sz val="9"/>
            <color indexed="81"/>
            <rFont val="ＭＳ Ｐゴシック"/>
            <family val="3"/>
            <charset val="128"/>
          </rPr>
          <t xml:space="preserve">
</t>
        </r>
      </text>
    </comment>
    <comment ref="D22" authorId="2" shapeId="0" xr:uid="{00000000-0006-0000-0A00-00000F000000}">
      <text>
        <r>
          <rPr>
            <b/>
            <sz val="9"/>
            <color indexed="81"/>
            <rFont val="ＭＳ Ｐゴシック"/>
            <family val="3"/>
            <charset val="128"/>
          </rPr>
          <t>iwata:</t>
        </r>
        <r>
          <rPr>
            <sz val="9"/>
            <color indexed="81"/>
            <rFont val="ＭＳ Ｐゴシック"/>
            <family val="3"/>
            <charset val="128"/>
          </rPr>
          <t xml:space="preserve">
</t>
        </r>
      </text>
    </comment>
    <comment ref="D23" authorId="2" shapeId="0" xr:uid="{00000000-0006-0000-0A00-000010000000}">
      <text>
        <r>
          <rPr>
            <b/>
            <sz val="9"/>
            <color indexed="81"/>
            <rFont val="ＭＳ Ｐゴシック"/>
            <family val="3"/>
            <charset val="128"/>
          </rPr>
          <t>iwata:</t>
        </r>
        <r>
          <rPr>
            <sz val="9"/>
            <color indexed="81"/>
            <rFont val="ＭＳ Ｐゴシック"/>
            <family val="3"/>
            <charset val="128"/>
          </rPr>
          <t xml:space="preserve">
</t>
        </r>
      </text>
    </comment>
    <comment ref="CZ23" authorId="0" shapeId="0" xr:uid="{00000000-0006-0000-0A00-000011000000}">
      <text>
        <r>
          <rPr>
            <b/>
            <sz val="9"/>
            <color indexed="81"/>
            <rFont val="ＭＳ Ｐゴシック"/>
            <family val="3"/>
            <charset val="128"/>
          </rPr>
          <t>岩田京次:</t>
        </r>
        <r>
          <rPr>
            <sz val="9"/>
            <color indexed="81"/>
            <rFont val="ＭＳ Ｐゴシック"/>
            <family val="3"/>
            <charset val="128"/>
          </rPr>
          <t xml:space="preserve">
</t>
        </r>
      </text>
    </comment>
    <comment ref="D24" authorId="2" shapeId="0" xr:uid="{00000000-0006-0000-0A00-000012000000}">
      <text>
        <r>
          <rPr>
            <b/>
            <sz val="9"/>
            <color indexed="81"/>
            <rFont val="ＭＳ Ｐゴシック"/>
            <family val="3"/>
            <charset val="128"/>
          </rPr>
          <t>iwata:</t>
        </r>
        <r>
          <rPr>
            <sz val="9"/>
            <color indexed="81"/>
            <rFont val="ＭＳ Ｐゴシック"/>
            <family val="3"/>
            <charset val="128"/>
          </rPr>
          <t xml:space="preserve">
</t>
        </r>
      </text>
    </comment>
    <comment ref="CZ24" authorId="0" shapeId="0" xr:uid="{00000000-0006-0000-0A00-000013000000}">
      <text>
        <r>
          <rPr>
            <b/>
            <sz val="9"/>
            <color indexed="81"/>
            <rFont val="ＭＳ Ｐゴシック"/>
            <family val="3"/>
            <charset val="128"/>
          </rPr>
          <t>岩田京次:</t>
        </r>
        <r>
          <rPr>
            <sz val="9"/>
            <color indexed="81"/>
            <rFont val="ＭＳ Ｐゴシック"/>
            <family val="3"/>
            <charset val="128"/>
          </rPr>
          <t xml:space="preserve">
</t>
        </r>
      </text>
    </comment>
    <comment ref="D25" authorId="2" shapeId="0" xr:uid="{00000000-0006-0000-0A00-000014000000}">
      <text>
        <r>
          <rPr>
            <b/>
            <sz val="9"/>
            <color indexed="81"/>
            <rFont val="ＭＳ Ｐゴシック"/>
            <family val="3"/>
            <charset val="128"/>
          </rPr>
          <t>iwata:</t>
        </r>
        <r>
          <rPr>
            <sz val="9"/>
            <color indexed="81"/>
            <rFont val="ＭＳ Ｐゴシック"/>
            <family val="3"/>
            <charset val="128"/>
          </rPr>
          <t xml:space="preserve">
</t>
        </r>
      </text>
    </comment>
    <comment ref="CZ25" authorId="0" shapeId="0" xr:uid="{00000000-0006-0000-0A00-000015000000}">
      <text>
        <r>
          <rPr>
            <b/>
            <sz val="9"/>
            <color indexed="81"/>
            <rFont val="ＭＳ Ｐゴシック"/>
            <family val="3"/>
            <charset val="128"/>
          </rPr>
          <t>岩田京次:</t>
        </r>
        <r>
          <rPr>
            <sz val="9"/>
            <color indexed="81"/>
            <rFont val="ＭＳ Ｐゴシック"/>
            <family val="3"/>
            <charset val="128"/>
          </rPr>
          <t xml:space="preserve">
</t>
        </r>
      </text>
    </comment>
    <comment ref="CZ26" authorId="0" shapeId="0" xr:uid="{00000000-0006-0000-0A00-000016000000}">
      <text>
        <r>
          <rPr>
            <b/>
            <sz val="9"/>
            <color indexed="81"/>
            <rFont val="ＭＳ Ｐゴシック"/>
            <family val="3"/>
            <charset val="128"/>
          </rPr>
          <t>岩田京次:</t>
        </r>
        <r>
          <rPr>
            <sz val="9"/>
            <color indexed="81"/>
            <rFont val="ＭＳ Ｐゴシック"/>
            <family val="3"/>
            <charset val="128"/>
          </rPr>
          <t xml:space="preserve">
</t>
        </r>
      </text>
    </comment>
    <comment ref="ER31" authorId="0" shapeId="0" xr:uid="{00000000-0006-0000-0A00-000017000000}">
      <text>
        <r>
          <rPr>
            <b/>
            <sz val="9"/>
            <color indexed="81"/>
            <rFont val="ＭＳ Ｐゴシック"/>
            <family val="3"/>
            <charset val="128"/>
          </rPr>
          <t>岩田京次:</t>
        </r>
        <r>
          <rPr>
            <sz val="9"/>
            <color indexed="81"/>
            <rFont val="ＭＳ Ｐゴシック"/>
            <family val="3"/>
            <charset val="128"/>
          </rPr>
          <t xml:space="preserve">
</t>
        </r>
      </text>
    </comment>
    <comment ref="FE31" authorId="0" shapeId="0" xr:uid="{00000000-0006-0000-0A00-000018000000}">
      <text>
        <r>
          <rPr>
            <b/>
            <sz val="9"/>
            <color indexed="81"/>
            <rFont val="ＭＳ Ｐゴシック"/>
            <family val="3"/>
            <charset val="128"/>
          </rPr>
          <t>岩田京次:</t>
        </r>
        <r>
          <rPr>
            <sz val="9"/>
            <color indexed="81"/>
            <rFont val="ＭＳ Ｐゴシック"/>
            <family val="3"/>
            <charset val="128"/>
          </rPr>
          <t xml:space="preserve">
</t>
        </r>
      </text>
    </comment>
    <comment ref="FR31" authorId="0" shapeId="0" xr:uid="{00000000-0006-0000-0A00-000019000000}">
      <text>
        <r>
          <rPr>
            <b/>
            <sz val="9"/>
            <color indexed="81"/>
            <rFont val="ＭＳ Ｐゴシック"/>
            <family val="3"/>
            <charset val="128"/>
          </rPr>
          <t>岩田京次:</t>
        </r>
        <r>
          <rPr>
            <sz val="9"/>
            <color indexed="81"/>
            <rFont val="ＭＳ Ｐゴシック"/>
            <family val="3"/>
            <charset val="128"/>
          </rPr>
          <t xml:space="preserve">
</t>
        </r>
      </text>
    </comment>
    <comment ref="CB32" authorId="1" shapeId="0" xr:uid="{00000000-0006-0000-0A00-00001A000000}">
      <text>
        <r>
          <rPr>
            <b/>
            <sz val="9"/>
            <color indexed="81"/>
            <rFont val="ＭＳ Ｐゴシック"/>
            <family val="3"/>
            <charset val="128"/>
          </rPr>
          <t>iwata</t>
        </r>
      </text>
    </comment>
    <comment ref="CB33" authorId="1" shapeId="0" xr:uid="{00000000-0006-0000-0A00-00001B000000}">
      <text>
        <r>
          <rPr>
            <b/>
            <sz val="9"/>
            <color indexed="81"/>
            <rFont val="ＭＳ Ｐゴシック"/>
            <family val="3"/>
            <charset val="128"/>
          </rPr>
          <t>iwata</t>
        </r>
      </text>
    </comment>
    <comment ref="AD38" authorId="0" shapeId="0" xr:uid="{00000000-0006-0000-0A00-00001C000000}">
      <text>
        <r>
          <rPr>
            <b/>
            <sz val="9"/>
            <color indexed="81"/>
            <rFont val="ＭＳ Ｐゴシック"/>
            <family val="3"/>
            <charset val="128"/>
          </rPr>
          <t>岩田京次:</t>
        </r>
        <r>
          <rPr>
            <sz val="9"/>
            <color indexed="81"/>
            <rFont val="ＭＳ Ｐゴシック"/>
            <family val="3"/>
            <charset val="128"/>
          </rPr>
          <t xml:space="preserve">
</t>
        </r>
      </text>
    </comment>
    <comment ref="X40" authorId="0" shapeId="0" xr:uid="{00000000-0006-0000-0A00-00001D000000}">
      <text>
        <r>
          <rPr>
            <b/>
            <sz val="9"/>
            <color indexed="81"/>
            <rFont val="ＭＳ Ｐゴシック"/>
            <family val="3"/>
            <charset val="128"/>
          </rPr>
          <t>岩田京次:</t>
        </r>
        <r>
          <rPr>
            <sz val="9"/>
            <color indexed="81"/>
            <rFont val="ＭＳ Ｐゴシック"/>
            <family val="3"/>
            <charset val="128"/>
          </rPr>
          <t xml:space="preserve">
</t>
        </r>
      </text>
    </comment>
    <comment ref="AK40" authorId="0" shapeId="0" xr:uid="{00000000-0006-0000-0A00-00001E000000}">
      <text>
        <r>
          <rPr>
            <b/>
            <sz val="9"/>
            <color indexed="81"/>
            <rFont val="ＭＳ Ｐゴシック"/>
            <family val="3"/>
            <charset val="128"/>
          </rPr>
          <t>岩田京次:</t>
        </r>
        <r>
          <rPr>
            <sz val="9"/>
            <color indexed="81"/>
            <rFont val="ＭＳ Ｐゴシック"/>
            <family val="3"/>
            <charset val="128"/>
          </rPr>
          <t xml:space="preserve">
</t>
        </r>
      </text>
    </comment>
    <comment ref="AX40" authorId="0" shapeId="0" xr:uid="{00000000-0006-0000-0A00-00001F000000}">
      <text>
        <r>
          <rPr>
            <b/>
            <sz val="9"/>
            <color indexed="81"/>
            <rFont val="ＭＳ Ｐゴシック"/>
            <family val="3"/>
            <charset val="128"/>
          </rPr>
          <t>岩田京次:</t>
        </r>
        <r>
          <rPr>
            <sz val="9"/>
            <color indexed="81"/>
            <rFont val="ＭＳ Ｐゴシック"/>
            <family val="3"/>
            <charset val="128"/>
          </rPr>
          <t xml:space="preserve">
</t>
        </r>
      </text>
    </comment>
    <comment ref="AD44" authorId="0" shapeId="0" xr:uid="{00000000-0006-0000-0A00-000020000000}">
      <text>
        <r>
          <rPr>
            <b/>
            <sz val="9"/>
            <color indexed="81"/>
            <rFont val="ＭＳ Ｐゴシック"/>
            <family val="3"/>
            <charset val="128"/>
          </rPr>
          <t>岩田京次:</t>
        </r>
        <r>
          <rPr>
            <sz val="9"/>
            <color indexed="81"/>
            <rFont val="ＭＳ Ｐゴシック"/>
            <family val="3"/>
            <charset val="128"/>
          </rPr>
          <t xml:space="preserve">
</t>
        </r>
      </text>
    </comment>
    <comment ref="AI44" authorId="0" shapeId="0" xr:uid="{00000000-0006-0000-0A00-000021000000}">
      <text>
        <r>
          <rPr>
            <b/>
            <sz val="9"/>
            <color indexed="81"/>
            <rFont val="ＭＳ Ｐゴシック"/>
            <family val="3"/>
            <charset val="128"/>
          </rPr>
          <t>岩田京次:</t>
        </r>
        <r>
          <rPr>
            <sz val="9"/>
            <color indexed="81"/>
            <rFont val="ＭＳ Ｐゴシック"/>
            <family val="3"/>
            <charset val="128"/>
          </rPr>
          <t xml:space="preserve">
</t>
        </r>
      </text>
    </comment>
    <comment ref="CQ44" authorId="0" shapeId="0" xr:uid="{00000000-0006-0000-0A00-000022000000}">
      <text>
        <r>
          <rPr>
            <b/>
            <sz val="9"/>
            <color indexed="81"/>
            <rFont val="ＭＳ Ｐゴシック"/>
            <family val="3"/>
            <charset val="128"/>
          </rPr>
          <t>岩田京次:</t>
        </r>
        <r>
          <rPr>
            <sz val="9"/>
            <color indexed="81"/>
            <rFont val="ＭＳ Ｐゴシック"/>
            <family val="3"/>
            <charset val="128"/>
          </rPr>
          <t xml:space="preserve">
</t>
        </r>
      </text>
    </comment>
    <comment ref="CV44" authorId="0" shapeId="0" xr:uid="{00000000-0006-0000-0A00-000023000000}">
      <text>
        <r>
          <rPr>
            <b/>
            <sz val="9"/>
            <color indexed="81"/>
            <rFont val="ＭＳ Ｐゴシック"/>
            <family val="3"/>
            <charset val="128"/>
          </rPr>
          <t>岩田京次:</t>
        </r>
        <r>
          <rPr>
            <sz val="9"/>
            <color indexed="81"/>
            <rFont val="ＭＳ Ｐゴシック"/>
            <family val="3"/>
            <charset val="128"/>
          </rPr>
          <t xml:space="preserve">
</t>
        </r>
      </text>
    </comment>
    <comment ref="DA44" authorId="0" shapeId="0" xr:uid="{00000000-0006-0000-0A00-000024000000}">
      <text>
        <r>
          <rPr>
            <b/>
            <sz val="9"/>
            <color indexed="81"/>
            <rFont val="ＭＳ Ｐゴシック"/>
            <family val="3"/>
            <charset val="128"/>
          </rPr>
          <t>岩田京次:</t>
        </r>
        <r>
          <rPr>
            <sz val="9"/>
            <color indexed="81"/>
            <rFont val="ＭＳ Ｐゴシック"/>
            <family val="3"/>
            <charset val="128"/>
          </rPr>
          <t xml:space="preserve">
</t>
        </r>
      </text>
    </comment>
    <comment ref="DF44" authorId="0" shapeId="0" xr:uid="{00000000-0006-0000-0A00-000025000000}">
      <text>
        <r>
          <rPr>
            <b/>
            <sz val="9"/>
            <color indexed="81"/>
            <rFont val="ＭＳ Ｐゴシック"/>
            <family val="3"/>
            <charset val="128"/>
          </rPr>
          <t>岩田京次:</t>
        </r>
        <r>
          <rPr>
            <sz val="9"/>
            <color indexed="81"/>
            <rFont val="ＭＳ Ｐゴシック"/>
            <family val="3"/>
            <charset val="128"/>
          </rPr>
          <t xml:space="preserve">
</t>
        </r>
      </text>
    </comment>
    <comment ref="DK44" authorId="0" shapeId="0" xr:uid="{00000000-0006-0000-0A00-000026000000}">
      <text>
        <r>
          <rPr>
            <b/>
            <sz val="9"/>
            <color indexed="81"/>
            <rFont val="ＭＳ Ｐゴシック"/>
            <family val="3"/>
            <charset val="128"/>
          </rPr>
          <t>岩田京次:</t>
        </r>
        <r>
          <rPr>
            <sz val="9"/>
            <color indexed="81"/>
            <rFont val="ＭＳ Ｐゴシック"/>
            <family val="3"/>
            <charset val="128"/>
          </rPr>
          <t xml:space="preserve">
</t>
        </r>
      </text>
    </comment>
    <comment ref="DP44" authorId="0" shapeId="0" xr:uid="{00000000-0006-0000-0A00-000027000000}">
      <text>
        <r>
          <rPr>
            <b/>
            <sz val="9"/>
            <color indexed="81"/>
            <rFont val="ＭＳ Ｐゴシック"/>
            <family val="3"/>
            <charset val="128"/>
          </rPr>
          <t>岩田京次:</t>
        </r>
        <r>
          <rPr>
            <sz val="9"/>
            <color indexed="81"/>
            <rFont val="ＭＳ Ｐゴシック"/>
            <family val="3"/>
            <charset val="128"/>
          </rPr>
          <t xml:space="preserve">
</t>
        </r>
      </text>
    </comment>
    <comment ref="EL44" authorId="0" shapeId="0" xr:uid="{00000000-0006-0000-0A00-000028000000}">
      <text>
        <r>
          <rPr>
            <b/>
            <sz val="9"/>
            <color indexed="81"/>
            <rFont val="ＭＳ Ｐゴシック"/>
            <family val="3"/>
            <charset val="128"/>
          </rPr>
          <t>岩田京次:</t>
        </r>
        <r>
          <rPr>
            <sz val="9"/>
            <color indexed="81"/>
            <rFont val="ＭＳ Ｐゴシック"/>
            <family val="3"/>
            <charset val="128"/>
          </rPr>
          <t xml:space="preserve">
</t>
        </r>
      </text>
    </comment>
    <comment ref="EQ44" authorId="0" shapeId="0" xr:uid="{00000000-0006-0000-0A00-000029000000}">
      <text>
        <r>
          <rPr>
            <b/>
            <sz val="9"/>
            <color indexed="81"/>
            <rFont val="ＭＳ Ｐゴシック"/>
            <family val="3"/>
            <charset val="128"/>
          </rPr>
          <t>岩田京次:</t>
        </r>
        <r>
          <rPr>
            <sz val="9"/>
            <color indexed="81"/>
            <rFont val="ＭＳ Ｐゴシック"/>
            <family val="3"/>
            <charset val="128"/>
          </rPr>
          <t xml:space="preserve">
</t>
        </r>
      </text>
    </comment>
    <comment ref="FA44" authorId="0" shapeId="0" xr:uid="{00000000-0006-0000-0A00-00002A000000}">
      <text>
        <r>
          <rPr>
            <b/>
            <sz val="9"/>
            <color indexed="81"/>
            <rFont val="ＭＳ Ｐゴシック"/>
            <family val="3"/>
            <charset val="128"/>
          </rPr>
          <t>岩田京次:</t>
        </r>
        <r>
          <rPr>
            <sz val="9"/>
            <color indexed="81"/>
            <rFont val="ＭＳ Ｐゴシック"/>
            <family val="3"/>
            <charset val="128"/>
          </rPr>
          <t xml:space="preserve">
</t>
        </r>
      </text>
    </comment>
    <comment ref="FF44" authorId="0" shapeId="0" xr:uid="{00000000-0006-0000-0A00-00002B000000}">
      <text>
        <r>
          <rPr>
            <b/>
            <sz val="9"/>
            <color indexed="81"/>
            <rFont val="ＭＳ Ｐゴシック"/>
            <family val="3"/>
            <charset val="128"/>
          </rPr>
          <t>岩田京次:</t>
        </r>
        <r>
          <rPr>
            <sz val="9"/>
            <color indexed="81"/>
            <rFont val="ＭＳ Ｐゴシック"/>
            <family val="3"/>
            <charset val="128"/>
          </rPr>
          <t xml:space="preserve">
</t>
        </r>
      </text>
    </comment>
    <comment ref="FP44" authorId="0" shapeId="0" xr:uid="{00000000-0006-0000-0A00-00002C000000}">
      <text>
        <r>
          <rPr>
            <b/>
            <sz val="9"/>
            <color indexed="81"/>
            <rFont val="ＭＳ Ｐゴシック"/>
            <family val="3"/>
            <charset val="128"/>
          </rPr>
          <t>岩田京次:</t>
        </r>
        <r>
          <rPr>
            <sz val="9"/>
            <color indexed="81"/>
            <rFont val="ＭＳ Ｐゴシック"/>
            <family val="3"/>
            <charset val="128"/>
          </rPr>
          <t xml:space="preserve">
</t>
        </r>
      </text>
    </comment>
    <comment ref="FU44" authorId="0" shapeId="0" xr:uid="{00000000-0006-0000-0A00-00002D000000}">
      <text>
        <r>
          <rPr>
            <b/>
            <sz val="9"/>
            <color indexed="81"/>
            <rFont val="ＭＳ Ｐゴシック"/>
            <family val="3"/>
            <charset val="128"/>
          </rPr>
          <t>岩田京次:</t>
        </r>
        <r>
          <rPr>
            <sz val="9"/>
            <color indexed="81"/>
            <rFont val="ＭＳ Ｐゴシック"/>
            <family val="3"/>
            <charset val="128"/>
          </rPr>
          <t xml:space="preserve">
</t>
        </r>
      </text>
    </comment>
    <comment ref="CA45" authorId="0" shapeId="0" xr:uid="{00000000-0006-0000-0A00-00002E000000}">
      <text>
        <r>
          <rPr>
            <b/>
            <sz val="9"/>
            <color indexed="81"/>
            <rFont val="ＭＳ Ｐゴシック"/>
            <family val="3"/>
            <charset val="128"/>
          </rPr>
          <t>岩田京次:</t>
        </r>
        <r>
          <rPr>
            <sz val="9"/>
            <color indexed="81"/>
            <rFont val="ＭＳ Ｐゴシック"/>
            <family val="3"/>
            <charset val="128"/>
          </rPr>
          <t xml:space="preserve">
</t>
        </r>
      </text>
    </comment>
    <comment ref="CE45" authorId="0" shapeId="0" xr:uid="{00000000-0006-0000-0A00-00002F000000}">
      <text>
        <r>
          <rPr>
            <b/>
            <sz val="9"/>
            <color indexed="81"/>
            <rFont val="ＭＳ Ｐゴシック"/>
            <family val="3"/>
            <charset val="128"/>
          </rPr>
          <t>岩田京次:</t>
        </r>
        <r>
          <rPr>
            <sz val="9"/>
            <color indexed="81"/>
            <rFont val="ＭＳ Ｐゴシック"/>
            <family val="3"/>
            <charset val="128"/>
          </rPr>
          <t xml:space="preserve">
</t>
        </r>
      </text>
    </comment>
    <comment ref="AD51" authorId="0" shapeId="0" xr:uid="{00000000-0006-0000-0A00-000030000000}">
      <text>
        <r>
          <rPr>
            <b/>
            <sz val="9"/>
            <color indexed="81"/>
            <rFont val="ＭＳ Ｐゴシック"/>
            <family val="3"/>
            <charset val="128"/>
          </rPr>
          <t>岩田京次:</t>
        </r>
        <r>
          <rPr>
            <sz val="9"/>
            <color indexed="81"/>
            <rFont val="ＭＳ Ｐゴシック"/>
            <family val="3"/>
            <charset val="128"/>
          </rPr>
          <t xml:space="preserve">
</t>
        </r>
      </text>
    </comment>
    <comment ref="AL51" authorId="0" shapeId="0" xr:uid="{00000000-0006-0000-0A00-000031000000}">
      <text>
        <r>
          <rPr>
            <b/>
            <sz val="9"/>
            <color indexed="81"/>
            <rFont val="ＭＳ Ｐゴシック"/>
            <family val="3"/>
            <charset val="128"/>
          </rPr>
          <t>岩田京次:</t>
        </r>
        <r>
          <rPr>
            <sz val="9"/>
            <color indexed="81"/>
            <rFont val="ＭＳ Ｐゴシック"/>
            <family val="3"/>
            <charset val="128"/>
          </rPr>
          <t xml:space="preserve">
</t>
        </r>
      </text>
    </comment>
    <comment ref="AD53" authorId="0" shapeId="0" xr:uid="{00000000-0006-0000-0A00-000032000000}">
      <text>
        <r>
          <rPr>
            <b/>
            <sz val="9"/>
            <color indexed="81"/>
            <rFont val="ＭＳ Ｐゴシック"/>
            <family val="3"/>
            <charset val="128"/>
          </rPr>
          <t>岩田京次:</t>
        </r>
        <r>
          <rPr>
            <sz val="9"/>
            <color indexed="81"/>
            <rFont val="ＭＳ Ｐゴシック"/>
            <family val="3"/>
            <charset val="128"/>
          </rPr>
          <t xml:space="preserve">
</t>
        </r>
      </text>
    </comment>
    <comment ref="AL53" authorId="0" shapeId="0" xr:uid="{00000000-0006-0000-0A00-000033000000}">
      <text>
        <r>
          <rPr>
            <b/>
            <sz val="9"/>
            <color indexed="81"/>
            <rFont val="ＭＳ Ｐゴシック"/>
            <family val="3"/>
            <charset val="128"/>
          </rPr>
          <t>岩田京次:</t>
        </r>
        <r>
          <rPr>
            <sz val="9"/>
            <color indexed="81"/>
            <rFont val="ＭＳ Ｐゴシック"/>
            <family val="3"/>
            <charset val="128"/>
          </rPr>
          <t xml:space="preserve">
</t>
        </r>
      </text>
    </comment>
    <comment ref="AT53" authorId="0" shapeId="0" xr:uid="{00000000-0006-0000-0A00-000034000000}">
      <text>
        <r>
          <rPr>
            <b/>
            <sz val="9"/>
            <color indexed="81"/>
            <rFont val="ＭＳ Ｐゴシック"/>
            <family val="3"/>
            <charset val="128"/>
          </rPr>
          <t>岩田京次:</t>
        </r>
        <r>
          <rPr>
            <sz val="9"/>
            <color indexed="81"/>
            <rFont val="ＭＳ Ｐゴシック"/>
            <family val="3"/>
            <charset val="128"/>
          </rPr>
          <t xml:space="preserve">
</t>
        </r>
      </text>
    </comment>
    <comment ref="BB53" authorId="0" shapeId="0" xr:uid="{00000000-0006-0000-0A00-000035000000}">
      <text>
        <r>
          <rPr>
            <b/>
            <sz val="9"/>
            <color indexed="81"/>
            <rFont val="ＭＳ Ｐゴシック"/>
            <family val="3"/>
            <charset val="128"/>
          </rPr>
          <t>岩田京次:</t>
        </r>
        <r>
          <rPr>
            <sz val="9"/>
            <color indexed="81"/>
            <rFont val="ＭＳ Ｐゴシック"/>
            <family val="3"/>
            <charset val="128"/>
          </rPr>
          <t xml:space="preserve">
</t>
        </r>
      </text>
    </comment>
    <comment ref="BJ53" authorId="0" shapeId="0" xr:uid="{00000000-0006-0000-0A00-000036000000}">
      <text>
        <r>
          <rPr>
            <b/>
            <sz val="9"/>
            <color indexed="81"/>
            <rFont val="ＭＳ Ｐゴシック"/>
            <family val="3"/>
            <charset val="128"/>
          </rPr>
          <t>岩田京次:</t>
        </r>
        <r>
          <rPr>
            <sz val="9"/>
            <color indexed="81"/>
            <rFont val="ＭＳ Ｐゴシック"/>
            <family val="3"/>
            <charset val="128"/>
          </rPr>
          <t xml:space="preserve">
</t>
        </r>
      </text>
    </comment>
    <comment ref="BR53" authorId="0" shapeId="0" xr:uid="{00000000-0006-0000-0A00-000037000000}">
      <text>
        <r>
          <rPr>
            <b/>
            <sz val="9"/>
            <color indexed="81"/>
            <rFont val="ＭＳ Ｐゴシック"/>
            <family val="3"/>
            <charset val="128"/>
          </rPr>
          <t>岩田京次:</t>
        </r>
        <r>
          <rPr>
            <sz val="9"/>
            <color indexed="81"/>
            <rFont val="ＭＳ Ｐゴシック"/>
            <family val="3"/>
            <charset val="128"/>
          </rPr>
          <t xml:space="preserve">
</t>
        </r>
      </text>
    </comment>
    <comment ref="BZ53" authorId="0" shapeId="0" xr:uid="{00000000-0006-0000-0A00-000038000000}">
      <text>
        <r>
          <rPr>
            <b/>
            <sz val="9"/>
            <color indexed="81"/>
            <rFont val="ＭＳ Ｐゴシック"/>
            <family val="3"/>
            <charset val="128"/>
          </rPr>
          <t>岩田京次:</t>
        </r>
        <r>
          <rPr>
            <sz val="9"/>
            <color indexed="81"/>
            <rFont val="ＭＳ Ｐゴシック"/>
            <family val="3"/>
            <charset val="128"/>
          </rPr>
          <t xml:space="preserve">
</t>
        </r>
      </text>
    </comment>
    <comment ref="CH53" authorId="0" shapeId="0" xr:uid="{00000000-0006-0000-0A00-000039000000}">
      <text>
        <r>
          <rPr>
            <b/>
            <sz val="9"/>
            <color indexed="81"/>
            <rFont val="ＭＳ Ｐゴシック"/>
            <family val="3"/>
            <charset val="128"/>
          </rPr>
          <t>岩田京次:</t>
        </r>
        <r>
          <rPr>
            <sz val="9"/>
            <color indexed="81"/>
            <rFont val="ＭＳ Ｐゴシック"/>
            <family val="3"/>
            <charset val="128"/>
          </rPr>
          <t xml:space="preserve">
</t>
        </r>
      </text>
    </comment>
    <comment ref="CP53" authorId="0" shapeId="0" xr:uid="{00000000-0006-0000-0A00-00003A000000}">
      <text>
        <r>
          <rPr>
            <b/>
            <sz val="9"/>
            <color indexed="81"/>
            <rFont val="ＭＳ Ｐゴシック"/>
            <family val="3"/>
            <charset val="128"/>
          </rPr>
          <t>岩田京次:</t>
        </r>
        <r>
          <rPr>
            <sz val="9"/>
            <color indexed="81"/>
            <rFont val="ＭＳ Ｐゴシック"/>
            <family val="3"/>
            <charset val="128"/>
          </rPr>
          <t xml:space="preserve">
</t>
        </r>
      </text>
    </comment>
    <comment ref="CX53" authorId="0" shapeId="0" xr:uid="{00000000-0006-0000-0A00-00003B000000}">
      <text>
        <r>
          <rPr>
            <b/>
            <sz val="9"/>
            <color indexed="81"/>
            <rFont val="ＭＳ Ｐゴシック"/>
            <family val="3"/>
            <charset val="128"/>
          </rPr>
          <t>岩田京次:</t>
        </r>
        <r>
          <rPr>
            <sz val="9"/>
            <color indexed="81"/>
            <rFont val="ＭＳ Ｐゴシック"/>
            <family val="3"/>
            <charset val="128"/>
          </rPr>
          <t xml:space="preserve">
</t>
        </r>
      </text>
    </comment>
    <comment ref="EF53" authorId="0" shapeId="0" xr:uid="{00000000-0006-0000-0A00-00003C000000}">
      <text>
        <r>
          <rPr>
            <b/>
            <sz val="9"/>
            <color indexed="81"/>
            <rFont val="ＭＳ Ｐゴシック"/>
            <family val="3"/>
            <charset val="128"/>
          </rPr>
          <t>岩田京次:</t>
        </r>
        <r>
          <rPr>
            <sz val="9"/>
            <color indexed="81"/>
            <rFont val="ＭＳ Ｐゴシック"/>
            <family val="3"/>
            <charset val="128"/>
          </rPr>
          <t xml:space="preserve">
</t>
        </r>
      </text>
    </comment>
    <comment ref="EL53" authorId="0" shapeId="0" xr:uid="{00000000-0006-0000-0A00-00003D000000}">
      <text>
        <r>
          <rPr>
            <b/>
            <sz val="9"/>
            <color indexed="81"/>
            <rFont val="ＭＳ Ｐゴシック"/>
            <family val="3"/>
            <charset val="128"/>
          </rPr>
          <t>岩田京次:</t>
        </r>
        <r>
          <rPr>
            <sz val="9"/>
            <color indexed="81"/>
            <rFont val="ＭＳ Ｐゴシック"/>
            <family val="3"/>
            <charset val="128"/>
          </rPr>
          <t xml:space="preserve">
</t>
        </r>
      </text>
    </comment>
    <comment ref="EQ53" authorId="0" shapeId="0" xr:uid="{00000000-0006-0000-0A00-00003E000000}">
      <text>
        <r>
          <rPr>
            <b/>
            <sz val="9"/>
            <color indexed="81"/>
            <rFont val="ＭＳ Ｐゴシック"/>
            <family val="3"/>
            <charset val="128"/>
          </rPr>
          <t>岩田京次:</t>
        </r>
        <r>
          <rPr>
            <sz val="9"/>
            <color indexed="81"/>
            <rFont val="ＭＳ Ｐゴシック"/>
            <family val="3"/>
            <charset val="128"/>
          </rPr>
          <t xml:space="preserve">
</t>
        </r>
      </text>
    </comment>
    <comment ref="FA53" authorId="0" shapeId="0" xr:uid="{00000000-0006-0000-0A00-00003F000000}">
      <text>
        <r>
          <rPr>
            <b/>
            <sz val="9"/>
            <color indexed="81"/>
            <rFont val="ＭＳ Ｐゴシック"/>
            <family val="3"/>
            <charset val="128"/>
          </rPr>
          <t>岩田京次:</t>
        </r>
        <r>
          <rPr>
            <sz val="9"/>
            <color indexed="81"/>
            <rFont val="ＭＳ Ｐゴシック"/>
            <family val="3"/>
            <charset val="128"/>
          </rPr>
          <t xml:space="preserve">
</t>
        </r>
      </text>
    </comment>
    <comment ref="FF53" authorId="0" shapeId="0" xr:uid="{00000000-0006-0000-0A00-000040000000}">
      <text>
        <r>
          <rPr>
            <b/>
            <sz val="9"/>
            <color indexed="81"/>
            <rFont val="ＭＳ Ｐゴシック"/>
            <family val="3"/>
            <charset val="128"/>
          </rPr>
          <t>岩田京次:</t>
        </r>
        <r>
          <rPr>
            <sz val="9"/>
            <color indexed="81"/>
            <rFont val="ＭＳ Ｐゴシック"/>
            <family val="3"/>
            <charset val="128"/>
          </rPr>
          <t xml:space="preserve">
</t>
        </r>
      </text>
    </comment>
    <comment ref="FP53" authorId="0" shapeId="0" xr:uid="{00000000-0006-0000-0A00-000041000000}">
      <text>
        <r>
          <rPr>
            <b/>
            <sz val="9"/>
            <color indexed="81"/>
            <rFont val="ＭＳ Ｐゴシック"/>
            <family val="3"/>
            <charset val="128"/>
          </rPr>
          <t>岩田京次:</t>
        </r>
        <r>
          <rPr>
            <sz val="9"/>
            <color indexed="81"/>
            <rFont val="ＭＳ Ｐゴシック"/>
            <family val="3"/>
            <charset val="128"/>
          </rPr>
          <t xml:space="preserve">
</t>
        </r>
      </text>
    </comment>
    <comment ref="FU53" authorId="0" shapeId="0" xr:uid="{00000000-0006-0000-0A00-000042000000}">
      <text>
        <r>
          <rPr>
            <b/>
            <sz val="9"/>
            <color indexed="81"/>
            <rFont val="ＭＳ Ｐゴシック"/>
            <family val="3"/>
            <charset val="128"/>
          </rPr>
          <t>岩田京次:</t>
        </r>
        <r>
          <rPr>
            <sz val="9"/>
            <color indexed="81"/>
            <rFont val="ＭＳ Ｐゴシック"/>
            <family val="3"/>
            <charset val="128"/>
          </rPr>
          <t xml:space="preserve">
</t>
        </r>
      </text>
    </comment>
    <comment ref="L54" authorId="2" shapeId="0" xr:uid="{00000000-0006-0000-0A00-000043000000}">
      <text>
        <r>
          <rPr>
            <b/>
            <sz val="9"/>
            <color indexed="81"/>
            <rFont val="MS P ゴシック"/>
            <family val="3"/>
            <charset val="128"/>
          </rPr>
          <t>iwata:</t>
        </r>
        <r>
          <rPr>
            <sz val="9"/>
            <color indexed="81"/>
            <rFont val="MS P ゴシック"/>
            <family val="3"/>
            <charset val="128"/>
          </rPr>
          <t xml:space="preserve">
</t>
        </r>
      </text>
    </comment>
    <comment ref="AD60" authorId="0" shapeId="0" xr:uid="{00000000-0006-0000-0A00-000044000000}">
      <text>
        <r>
          <rPr>
            <b/>
            <sz val="9"/>
            <color indexed="81"/>
            <rFont val="ＭＳ Ｐゴシック"/>
            <family val="3"/>
            <charset val="128"/>
          </rPr>
          <t>岩田京次:</t>
        </r>
        <r>
          <rPr>
            <sz val="9"/>
            <color indexed="81"/>
            <rFont val="ＭＳ Ｐゴシック"/>
            <family val="3"/>
            <charset val="128"/>
          </rPr>
          <t xml:space="preserve">
</t>
        </r>
      </text>
    </comment>
    <comment ref="AL60" authorId="0" shapeId="0" xr:uid="{00000000-0006-0000-0A00-000045000000}">
      <text>
        <r>
          <rPr>
            <b/>
            <sz val="9"/>
            <color indexed="81"/>
            <rFont val="ＭＳ Ｐゴシック"/>
            <family val="3"/>
            <charset val="128"/>
          </rPr>
          <t>岩田京次:</t>
        </r>
        <r>
          <rPr>
            <sz val="9"/>
            <color indexed="81"/>
            <rFont val="ＭＳ Ｐゴシック"/>
            <family val="3"/>
            <charset val="128"/>
          </rPr>
          <t xml:space="preserve">
</t>
        </r>
      </text>
    </comment>
    <comment ref="AT60" authorId="0" shapeId="0" xr:uid="{00000000-0006-0000-0A00-000046000000}">
      <text>
        <r>
          <rPr>
            <b/>
            <sz val="9"/>
            <color indexed="81"/>
            <rFont val="ＭＳ Ｐゴシック"/>
            <family val="3"/>
            <charset val="128"/>
          </rPr>
          <t>岩田京次:</t>
        </r>
        <r>
          <rPr>
            <sz val="9"/>
            <color indexed="81"/>
            <rFont val="ＭＳ Ｐゴシック"/>
            <family val="3"/>
            <charset val="128"/>
          </rPr>
          <t xml:space="preserve">
</t>
        </r>
      </text>
    </comment>
    <comment ref="BB60" authorId="0" shapeId="0" xr:uid="{00000000-0006-0000-0A00-000047000000}">
      <text>
        <r>
          <rPr>
            <b/>
            <sz val="9"/>
            <color indexed="81"/>
            <rFont val="ＭＳ Ｐゴシック"/>
            <family val="3"/>
            <charset val="128"/>
          </rPr>
          <t>岩田京次:</t>
        </r>
        <r>
          <rPr>
            <sz val="9"/>
            <color indexed="81"/>
            <rFont val="ＭＳ Ｐゴシック"/>
            <family val="3"/>
            <charset val="128"/>
          </rPr>
          <t xml:space="preserve">
</t>
        </r>
      </text>
    </comment>
    <comment ref="BJ60" authorId="0" shapeId="0" xr:uid="{00000000-0006-0000-0A00-000048000000}">
      <text>
        <r>
          <rPr>
            <b/>
            <sz val="9"/>
            <color indexed="81"/>
            <rFont val="ＭＳ Ｐゴシック"/>
            <family val="3"/>
            <charset val="128"/>
          </rPr>
          <t>岩田京次:</t>
        </r>
        <r>
          <rPr>
            <sz val="9"/>
            <color indexed="81"/>
            <rFont val="ＭＳ Ｐゴシック"/>
            <family val="3"/>
            <charset val="128"/>
          </rPr>
          <t xml:space="preserve">
</t>
        </r>
      </text>
    </comment>
    <comment ref="BR60" authorId="0" shapeId="0" xr:uid="{00000000-0006-0000-0A00-000049000000}">
      <text>
        <r>
          <rPr>
            <b/>
            <sz val="9"/>
            <color indexed="81"/>
            <rFont val="ＭＳ Ｐゴシック"/>
            <family val="3"/>
            <charset val="128"/>
          </rPr>
          <t>岩田京次:</t>
        </r>
        <r>
          <rPr>
            <sz val="9"/>
            <color indexed="81"/>
            <rFont val="ＭＳ Ｐゴシック"/>
            <family val="3"/>
            <charset val="128"/>
          </rPr>
          <t xml:space="preserve">
</t>
        </r>
      </text>
    </comment>
    <comment ref="BZ60" authorId="0" shapeId="0" xr:uid="{00000000-0006-0000-0A00-00004A000000}">
      <text>
        <r>
          <rPr>
            <b/>
            <sz val="9"/>
            <color indexed="81"/>
            <rFont val="ＭＳ Ｐゴシック"/>
            <family val="3"/>
            <charset val="128"/>
          </rPr>
          <t>岩田京次:</t>
        </r>
        <r>
          <rPr>
            <sz val="9"/>
            <color indexed="81"/>
            <rFont val="ＭＳ Ｐゴシック"/>
            <family val="3"/>
            <charset val="128"/>
          </rPr>
          <t xml:space="preserve">
</t>
        </r>
      </text>
    </comment>
    <comment ref="CH60" authorId="0" shapeId="0" xr:uid="{00000000-0006-0000-0A00-00004B000000}">
      <text>
        <r>
          <rPr>
            <b/>
            <sz val="9"/>
            <color indexed="81"/>
            <rFont val="ＭＳ Ｐゴシック"/>
            <family val="3"/>
            <charset val="128"/>
          </rPr>
          <t>岩田京次:</t>
        </r>
        <r>
          <rPr>
            <sz val="9"/>
            <color indexed="81"/>
            <rFont val="ＭＳ Ｐゴシック"/>
            <family val="3"/>
            <charset val="128"/>
          </rPr>
          <t xml:space="preserve">
</t>
        </r>
      </text>
    </comment>
    <comment ref="CP60" authorId="0" shapeId="0" xr:uid="{00000000-0006-0000-0A00-00004C000000}">
      <text>
        <r>
          <rPr>
            <b/>
            <sz val="9"/>
            <color indexed="81"/>
            <rFont val="ＭＳ Ｐゴシック"/>
            <family val="3"/>
            <charset val="128"/>
          </rPr>
          <t>岩田京次:</t>
        </r>
        <r>
          <rPr>
            <sz val="9"/>
            <color indexed="81"/>
            <rFont val="ＭＳ Ｐゴシック"/>
            <family val="3"/>
            <charset val="128"/>
          </rPr>
          <t xml:space="preserve">
</t>
        </r>
      </text>
    </comment>
    <comment ref="CX60" authorId="0" shapeId="0" xr:uid="{00000000-0006-0000-0A00-00004D000000}">
      <text>
        <r>
          <rPr>
            <b/>
            <sz val="9"/>
            <color indexed="81"/>
            <rFont val="ＭＳ Ｐゴシック"/>
            <family val="3"/>
            <charset val="128"/>
          </rPr>
          <t>岩田京次:</t>
        </r>
        <r>
          <rPr>
            <sz val="9"/>
            <color indexed="81"/>
            <rFont val="ＭＳ Ｐゴシック"/>
            <family val="3"/>
            <charset val="128"/>
          </rPr>
          <t xml:space="preserve">
</t>
        </r>
      </text>
    </comment>
    <comment ref="EF60" authorId="0" shapeId="0" xr:uid="{00000000-0006-0000-0A00-00004E000000}">
      <text>
        <r>
          <rPr>
            <b/>
            <sz val="9"/>
            <color indexed="81"/>
            <rFont val="ＭＳ Ｐゴシック"/>
            <family val="3"/>
            <charset val="128"/>
          </rPr>
          <t>岩田京次:</t>
        </r>
        <r>
          <rPr>
            <sz val="9"/>
            <color indexed="81"/>
            <rFont val="ＭＳ Ｐゴシック"/>
            <family val="3"/>
            <charset val="128"/>
          </rPr>
          <t xml:space="preserve">
</t>
        </r>
      </text>
    </comment>
    <comment ref="EL60" authorId="0" shapeId="0" xr:uid="{00000000-0006-0000-0A00-00004F000000}">
      <text>
        <r>
          <rPr>
            <b/>
            <sz val="9"/>
            <color indexed="81"/>
            <rFont val="ＭＳ Ｐゴシック"/>
            <family val="3"/>
            <charset val="128"/>
          </rPr>
          <t>岩田京次:</t>
        </r>
        <r>
          <rPr>
            <sz val="9"/>
            <color indexed="81"/>
            <rFont val="ＭＳ Ｐゴシック"/>
            <family val="3"/>
            <charset val="128"/>
          </rPr>
          <t xml:space="preserve">
</t>
        </r>
      </text>
    </comment>
    <comment ref="EQ60" authorId="0" shapeId="0" xr:uid="{00000000-0006-0000-0A00-000050000000}">
      <text>
        <r>
          <rPr>
            <b/>
            <sz val="9"/>
            <color indexed="81"/>
            <rFont val="ＭＳ Ｐゴシック"/>
            <family val="3"/>
            <charset val="128"/>
          </rPr>
          <t>岩田京次:</t>
        </r>
        <r>
          <rPr>
            <sz val="9"/>
            <color indexed="81"/>
            <rFont val="ＭＳ Ｐゴシック"/>
            <family val="3"/>
            <charset val="128"/>
          </rPr>
          <t xml:space="preserve">
</t>
        </r>
      </text>
    </comment>
    <comment ref="FA60" authorId="0" shapeId="0" xr:uid="{00000000-0006-0000-0A00-000051000000}">
      <text>
        <r>
          <rPr>
            <b/>
            <sz val="9"/>
            <color indexed="81"/>
            <rFont val="ＭＳ Ｐゴシック"/>
            <family val="3"/>
            <charset val="128"/>
          </rPr>
          <t>岩田京次:</t>
        </r>
        <r>
          <rPr>
            <sz val="9"/>
            <color indexed="81"/>
            <rFont val="ＭＳ Ｐゴシック"/>
            <family val="3"/>
            <charset val="128"/>
          </rPr>
          <t xml:space="preserve">
</t>
        </r>
      </text>
    </comment>
    <comment ref="FF60" authorId="0" shapeId="0" xr:uid="{00000000-0006-0000-0A00-000052000000}">
      <text>
        <r>
          <rPr>
            <b/>
            <sz val="9"/>
            <color indexed="81"/>
            <rFont val="ＭＳ Ｐゴシック"/>
            <family val="3"/>
            <charset val="128"/>
          </rPr>
          <t>岩田京次:</t>
        </r>
        <r>
          <rPr>
            <sz val="9"/>
            <color indexed="81"/>
            <rFont val="ＭＳ Ｐゴシック"/>
            <family val="3"/>
            <charset val="128"/>
          </rPr>
          <t xml:space="preserve">
</t>
        </r>
      </text>
    </comment>
    <comment ref="FP60" authorId="0" shapeId="0" xr:uid="{00000000-0006-0000-0A00-000053000000}">
      <text>
        <r>
          <rPr>
            <b/>
            <sz val="9"/>
            <color indexed="81"/>
            <rFont val="ＭＳ Ｐゴシック"/>
            <family val="3"/>
            <charset val="128"/>
          </rPr>
          <t>岩田京次:</t>
        </r>
        <r>
          <rPr>
            <sz val="9"/>
            <color indexed="81"/>
            <rFont val="ＭＳ Ｐゴシック"/>
            <family val="3"/>
            <charset val="128"/>
          </rPr>
          <t xml:space="preserve">
</t>
        </r>
      </text>
    </comment>
    <comment ref="FU60" authorId="0" shapeId="0" xr:uid="{00000000-0006-0000-0A00-000054000000}">
      <text>
        <r>
          <rPr>
            <b/>
            <sz val="9"/>
            <color indexed="81"/>
            <rFont val="ＭＳ Ｐゴシック"/>
            <family val="3"/>
            <charset val="128"/>
          </rPr>
          <t>岩田京次:</t>
        </r>
        <r>
          <rPr>
            <sz val="9"/>
            <color indexed="81"/>
            <rFont val="ＭＳ Ｐゴシック"/>
            <family val="3"/>
            <charset val="128"/>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岩田京次</author>
    <author>Owner</author>
    <author>iwata</author>
  </authors>
  <commentList>
    <comment ref="I10" authorId="0" shapeId="0" xr:uid="{00000000-0006-0000-0B00-000001000000}">
      <text>
        <r>
          <rPr>
            <b/>
            <sz val="9"/>
            <color indexed="81"/>
            <rFont val="ＭＳ Ｐゴシック"/>
            <family val="3"/>
            <charset val="128"/>
          </rPr>
          <t>岩田京次:</t>
        </r>
        <r>
          <rPr>
            <sz val="9"/>
            <color indexed="81"/>
            <rFont val="ＭＳ Ｐゴシック"/>
            <family val="3"/>
            <charset val="128"/>
          </rPr>
          <t xml:space="preserve">
</t>
        </r>
      </text>
    </comment>
    <comment ref="V11" authorId="1" shapeId="0" xr:uid="{00000000-0006-0000-0B00-000002000000}">
      <text>
        <r>
          <rPr>
            <b/>
            <sz val="9"/>
            <color indexed="81"/>
            <rFont val="ＭＳ Ｐゴシック"/>
            <family val="3"/>
            <charset val="128"/>
          </rPr>
          <t>Owner:</t>
        </r>
        <r>
          <rPr>
            <sz val="9"/>
            <color indexed="81"/>
            <rFont val="ＭＳ Ｐゴシック"/>
            <family val="3"/>
            <charset val="128"/>
          </rPr>
          <t xml:space="preserve">
</t>
        </r>
      </text>
    </comment>
    <comment ref="W11" authorId="1" shapeId="0" xr:uid="{00000000-0006-0000-0B00-000003000000}">
      <text>
        <r>
          <rPr>
            <b/>
            <sz val="9"/>
            <color indexed="81"/>
            <rFont val="ＭＳ Ｐゴシック"/>
            <family val="3"/>
            <charset val="128"/>
          </rPr>
          <t>Owner:</t>
        </r>
        <r>
          <rPr>
            <sz val="9"/>
            <color indexed="81"/>
            <rFont val="ＭＳ Ｐゴシック"/>
            <family val="3"/>
            <charset val="128"/>
          </rPr>
          <t xml:space="preserve">
</t>
        </r>
      </text>
    </comment>
    <comment ref="Z11" authorId="1" shapeId="0" xr:uid="{00000000-0006-0000-0B00-000004000000}">
      <text>
        <r>
          <rPr>
            <b/>
            <sz val="9"/>
            <color indexed="81"/>
            <rFont val="ＭＳ Ｐゴシック"/>
            <family val="3"/>
            <charset val="128"/>
          </rPr>
          <t>Owner:</t>
        </r>
        <r>
          <rPr>
            <sz val="9"/>
            <color indexed="81"/>
            <rFont val="ＭＳ Ｐゴシック"/>
            <family val="3"/>
            <charset val="128"/>
          </rPr>
          <t xml:space="preserve">
</t>
        </r>
      </text>
    </comment>
    <comment ref="AC11" authorId="1" shapeId="0" xr:uid="{00000000-0006-0000-0B00-000005000000}">
      <text>
        <r>
          <rPr>
            <b/>
            <sz val="9"/>
            <color indexed="81"/>
            <rFont val="ＭＳ Ｐゴシック"/>
            <family val="3"/>
            <charset val="128"/>
          </rPr>
          <t>Owner:</t>
        </r>
        <r>
          <rPr>
            <sz val="9"/>
            <color indexed="81"/>
            <rFont val="ＭＳ Ｐゴシック"/>
            <family val="3"/>
            <charset val="128"/>
          </rPr>
          <t xml:space="preserve">
</t>
        </r>
      </text>
    </comment>
    <comment ref="I12" authorId="0" shapeId="0" xr:uid="{00000000-0006-0000-0B00-000006000000}">
      <text>
        <r>
          <rPr>
            <b/>
            <sz val="9"/>
            <color indexed="81"/>
            <rFont val="ＭＳ Ｐゴシック"/>
            <family val="3"/>
            <charset val="128"/>
          </rPr>
          <t>岩田京次:</t>
        </r>
        <r>
          <rPr>
            <sz val="9"/>
            <color indexed="81"/>
            <rFont val="ＭＳ Ｐゴシック"/>
            <family val="3"/>
            <charset val="128"/>
          </rPr>
          <t xml:space="preserve">
</t>
        </r>
      </text>
    </comment>
    <comment ref="I13" authorId="0" shapeId="0" xr:uid="{00000000-0006-0000-0B00-000007000000}">
      <text>
        <r>
          <rPr>
            <b/>
            <sz val="9"/>
            <color indexed="81"/>
            <rFont val="ＭＳ Ｐゴシック"/>
            <family val="3"/>
            <charset val="128"/>
          </rPr>
          <t>岩田京次:</t>
        </r>
        <r>
          <rPr>
            <sz val="9"/>
            <color indexed="81"/>
            <rFont val="ＭＳ Ｐゴシック"/>
            <family val="3"/>
            <charset val="128"/>
          </rPr>
          <t xml:space="preserve">
</t>
        </r>
      </text>
    </comment>
    <comment ref="D15" authorId="0" shapeId="0" xr:uid="{00000000-0006-0000-0B00-000008000000}">
      <text/>
    </comment>
    <comment ref="E15" authorId="0" shapeId="0" xr:uid="{00000000-0006-0000-0B00-000009000000}">
      <text>
        <r>
          <rPr>
            <b/>
            <sz val="9"/>
            <color indexed="81"/>
            <rFont val="ＭＳ Ｐゴシック"/>
            <family val="3"/>
            <charset val="128"/>
          </rPr>
          <t>岩田京次:</t>
        </r>
        <r>
          <rPr>
            <sz val="9"/>
            <color indexed="81"/>
            <rFont val="ＭＳ Ｐゴシック"/>
            <family val="3"/>
            <charset val="128"/>
          </rPr>
          <t xml:space="preserve">
</t>
        </r>
      </text>
    </comment>
    <comment ref="G15" authorId="0" shapeId="0" xr:uid="{00000000-0006-0000-0B00-00000A000000}">
      <text>
        <r>
          <rPr>
            <b/>
            <sz val="9"/>
            <color indexed="81"/>
            <rFont val="ＭＳ Ｐゴシック"/>
            <family val="3"/>
            <charset val="128"/>
          </rPr>
          <t>岩田京次:</t>
        </r>
        <r>
          <rPr>
            <sz val="9"/>
            <color indexed="81"/>
            <rFont val="ＭＳ Ｐゴシック"/>
            <family val="3"/>
            <charset val="128"/>
          </rPr>
          <t xml:space="preserve">
</t>
        </r>
      </text>
    </comment>
    <comment ref="I15" authorId="0" shapeId="0" xr:uid="{00000000-0006-0000-0B00-00000B000000}">
      <text>
        <r>
          <rPr>
            <b/>
            <sz val="9"/>
            <color indexed="81"/>
            <rFont val="ＭＳ Ｐゴシック"/>
            <family val="3"/>
            <charset val="128"/>
          </rPr>
          <t>岩田京次:</t>
        </r>
        <r>
          <rPr>
            <sz val="9"/>
            <color indexed="81"/>
            <rFont val="ＭＳ Ｐゴシック"/>
            <family val="3"/>
            <charset val="128"/>
          </rPr>
          <t xml:space="preserve">
</t>
        </r>
      </text>
    </comment>
    <comment ref="L15" authorId="0" shapeId="0" xr:uid="{00000000-0006-0000-0B00-00000C000000}">
      <text>
        <r>
          <rPr>
            <b/>
            <sz val="9"/>
            <color indexed="81"/>
            <rFont val="ＭＳ Ｐゴシック"/>
            <family val="3"/>
            <charset val="128"/>
          </rPr>
          <t>岩田京次:</t>
        </r>
        <r>
          <rPr>
            <sz val="9"/>
            <color indexed="81"/>
            <rFont val="ＭＳ Ｐゴシック"/>
            <family val="3"/>
            <charset val="128"/>
          </rPr>
          <t xml:space="preserve">
</t>
        </r>
      </text>
    </comment>
    <comment ref="D16" authorId="0" shapeId="0" xr:uid="{00000000-0006-0000-0B00-00000D000000}">
      <text/>
    </comment>
    <comment ref="E16" authorId="0" shapeId="0" xr:uid="{00000000-0006-0000-0B00-00000E000000}">
      <text>
        <r>
          <rPr>
            <b/>
            <sz val="9"/>
            <color indexed="81"/>
            <rFont val="ＭＳ Ｐゴシック"/>
            <family val="3"/>
            <charset val="128"/>
          </rPr>
          <t>岩田京次:</t>
        </r>
        <r>
          <rPr>
            <sz val="9"/>
            <color indexed="81"/>
            <rFont val="ＭＳ Ｐゴシック"/>
            <family val="3"/>
            <charset val="128"/>
          </rPr>
          <t xml:space="preserve">
</t>
        </r>
      </text>
    </comment>
    <comment ref="G16" authorId="0" shapeId="0" xr:uid="{00000000-0006-0000-0B00-00000F000000}">
      <text>
        <r>
          <rPr>
            <b/>
            <sz val="9"/>
            <color indexed="81"/>
            <rFont val="ＭＳ Ｐゴシック"/>
            <family val="3"/>
            <charset val="128"/>
          </rPr>
          <t>岩田京次:</t>
        </r>
        <r>
          <rPr>
            <sz val="9"/>
            <color indexed="81"/>
            <rFont val="ＭＳ Ｐゴシック"/>
            <family val="3"/>
            <charset val="128"/>
          </rPr>
          <t xml:space="preserve">
</t>
        </r>
      </text>
    </comment>
    <comment ref="I16" authorId="0" shapeId="0" xr:uid="{00000000-0006-0000-0B00-000010000000}">
      <text>
        <r>
          <rPr>
            <b/>
            <sz val="9"/>
            <color indexed="81"/>
            <rFont val="ＭＳ Ｐゴシック"/>
            <family val="3"/>
            <charset val="128"/>
          </rPr>
          <t>岩田京次:</t>
        </r>
        <r>
          <rPr>
            <sz val="9"/>
            <color indexed="81"/>
            <rFont val="ＭＳ Ｐゴシック"/>
            <family val="3"/>
            <charset val="128"/>
          </rPr>
          <t xml:space="preserve">
</t>
        </r>
      </text>
    </comment>
    <comment ref="D17" authorId="0" shapeId="0" xr:uid="{00000000-0006-0000-0B00-000011000000}">
      <text/>
    </comment>
    <comment ref="E17" authorId="0" shapeId="0" xr:uid="{00000000-0006-0000-0B00-000012000000}">
      <text>
        <r>
          <rPr>
            <b/>
            <sz val="9"/>
            <color indexed="81"/>
            <rFont val="ＭＳ Ｐゴシック"/>
            <family val="3"/>
            <charset val="128"/>
          </rPr>
          <t>岩田京次:</t>
        </r>
        <r>
          <rPr>
            <sz val="9"/>
            <color indexed="81"/>
            <rFont val="ＭＳ Ｐゴシック"/>
            <family val="3"/>
            <charset val="128"/>
          </rPr>
          <t xml:space="preserve">
</t>
        </r>
      </text>
    </comment>
    <comment ref="G17" authorId="0" shapeId="0" xr:uid="{00000000-0006-0000-0B00-000013000000}">
      <text>
        <r>
          <rPr>
            <b/>
            <sz val="9"/>
            <color indexed="81"/>
            <rFont val="ＭＳ Ｐゴシック"/>
            <family val="3"/>
            <charset val="128"/>
          </rPr>
          <t>岩田京次:</t>
        </r>
        <r>
          <rPr>
            <sz val="9"/>
            <color indexed="81"/>
            <rFont val="ＭＳ Ｐゴシック"/>
            <family val="3"/>
            <charset val="128"/>
          </rPr>
          <t xml:space="preserve">
</t>
        </r>
      </text>
    </comment>
    <comment ref="I17" authorId="0" shapeId="0" xr:uid="{00000000-0006-0000-0B00-000014000000}">
      <text>
        <r>
          <rPr>
            <b/>
            <sz val="9"/>
            <color indexed="81"/>
            <rFont val="ＭＳ Ｐゴシック"/>
            <family val="3"/>
            <charset val="128"/>
          </rPr>
          <t>岩田京次:</t>
        </r>
        <r>
          <rPr>
            <sz val="9"/>
            <color indexed="81"/>
            <rFont val="ＭＳ Ｐゴシック"/>
            <family val="3"/>
            <charset val="128"/>
          </rPr>
          <t xml:space="preserve">
</t>
        </r>
      </text>
    </comment>
    <comment ref="L17" authorId="0" shapeId="0" xr:uid="{00000000-0006-0000-0B00-000015000000}">
      <text>
        <r>
          <rPr>
            <b/>
            <sz val="9"/>
            <color indexed="81"/>
            <rFont val="ＭＳ Ｐゴシック"/>
            <family val="3"/>
            <charset val="128"/>
          </rPr>
          <t>岩田京次:</t>
        </r>
        <r>
          <rPr>
            <sz val="9"/>
            <color indexed="81"/>
            <rFont val="ＭＳ Ｐゴシック"/>
            <family val="3"/>
            <charset val="128"/>
          </rPr>
          <t xml:space="preserve">
</t>
        </r>
      </text>
    </comment>
    <comment ref="D18" authorId="0" shapeId="0" xr:uid="{00000000-0006-0000-0B00-000016000000}">
      <text/>
    </comment>
    <comment ref="E18" authorId="0" shapeId="0" xr:uid="{00000000-0006-0000-0B00-000017000000}">
      <text>
        <r>
          <rPr>
            <b/>
            <sz val="9"/>
            <color indexed="81"/>
            <rFont val="ＭＳ Ｐゴシック"/>
            <family val="3"/>
            <charset val="128"/>
          </rPr>
          <t>岩田京次:</t>
        </r>
        <r>
          <rPr>
            <sz val="9"/>
            <color indexed="81"/>
            <rFont val="ＭＳ Ｐゴシック"/>
            <family val="3"/>
            <charset val="128"/>
          </rPr>
          <t xml:space="preserve">
</t>
        </r>
      </text>
    </comment>
    <comment ref="G18" authorId="0" shapeId="0" xr:uid="{00000000-0006-0000-0B00-000018000000}">
      <text>
        <r>
          <rPr>
            <b/>
            <sz val="9"/>
            <color indexed="81"/>
            <rFont val="ＭＳ Ｐゴシック"/>
            <family val="3"/>
            <charset val="128"/>
          </rPr>
          <t>岩田京次:</t>
        </r>
        <r>
          <rPr>
            <sz val="9"/>
            <color indexed="81"/>
            <rFont val="ＭＳ Ｐゴシック"/>
            <family val="3"/>
            <charset val="128"/>
          </rPr>
          <t xml:space="preserve">
</t>
        </r>
      </text>
    </comment>
    <comment ref="I18" authorId="0" shapeId="0" xr:uid="{00000000-0006-0000-0B00-000019000000}">
      <text>
        <r>
          <rPr>
            <b/>
            <sz val="9"/>
            <color indexed="81"/>
            <rFont val="ＭＳ Ｐゴシック"/>
            <family val="3"/>
            <charset val="128"/>
          </rPr>
          <t>岩田京次:</t>
        </r>
        <r>
          <rPr>
            <sz val="9"/>
            <color indexed="81"/>
            <rFont val="ＭＳ Ｐゴシック"/>
            <family val="3"/>
            <charset val="128"/>
          </rPr>
          <t xml:space="preserve">
</t>
        </r>
      </text>
    </comment>
    <comment ref="D19" authorId="0" shapeId="0" xr:uid="{00000000-0006-0000-0B00-00001A000000}">
      <text/>
    </comment>
    <comment ref="E19" authorId="0" shapeId="0" xr:uid="{00000000-0006-0000-0B00-00001B000000}">
      <text>
        <r>
          <rPr>
            <b/>
            <sz val="9"/>
            <color indexed="81"/>
            <rFont val="ＭＳ Ｐゴシック"/>
            <family val="3"/>
            <charset val="128"/>
          </rPr>
          <t>岩田京次:</t>
        </r>
        <r>
          <rPr>
            <sz val="9"/>
            <color indexed="81"/>
            <rFont val="ＭＳ Ｐゴシック"/>
            <family val="3"/>
            <charset val="128"/>
          </rPr>
          <t xml:space="preserve">
</t>
        </r>
      </text>
    </comment>
    <comment ref="G19" authorId="0" shapeId="0" xr:uid="{00000000-0006-0000-0B00-00001C000000}">
      <text>
        <r>
          <rPr>
            <b/>
            <sz val="9"/>
            <color indexed="81"/>
            <rFont val="ＭＳ Ｐゴシック"/>
            <family val="3"/>
            <charset val="128"/>
          </rPr>
          <t>岩田京次:</t>
        </r>
        <r>
          <rPr>
            <sz val="9"/>
            <color indexed="81"/>
            <rFont val="ＭＳ Ｐゴシック"/>
            <family val="3"/>
            <charset val="128"/>
          </rPr>
          <t xml:space="preserve">
</t>
        </r>
      </text>
    </comment>
    <comment ref="I19" authorId="0" shapeId="0" xr:uid="{00000000-0006-0000-0B00-00001D000000}">
      <text>
        <r>
          <rPr>
            <b/>
            <sz val="9"/>
            <color indexed="81"/>
            <rFont val="ＭＳ Ｐゴシック"/>
            <family val="3"/>
            <charset val="128"/>
          </rPr>
          <t>岩田京次:</t>
        </r>
        <r>
          <rPr>
            <sz val="9"/>
            <color indexed="81"/>
            <rFont val="ＭＳ Ｐゴシック"/>
            <family val="3"/>
            <charset val="128"/>
          </rPr>
          <t xml:space="preserve">
</t>
        </r>
      </text>
    </comment>
    <comment ref="L19" authorId="0" shapeId="0" xr:uid="{00000000-0006-0000-0B00-00001E000000}">
      <text>
        <r>
          <rPr>
            <b/>
            <sz val="9"/>
            <color indexed="81"/>
            <rFont val="ＭＳ Ｐゴシック"/>
            <family val="3"/>
            <charset val="128"/>
          </rPr>
          <t>岩田京次:</t>
        </r>
        <r>
          <rPr>
            <sz val="9"/>
            <color indexed="81"/>
            <rFont val="ＭＳ Ｐゴシック"/>
            <family val="3"/>
            <charset val="128"/>
          </rPr>
          <t xml:space="preserve">
</t>
        </r>
      </text>
    </comment>
    <comment ref="D20" authorId="0" shapeId="0" xr:uid="{00000000-0006-0000-0B00-00001F000000}">
      <text/>
    </comment>
    <comment ref="E20" authorId="0" shapeId="0" xr:uid="{00000000-0006-0000-0B00-000020000000}">
      <text>
        <r>
          <rPr>
            <b/>
            <sz val="9"/>
            <color indexed="81"/>
            <rFont val="ＭＳ Ｐゴシック"/>
            <family val="3"/>
            <charset val="128"/>
          </rPr>
          <t>岩田京次:</t>
        </r>
        <r>
          <rPr>
            <sz val="9"/>
            <color indexed="81"/>
            <rFont val="ＭＳ Ｐゴシック"/>
            <family val="3"/>
            <charset val="128"/>
          </rPr>
          <t xml:space="preserve">
</t>
        </r>
      </text>
    </comment>
    <comment ref="G20" authorId="0" shapeId="0" xr:uid="{00000000-0006-0000-0B00-000021000000}">
      <text>
        <r>
          <rPr>
            <b/>
            <sz val="9"/>
            <color indexed="81"/>
            <rFont val="ＭＳ Ｐゴシック"/>
            <family val="3"/>
            <charset val="128"/>
          </rPr>
          <t>岩田京次:</t>
        </r>
        <r>
          <rPr>
            <sz val="9"/>
            <color indexed="81"/>
            <rFont val="ＭＳ Ｐゴシック"/>
            <family val="3"/>
            <charset val="128"/>
          </rPr>
          <t xml:space="preserve">
</t>
        </r>
      </text>
    </comment>
    <comment ref="I20" authorId="0" shapeId="0" xr:uid="{00000000-0006-0000-0B00-000022000000}">
      <text>
        <r>
          <rPr>
            <b/>
            <sz val="9"/>
            <color indexed="81"/>
            <rFont val="ＭＳ Ｐゴシック"/>
            <family val="3"/>
            <charset val="128"/>
          </rPr>
          <t>岩田京次:</t>
        </r>
        <r>
          <rPr>
            <sz val="9"/>
            <color indexed="81"/>
            <rFont val="ＭＳ Ｐゴシック"/>
            <family val="3"/>
            <charset val="128"/>
          </rPr>
          <t xml:space="preserve">
</t>
        </r>
      </text>
    </comment>
    <comment ref="D21" authorId="0" shapeId="0" xr:uid="{00000000-0006-0000-0B00-000023000000}">
      <text/>
    </comment>
    <comment ref="E21" authorId="0" shapeId="0" xr:uid="{00000000-0006-0000-0B00-000024000000}">
      <text>
        <r>
          <rPr>
            <b/>
            <sz val="9"/>
            <color indexed="81"/>
            <rFont val="ＭＳ Ｐゴシック"/>
            <family val="3"/>
            <charset val="128"/>
          </rPr>
          <t>岩田京次:</t>
        </r>
        <r>
          <rPr>
            <sz val="9"/>
            <color indexed="81"/>
            <rFont val="ＭＳ Ｐゴシック"/>
            <family val="3"/>
            <charset val="128"/>
          </rPr>
          <t xml:space="preserve">
</t>
        </r>
      </text>
    </comment>
    <comment ref="G21" authorId="0" shapeId="0" xr:uid="{00000000-0006-0000-0B00-000025000000}">
      <text>
        <r>
          <rPr>
            <b/>
            <sz val="9"/>
            <color indexed="81"/>
            <rFont val="ＭＳ Ｐゴシック"/>
            <family val="3"/>
            <charset val="128"/>
          </rPr>
          <t>岩田京次:</t>
        </r>
        <r>
          <rPr>
            <sz val="9"/>
            <color indexed="81"/>
            <rFont val="ＭＳ Ｐゴシック"/>
            <family val="3"/>
            <charset val="128"/>
          </rPr>
          <t xml:space="preserve">
</t>
        </r>
      </text>
    </comment>
    <comment ref="I21" authorId="0" shapeId="0" xr:uid="{00000000-0006-0000-0B00-000026000000}">
      <text>
        <r>
          <rPr>
            <b/>
            <sz val="9"/>
            <color indexed="81"/>
            <rFont val="ＭＳ Ｐゴシック"/>
            <family val="3"/>
            <charset val="128"/>
          </rPr>
          <t>岩田京次:</t>
        </r>
        <r>
          <rPr>
            <sz val="9"/>
            <color indexed="81"/>
            <rFont val="ＭＳ Ｐゴシック"/>
            <family val="3"/>
            <charset val="128"/>
          </rPr>
          <t xml:space="preserve">
</t>
        </r>
      </text>
    </comment>
    <comment ref="L21" authorId="0" shapeId="0" xr:uid="{00000000-0006-0000-0B00-000027000000}">
      <text>
        <r>
          <rPr>
            <b/>
            <sz val="9"/>
            <color indexed="81"/>
            <rFont val="ＭＳ Ｐゴシック"/>
            <family val="3"/>
            <charset val="128"/>
          </rPr>
          <t>岩田京次:</t>
        </r>
        <r>
          <rPr>
            <sz val="9"/>
            <color indexed="81"/>
            <rFont val="ＭＳ Ｐゴシック"/>
            <family val="3"/>
            <charset val="128"/>
          </rPr>
          <t xml:space="preserve">
</t>
        </r>
      </text>
    </comment>
    <comment ref="D22" authorId="0" shapeId="0" xr:uid="{00000000-0006-0000-0B00-000028000000}">
      <text/>
    </comment>
    <comment ref="E22" authorId="0" shapeId="0" xr:uid="{00000000-0006-0000-0B00-000029000000}">
      <text>
        <r>
          <rPr>
            <b/>
            <sz val="9"/>
            <color indexed="81"/>
            <rFont val="ＭＳ Ｐゴシック"/>
            <family val="3"/>
            <charset val="128"/>
          </rPr>
          <t>岩田京次:</t>
        </r>
        <r>
          <rPr>
            <sz val="9"/>
            <color indexed="81"/>
            <rFont val="ＭＳ Ｐゴシック"/>
            <family val="3"/>
            <charset val="128"/>
          </rPr>
          <t xml:space="preserve">
</t>
        </r>
      </text>
    </comment>
    <comment ref="G22" authorId="0" shapeId="0" xr:uid="{00000000-0006-0000-0B00-00002A000000}">
      <text>
        <r>
          <rPr>
            <b/>
            <sz val="9"/>
            <color indexed="81"/>
            <rFont val="ＭＳ Ｐゴシック"/>
            <family val="3"/>
            <charset val="128"/>
          </rPr>
          <t>岩田京次:</t>
        </r>
        <r>
          <rPr>
            <sz val="9"/>
            <color indexed="81"/>
            <rFont val="ＭＳ Ｐゴシック"/>
            <family val="3"/>
            <charset val="128"/>
          </rPr>
          <t xml:space="preserve">
</t>
        </r>
      </text>
    </comment>
    <comment ref="I22" authorId="0" shapeId="0" xr:uid="{00000000-0006-0000-0B00-00002B000000}">
      <text>
        <r>
          <rPr>
            <b/>
            <sz val="9"/>
            <color indexed="81"/>
            <rFont val="ＭＳ Ｐゴシック"/>
            <family val="3"/>
            <charset val="128"/>
          </rPr>
          <t>岩田京次:</t>
        </r>
        <r>
          <rPr>
            <sz val="9"/>
            <color indexed="81"/>
            <rFont val="ＭＳ Ｐゴシック"/>
            <family val="3"/>
            <charset val="128"/>
          </rPr>
          <t xml:space="preserve">
</t>
        </r>
      </text>
    </comment>
    <comment ref="D23" authorId="0" shapeId="0" xr:uid="{00000000-0006-0000-0B00-00002C000000}">
      <text/>
    </comment>
    <comment ref="E23" authorId="0" shapeId="0" xr:uid="{00000000-0006-0000-0B00-00002D000000}">
      <text>
        <r>
          <rPr>
            <b/>
            <sz val="9"/>
            <color indexed="81"/>
            <rFont val="ＭＳ Ｐゴシック"/>
            <family val="3"/>
            <charset val="128"/>
          </rPr>
          <t>岩田京次:</t>
        </r>
        <r>
          <rPr>
            <sz val="9"/>
            <color indexed="81"/>
            <rFont val="ＭＳ Ｐゴシック"/>
            <family val="3"/>
            <charset val="128"/>
          </rPr>
          <t xml:space="preserve">
</t>
        </r>
      </text>
    </comment>
    <comment ref="G23" authorId="0" shapeId="0" xr:uid="{00000000-0006-0000-0B00-00002E000000}">
      <text>
        <r>
          <rPr>
            <b/>
            <sz val="9"/>
            <color indexed="81"/>
            <rFont val="ＭＳ Ｐゴシック"/>
            <family val="3"/>
            <charset val="128"/>
          </rPr>
          <t>岩田京次:</t>
        </r>
        <r>
          <rPr>
            <sz val="9"/>
            <color indexed="81"/>
            <rFont val="ＭＳ Ｐゴシック"/>
            <family val="3"/>
            <charset val="128"/>
          </rPr>
          <t xml:space="preserve">
</t>
        </r>
      </text>
    </comment>
    <comment ref="I23" authorId="0" shapeId="0" xr:uid="{00000000-0006-0000-0B00-00002F000000}">
      <text>
        <r>
          <rPr>
            <b/>
            <sz val="9"/>
            <color indexed="81"/>
            <rFont val="ＭＳ Ｐゴシック"/>
            <family val="3"/>
            <charset val="128"/>
          </rPr>
          <t>岩田京次:</t>
        </r>
        <r>
          <rPr>
            <sz val="9"/>
            <color indexed="81"/>
            <rFont val="ＭＳ Ｐゴシック"/>
            <family val="3"/>
            <charset val="128"/>
          </rPr>
          <t xml:space="preserve">
</t>
        </r>
      </text>
    </comment>
    <comment ref="L23" authorId="0" shapeId="0" xr:uid="{00000000-0006-0000-0B00-000030000000}">
      <text>
        <r>
          <rPr>
            <b/>
            <sz val="9"/>
            <color indexed="81"/>
            <rFont val="ＭＳ Ｐゴシック"/>
            <family val="3"/>
            <charset val="128"/>
          </rPr>
          <t>岩田京次:</t>
        </r>
        <r>
          <rPr>
            <sz val="9"/>
            <color indexed="81"/>
            <rFont val="ＭＳ Ｐゴシック"/>
            <family val="3"/>
            <charset val="128"/>
          </rPr>
          <t xml:space="preserve">
</t>
        </r>
      </text>
    </comment>
    <comment ref="D24" authorId="0" shapeId="0" xr:uid="{00000000-0006-0000-0B00-000031000000}">
      <text/>
    </comment>
    <comment ref="E24" authorId="0" shapeId="0" xr:uid="{00000000-0006-0000-0B00-000032000000}">
      <text>
        <r>
          <rPr>
            <b/>
            <sz val="9"/>
            <color indexed="81"/>
            <rFont val="ＭＳ Ｐゴシック"/>
            <family val="3"/>
            <charset val="128"/>
          </rPr>
          <t>岩田京次:</t>
        </r>
        <r>
          <rPr>
            <sz val="9"/>
            <color indexed="81"/>
            <rFont val="ＭＳ Ｐゴシック"/>
            <family val="3"/>
            <charset val="128"/>
          </rPr>
          <t xml:space="preserve">
</t>
        </r>
      </text>
    </comment>
    <comment ref="G24" authorId="0" shapeId="0" xr:uid="{00000000-0006-0000-0B00-000033000000}">
      <text>
        <r>
          <rPr>
            <b/>
            <sz val="9"/>
            <color indexed="81"/>
            <rFont val="ＭＳ Ｐゴシック"/>
            <family val="3"/>
            <charset val="128"/>
          </rPr>
          <t>岩田京次:</t>
        </r>
        <r>
          <rPr>
            <sz val="9"/>
            <color indexed="81"/>
            <rFont val="ＭＳ Ｐゴシック"/>
            <family val="3"/>
            <charset val="128"/>
          </rPr>
          <t xml:space="preserve">
</t>
        </r>
      </text>
    </comment>
    <comment ref="I24" authorId="0" shapeId="0" xr:uid="{00000000-0006-0000-0B00-000034000000}">
      <text>
        <r>
          <rPr>
            <b/>
            <sz val="9"/>
            <color indexed="81"/>
            <rFont val="ＭＳ Ｐゴシック"/>
            <family val="3"/>
            <charset val="128"/>
          </rPr>
          <t>岩田京次:</t>
        </r>
        <r>
          <rPr>
            <sz val="9"/>
            <color indexed="81"/>
            <rFont val="ＭＳ Ｐゴシック"/>
            <family val="3"/>
            <charset val="128"/>
          </rPr>
          <t xml:space="preserve">
</t>
        </r>
      </text>
    </comment>
    <comment ref="D25" authorId="0" shapeId="0" xr:uid="{00000000-0006-0000-0B00-000035000000}">
      <text/>
    </comment>
    <comment ref="E25" authorId="0" shapeId="0" xr:uid="{00000000-0006-0000-0B00-000036000000}">
      <text>
        <r>
          <rPr>
            <b/>
            <sz val="9"/>
            <color indexed="81"/>
            <rFont val="ＭＳ Ｐゴシック"/>
            <family val="3"/>
            <charset val="128"/>
          </rPr>
          <t>岩田京次:</t>
        </r>
        <r>
          <rPr>
            <sz val="9"/>
            <color indexed="81"/>
            <rFont val="ＭＳ Ｐゴシック"/>
            <family val="3"/>
            <charset val="128"/>
          </rPr>
          <t xml:space="preserve">
</t>
        </r>
      </text>
    </comment>
    <comment ref="G25" authorId="0" shapeId="0" xr:uid="{00000000-0006-0000-0B00-000037000000}">
      <text>
        <r>
          <rPr>
            <b/>
            <sz val="9"/>
            <color indexed="81"/>
            <rFont val="ＭＳ Ｐゴシック"/>
            <family val="3"/>
            <charset val="128"/>
          </rPr>
          <t>岩田京次:</t>
        </r>
        <r>
          <rPr>
            <sz val="9"/>
            <color indexed="81"/>
            <rFont val="ＭＳ Ｐゴシック"/>
            <family val="3"/>
            <charset val="128"/>
          </rPr>
          <t xml:space="preserve">
</t>
        </r>
      </text>
    </comment>
    <comment ref="I25" authorId="0" shapeId="0" xr:uid="{00000000-0006-0000-0B00-000038000000}">
      <text>
        <r>
          <rPr>
            <b/>
            <sz val="9"/>
            <color indexed="81"/>
            <rFont val="ＭＳ Ｐゴシック"/>
            <family val="3"/>
            <charset val="128"/>
          </rPr>
          <t>岩田京次:</t>
        </r>
        <r>
          <rPr>
            <sz val="9"/>
            <color indexed="81"/>
            <rFont val="ＭＳ Ｐゴシック"/>
            <family val="3"/>
            <charset val="128"/>
          </rPr>
          <t xml:space="preserve">
</t>
        </r>
      </text>
    </comment>
    <comment ref="L25" authorId="0" shapeId="0" xr:uid="{00000000-0006-0000-0B00-000039000000}">
      <text>
        <r>
          <rPr>
            <b/>
            <sz val="9"/>
            <color indexed="81"/>
            <rFont val="ＭＳ Ｐゴシック"/>
            <family val="3"/>
            <charset val="128"/>
          </rPr>
          <t>岩田京次:</t>
        </r>
        <r>
          <rPr>
            <sz val="9"/>
            <color indexed="81"/>
            <rFont val="ＭＳ Ｐゴシック"/>
            <family val="3"/>
            <charset val="128"/>
          </rPr>
          <t xml:space="preserve">
</t>
        </r>
      </text>
    </comment>
    <comment ref="D26" authorId="0" shapeId="0" xr:uid="{00000000-0006-0000-0B00-00003A000000}">
      <text/>
    </comment>
    <comment ref="E26" authorId="0" shapeId="0" xr:uid="{00000000-0006-0000-0B00-00003B000000}">
      <text>
        <r>
          <rPr>
            <b/>
            <sz val="9"/>
            <color indexed="81"/>
            <rFont val="ＭＳ Ｐゴシック"/>
            <family val="3"/>
            <charset val="128"/>
          </rPr>
          <t>岩田京次:</t>
        </r>
        <r>
          <rPr>
            <sz val="9"/>
            <color indexed="81"/>
            <rFont val="ＭＳ Ｐゴシック"/>
            <family val="3"/>
            <charset val="128"/>
          </rPr>
          <t xml:space="preserve">
</t>
        </r>
      </text>
    </comment>
    <comment ref="G26" authorId="0" shapeId="0" xr:uid="{00000000-0006-0000-0B00-00003C000000}">
      <text>
        <r>
          <rPr>
            <b/>
            <sz val="9"/>
            <color indexed="81"/>
            <rFont val="ＭＳ Ｐゴシック"/>
            <family val="3"/>
            <charset val="128"/>
          </rPr>
          <t>岩田京次:</t>
        </r>
        <r>
          <rPr>
            <sz val="9"/>
            <color indexed="81"/>
            <rFont val="ＭＳ Ｐゴシック"/>
            <family val="3"/>
            <charset val="128"/>
          </rPr>
          <t xml:space="preserve">
</t>
        </r>
      </text>
    </comment>
    <comment ref="I26" authorId="0" shapeId="0" xr:uid="{00000000-0006-0000-0B00-00003D000000}">
      <text>
        <r>
          <rPr>
            <b/>
            <sz val="9"/>
            <color indexed="81"/>
            <rFont val="ＭＳ Ｐゴシック"/>
            <family val="3"/>
            <charset val="128"/>
          </rPr>
          <t>岩田京次:</t>
        </r>
        <r>
          <rPr>
            <sz val="9"/>
            <color indexed="81"/>
            <rFont val="ＭＳ Ｐゴシック"/>
            <family val="3"/>
            <charset val="128"/>
          </rPr>
          <t xml:space="preserve">
</t>
        </r>
      </text>
    </comment>
    <comment ref="D27" authorId="0" shapeId="0" xr:uid="{00000000-0006-0000-0B00-00003E000000}">
      <text/>
    </comment>
    <comment ref="E27" authorId="0" shapeId="0" xr:uid="{00000000-0006-0000-0B00-00003F000000}">
      <text>
        <r>
          <rPr>
            <b/>
            <sz val="9"/>
            <color indexed="81"/>
            <rFont val="ＭＳ Ｐゴシック"/>
            <family val="3"/>
            <charset val="128"/>
          </rPr>
          <t>岩田京次:</t>
        </r>
        <r>
          <rPr>
            <sz val="9"/>
            <color indexed="81"/>
            <rFont val="ＭＳ Ｐゴシック"/>
            <family val="3"/>
            <charset val="128"/>
          </rPr>
          <t xml:space="preserve">
</t>
        </r>
      </text>
    </comment>
    <comment ref="G27" authorId="0" shapeId="0" xr:uid="{00000000-0006-0000-0B00-000040000000}">
      <text>
        <r>
          <rPr>
            <b/>
            <sz val="9"/>
            <color indexed="81"/>
            <rFont val="ＭＳ Ｐゴシック"/>
            <family val="3"/>
            <charset val="128"/>
          </rPr>
          <t>岩田京次:</t>
        </r>
        <r>
          <rPr>
            <sz val="9"/>
            <color indexed="81"/>
            <rFont val="ＭＳ Ｐゴシック"/>
            <family val="3"/>
            <charset val="128"/>
          </rPr>
          <t xml:space="preserve">
</t>
        </r>
      </text>
    </comment>
    <comment ref="I27" authorId="0" shapeId="0" xr:uid="{00000000-0006-0000-0B00-000041000000}">
      <text>
        <r>
          <rPr>
            <b/>
            <sz val="9"/>
            <color indexed="81"/>
            <rFont val="ＭＳ Ｐゴシック"/>
            <family val="3"/>
            <charset val="128"/>
          </rPr>
          <t>岩田京次:</t>
        </r>
        <r>
          <rPr>
            <sz val="9"/>
            <color indexed="81"/>
            <rFont val="ＭＳ Ｐゴシック"/>
            <family val="3"/>
            <charset val="128"/>
          </rPr>
          <t xml:space="preserve">
</t>
        </r>
      </text>
    </comment>
    <comment ref="L27" authorId="0" shapeId="0" xr:uid="{00000000-0006-0000-0B00-000042000000}">
      <text>
        <r>
          <rPr>
            <b/>
            <sz val="9"/>
            <color indexed="81"/>
            <rFont val="ＭＳ Ｐゴシック"/>
            <family val="3"/>
            <charset val="128"/>
          </rPr>
          <t>岩田京次:</t>
        </r>
        <r>
          <rPr>
            <sz val="9"/>
            <color indexed="81"/>
            <rFont val="ＭＳ Ｐゴシック"/>
            <family val="3"/>
            <charset val="128"/>
          </rPr>
          <t xml:space="preserve">
</t>
        </r>
      </text>
    </comment>
    <comment ref="D28" authorId="0" shapeId="0" xr:uid="{00000000-0006-0000-0B00-000043000000}">
      <text/>
    </comment>
    <comment ref="E28" authorId="0" shapeId="0" xr:uid="{00000000-0006-0000-0B00-000044000000}">
      <text>
        <r>
          <rPr>
            <b/>
            <sz val="9"/>
            <color indexed="81"/>
            <rFont val="ＭＳ Ｐゴシック"/>
            <family val="3"/>
            <charset val="128"/>
          </rPr>
          <t>岩田京次:</t>
        </r>
        <r>
          <rPr>
            <sz val="9"/>
            <color indexed="81"/>
            <rFont val="ＭＳ Ｐゴシック"/>
            <family val="3"/>
            <charset val="128"/>
          </rPr>
          <t xml:space="preserve">
</t>
        </r>
      </text>
    </comment>
    <comment ref="G28" authorId="0" shapeId="0" xr:uid="{00000000-0006-0000-0B00-000045000000}">
      <text>
        <r>
          <rPr>
            <b/>
            <sz val="9"/>
            <color indexed="81"/>
            <rFont val="ＭＳ Ｐゴシック"/>
            <family val="3"/>
            <charset val="128"/>
          </rPr>
          <t>岩田京次:</t>
        </r>
        <r>
          <rPr>
            <sz val="9"/>
            <color indexed="81"/>
            <rFont val="ＭＳ Ｐゴシック"/>
            <family val="3"/>
            <charset val="128"/>
          </rPr>
          <t xml:space="preserve">
</t>
        </r>
      </text>
    </comment>
    <comment ref="I28" authorId="0" shapeId="0" xr:uid="{00000000-0006-0000-0B00-000046000000}">
      <text>
        <r>
          <rPr>
            <b/>
            <sz val="9"/>
            <color indexed="81"/>
            <rFont val="ＭＳ Ｐゴシック"/>
            <family val="3"/>
            <charset val="128"/>
          </rPr>
          <t>岩田京次:</t>
        </r>
        <r>
          <rPr>
            <sz val="9"/>
            <color indexed="81"/>
            <rFont val="ＭＳ Ｐゴシック"/>
            <family val="3"/>
            <charset val="128"/>
          </rPr>
          <t xml:space="preserve">
</t>
        </r>
      </text>
    </comment>
    <comment ref="D29" authorId="0" shapeId="0" xr:uid="{00000000-0006-0000-0B00-000047000000}">
      <text/>
    </comment>
    <comment ref="E29" authorId="0" shapeId="0" xr:uid="{00000000-0006-0000-0B00-000048000000}">
      <text>
        <r>
          <rPr>
            <b/>
            <sz val="9"/>
            <color indexed="81"/>
            <rFont val="ＭＳ Ｐゴシック"/>
            <family val="3"/>
            <charset val="128"/>
          </rPr>
          <t>岩田京次:</t>
        </r>
        <r>
          <rPr>
            <sz val="9"/>
            <color indexed="81"/>
            <rFont val="ＭＳ Ｐゴシック"/>
            <family val="3"/>
            <charset val="128"/>
          </rPr>
          <t xml:space="preserve">
</t>
        </r>
      </text>
    </comment>
    <comment ref="G29" authorId="0" shapeId="0" xr:uid="{00000000-0006-0000-0B00-000049000000}">
      <text>
        <r>
          <rPr>
            <b/>
            <sz val="9"/>
            <color indexed="81"/>
            <rFont val="ＭＳ Ｐゴシック"/>
            <family val="3"/>
            <charset val="128"/>
          </rPr>
          <t>岩田京次:</t>
        </r>
        <r>
          <rPr>
            <sz val="9"/>
            <color indexed="81"/>
            <rFont val="ＭＳ Ｐゴシック"/>
            <family val="3"/>
            <charset val="128"/>
          </rPr>
          <t xml:space="preserve">
</t>
        </r>
      </text>
    </comment>
    <comment ref="I29" authorId="0" shapeId="0" xr:uid="{00000000-0006-0000-0B00-00004A000000}">
      <text>
        <r>
          <rPr>
            <b/>
            <sz val="9"/>
            <color indexed="81"/>
            <rFont val="ＭＳ Ｐゴシック"/>
            <family val="3"/>
            <charset val="128"/>
          </rPr>
          <t>岩田京次:</t>
        </r>
        <r>
          <rPr>
            <sz val="9"/>
            <color indexed="81"/>
            <rFont val="ＭＳ Ｐゴシック"/>
            <family val="3"/>
            <charset val="128"/>
          </rPr>
          <t xml:space="preserve">
</t>
        </r>
      </text>
    </comment>
    <comment ref="L29" authorId="0" shapeId="0" xr:uid="{00000000-0006-0000-0B00-00004B000000}">
      <text>
        <r>
          <rPr>
            <b/>
            <sz val="9"/>
            <color indexed="81"/>
            <rFont val="ＭＳ Ｐゴシック"/>
            <family val="3"/>
            <charset val="128"/>
          </rPr>
          <t>岩田京次:</t>
        </r>
        <r>
          <rPr>
            <sz val="9"/>
            <color indexed="81"/>
            <rFont val="ＭＳ Ｐゴシック"/>
            <family val="3"/>
            <charset val="128"/>
          </rPr>
          <t xml:space="preserve">
</t>
        </r>
      </text>
    </comment>
    <comment ref="D30" authorId="0" shapeId="0" xr:uid="{00000000-0006-0000-0B00-00004C000000}">
      <text/>
    </comment>
    <comment ref="E30" authorId="0" shapeId="0" xr:uid="{00000000-0006-0000-0B00-00004D000000}">
      <text>
        <r>
          <rPr>
            <b/>
            <sz val="9"/>
            <color indexed="81"/>
            <rFont val="ＭＳ Ｐゴシック"/>
            <family val="3"/>
            <charset val="128"/>
          </rPr>
          <t>岩田京次:</t>
        </r>
        <r>
          <rPr>
            <sz val="9"/>
            <color indexed="81"/>
            <rFont val="ＭＳ Ｐゴシック"/>
            <family val="3"/>
            <charset val="128"/>
          </rPr>
          <t xml:space="preserve">
</t>
        </r>
      </text>
    </comment>
    <comment ref="G30" authorId="0" shapeId="0" xr:uid="{00000000-0006-0000-0B00-00004E000000}">
      <text>
        <r>
          <rPr>
            <b/>
            <sz val="9"/>
            <color indexed="81"/>
            <rFont val="ＭＳ Ｐゴシック"/>
            <family val="3"/>
            <charset val="128"/>
          </rPr>
          <t>岩田京次:</t>
        </r>
        <r>
          <rPr>
            <sz val="9"/>
            <color indexed="81"/>
            <rFont val="ＭＳ Ｐゴシック"/>
            <family val="3"/>
            <charset val="128"/>
          </rPr>
          <t xml:space="preserve">
</t>
        </r>
      </text>
    </comment>
    <comment ref="I30" authorId="0" shapeId="0" xr:uid="{00000000-0006-0000-0B00-00004F000000}">
      <text>
        <r>
          <rPr>
            <b/>
            <sz val="9"/>
            <color indexed="81"/>
            <rFont val="ＭＳ Ｐゴシック"/>
            <family val="3"/>
            <charset val="128"/>
          </rPr>
          <t>岩田京次:</t>
        </r>
        <r>
          <rPr>
            <sz val="9"/>
            <color indexed="81"/>
            <rFont val="ＭＳ Ｐゴシック"/>
            <family val="3"/>
            <charset val="128"/>
          </rPr>
          <t xml:space="preserve">
</t>
        </r>
      </text>
    </comment>
    <comment ref="D31" authorId="0" shapeId="0" xr:uid="{00000000-0006-0000-0B00-000050000000}">
      <text/>
    </comment>
    <comment ref="E31" authorId="0" shapeId="0" xr:uid="{00000000-0006-0000-0B00-000051000000}">
      <text>
        <r>
          <rPr>
            <b/>
            <sz val="9"/>
            <color indexed="81"/>
            <rFont val="ＭＳ Ｐゴシック"/>
            <family val="3"/>
            <charset val="128"/>
          </rPr>
          <t>岩田京次:</t>
        </r>
        <r>
          <rPr>
            <sz val="9"/>
            <color indexed="81"/>
            <rFont val="ＭＳ Ｐゴシック"/>
            <family val="3"/>
            <charset val="128"/>
          </rPr>
          <t xml:space="preserve">
</t>
        </r>
      </text>
    </comment>
    <comment ref="G31" authorId="0" shapeId="0" xr:uid="{00000000-0006-0000-0B00-000052000000}">
      <text>
        <r>
          <rPr>
            <b/>
            <sz val="9"/>
            <color indexed="81"/>
            <rFont val="ＭＳ Ｐゴシック"/>
            <family val="3"/>
            <charset val="128"/>
          </rPr>
          <t>岩田京次:</t>
        </r>
        <r>
          <rPr>
            <sz val="9"/>
            <color indexed="81"/>
            <rFont val="ＭＳ Ｐゴシック"/>
            <family val="3"/>
            <charset val="128"/>
          </rPr>
          <t xml:space="preserve">
</t>
        </r>
      </text>
    </comment>
    <comment ref="I31" authorId="0" shapeId="0" xr:uid="{00000000-0006-0000-0B00-000053000000}">
      <text>
        <r>
          <rPr>
            <b/>
            <sz val="9"/>
            <color indexed="81"/>
            <rFont val="ＭＳ Ｐゴシック"/>
            <family val="3"/>
            <charset val="128"/>
          </rPr>
          <t>岩田京次:</t>
        </r>
        <r>
          <rPr>
            <sz val="9"/>
            <color indexed="81"/>
            <rFont val="ＭＳ Ｐゴシック"/>
            <family val="3"/>
            <charset val="128"/>
          </rPr>
          <t xml:space="preserve">
</t>
        </r>
      </text>
    </comment>
    <comment ref="L31" authorId="0" shapeId="0" xr:uid="{00000000-0006-0000-0B00-000054000000}">
      <text>
        <r>
          <rPr>
            <b/>
            <sz val="9"/>
            <color indexed="81"/>
            <rFont val="ＭＳ Ｐゴシック"/>
            <family val="3"/>
            <charset val="128"/>
          </rPr>
          <t>岩田京次:</t>
        </r>
        <r>
          <rPr>
            <sz val="9"/>
            <color indexed="81"/>
            <rFont val="ＭＳ Ｐゴシック"/>
            <family val="3"/>
            <charset val="128"/>
          </rPr>
          <t xml:space="preserve">
</t>
        </r>
      </text>
    </comment>
    <comment ref="D32" authorId="0" shapeId="0" xr:uid="{00000000-0006-0000-0B00-000055000000}">
      <text/>
    </comment>
    <comment ref="E32" authorId="0" shapeId="0" xr:uid="{00000000-0006-0000-0B00-000056000000}">
      <text>
        <r>
          <rPr>
            <b/>
            <sz val="9"/>
            <color indexed="81"/>
            <rFont val="ＭＳ Ｐゴシック"/>
            <family val="3"/>
            <charset val="128"/>
          </rPr>
          <t>岩田京次:</t>
        </r>
        <r>
          <rPr>
            <sz val="9"/>
            <color indexed="81"/>
            <rFont val="ＭＳ Ｐゴシック"/>
            <family val="3"/>
            <charset val="128"/>
          </rPr>
          <t xml:space="preserve">
</t>
        </r>
      </text>
    </comment>
    <comment ref="G32" authorId="0" shapeId="0" xr:uid="{00000000-0006-0000-0B00-000057000000}">
      <text>
        <r>
          <rPr>
            <b/>
            <sz val="9"/>
            <color indexed="81"/>
            <rFont val="ＭＳ Ｐゴシック"/>
            <family val="3"/>
            <charset val="128"/>
          </rPr>
          <t>岩田京次:</t>
        </r>
        <r>
          <rPr>
            <sz val="9"/>
            <color indexed="81"/>
            <rFont val="ＭＳ Ｐゴシック"/>
            <family val="3"/>
            <charset val="128"/>
          </rPr>
          <t xml:space="preserve">
</t>
        </r>
      </text>
    </comment>
    <comment ref="I32" authorId="0" shapeId="0" xr:uid="{00000000-0006-0000-0B00-000058000000}">
      <text>
        <r>
          <rPr>
            <b/>
            <sz val="9"/>
            <color indexed="81"/>
            <rFont val="ＭＳ Ｐゴシック"/>
            <family val="3"/>
            <charset val="128"/>
          </rPr>
          <t>岩田京次:</t>
        </r>
        <r>
          <rPr>
            <sz val="9"/>
            <color indexed="81"/>
            <rFont val="ＭＳ Ｐゴシック"/>
            <family val="3"/>
            <charset val="128"/>
          </rPr>
          <t xml:space="preserve">
</t>
        </r>
      </text>
    </comment>
    <comment ref="D33" authorId="0" shapeId="0" xr:uid="{00000000-0006-0000-0B00-000059000000}">
      <text/>
    </comment>
    <comment ref="E33" authorId="0" shapeId="0" xr:uid="{00000000-0006-0000-0B00-00005A000000}">
      <text>
        <r>
          <rPr>
            <b/>
            <sz val="9"/>
            <color indexed="81"/>
            <rFont val="ＭＳ Ｐゴシック"/>
            <family val="3"/>
            <charset val="128"/>
          </rPr>
          <t>岩田京次:</t>
        </r>
        <r>
          <rPr>
            <sz val="9"/>
            <color indexed="81"/>
            <rFont val="ＭＳ Ｐゴシック"/>
            <family val="3"/>
            <charset val="128"/>
          </rPr>
          <t xml:space="preserve">
</t>
        </r>
      </text>
    </comment>
    <comment ref="G33" authorId="0" shapeId="0" xr:uid="{00000000-0006-0000-0B00-00005B000000}">
      <text>
        <r>
          <rPr>
            <b/>
            <sz val="9"/>
            <color indexed="81"/>
            <rFont val="ＭＳ Ｐゴシック"/>
            <family val="3"/>
            <charset val="128"/>
          </rPr>
          <t>岩田京次:</t>
        </r>
        <r>
          <rPr>
            <sz val="9"/>
            <color indexed="81"/>
            <rFont val="ＭＳ Ｐゴシック"/>
            <family val="3"/>
            <charset val="128"/>
          </rPr>
          <t xml:space="preserve">
</t>
        </r>
      </text>
    </comment>
    <comment ref="I33" authorId="0" shapeId="0" xr:uid="{00000000-0006-0000-0B00-00005C000000}">
      <text>
        <r>
          <rPr>
            <b/>
            <sz val="9"/>
            <color indexed="81"/>
            <rFont val="ＭＳ Ｐゴシック"/>
            <family val="3"/>
            <charset val="128"/>
          </rPr>
          <t>岩田京次:</t>
        </r>
        <r>
          <rPr>
            <sz val="9"/>
            <color indexed="81"/>
            <rFont val="ＭＳ Ｐゴシック"/>
            <family val="3"/>
            <charset val="128"/>
          </rPr>
          <t xml:space="preserve">
</t>
        </r>
      </text>
    </comment>
    <comment ref="L33" authorId="0" shapeId="0" xr:uid="{00000000-0006-0000-0B00-00005D000000}">
      <text>
        <r>
          <rPr>
            <b/>
            <sz val="9"/>
            <color indexed="81"/>
            <rFont val="ＭＳ Ｐゴシック"/>
            <family val="3"/>
            <charset val="128"/>
          </rPr>
          <t>岩田京次:</t>
        </r>
        <r>
          <rPr>
            <sz val="9"/>
            <color indexed="81"/>
            <rFont val="ＭＳ Ｐゴシック"/>
            <family val="3"/>
            <charset val="128"/>
          </rPr>
          <t xml:space="preserve">
</t>
        </r>
      </text>
    </comment>
    <comment ref="D34" authorId="0" shapeId="0" xr:uid="{00000000-0006-0000-0B00-00005E000000}">
      <text/>
    </comment>
    <comment ref="E34" authorId="0" shapeId="0" xr:uid="{00000000-0006-0000-0B00-00005F000000}">
      <text>
        <r>
          <rPr>
            <b/>
            <sz val="9"/>
            <color indexed="81"/>
            <rFont val="ＭＳ Ｐゴシック"/>
            <family val="3"/>
            <charset val="128"/>
          </rPr>
          <t>岩田京次:</t>
        </r>
        <r>
          <rPr>
            <sz val="9"/>
            <color indexed="81"/>
            <rFont val="ＭＳ Ｐゴシック"/>
            <family val="3"/>
            <charset val="128"/>
          </rPr>
          <t xml:space="preserve">
</t>
        </r>
      </text>
    </comment>
    <comment ref="G34" authorId="0" shapeId="0" xr:uid="{00000000-0006-0000-0B00-000060000000}">
      <text>
        <r>
          <rPr>
            <b/>
            <sz val="9"/>
            <color indexed="81"/>
            <rFont val="ＭＳ Ｐゴシック"/>
            <family val="3"/>
            <charset val="128"/>
          </rPr>
          <t>岩田京次:</t>
        </r>
        <r>
          <rPr>
            <sz val="9"/>
            <color indexed="81"/>
            <rFont val="ＭＳ Ｐゴシック"/>
            <family val="3"/>
            <charset val="128"/>
          </rPr>
          <t xml:space="preserve">
</t>
        </r>
      </text>
    </comment>
    <comment ref="I34" authorId="0" shapeId="0" xr:uid="{00000000-0006-0000-0B00-000061000000}">
      <text>
        <r>
          <rPr>
            <b/>
            <sz val="9"/>
            <color indexed="81"/>
            <rFont val="ＭＳ Ｐゴシック"/>
            <family val="3"/>
            <charset val="128"/>
          </rPr>
          <t>岩田京次:</t>
        </r>
        <r>
          <rPr>
            <sz val="9"/>
            <color indexed="81"/>
            <rFont val="ＭＳ Ｐゴシック"/>
            <family val="3"/>
            <charset val="128"/>
          </rPr>
          <t xml:space="preserve">
</t>
        </r>
      </text>
    </comment>
    <comment ref="D35" authorId="0" shapeId="0" xr:uid="{00000000-0006-0000-0B00-000062000000}">
      <text/>
    </comment>
    <comment ref="E35" authorId="0" shapeId="0" xr:uid="{00000000-0006-0000-0B00-000063000000}">
      <text>
        <r>
          <rPr>
            <b/>
            <sz val="9"/>
            <color indexed="81"/>
            <rFont val="ＭＳ Ｐゴシック"/>
            <family val="3"/>
            <charset val="128"/>
          </rPr>
          <t>岩田京次:</t>
        </r>
        <r>
          <rPr>
            <sz val="9"/>
            <color indexed="81"/>
            <rFont val="ＭＳ Ｐゴシック"/>
            <family val="3"/>
            <charset val="128"/>
          </rPr>
          <t xml:space="preserve">
</t>
        </r>
      </text>
    </comment>
    <comment ref="G35" authorId="0" shapeId="0" xr:uid="{00000000-0006-0000-0B00-000064000000}">
      <text>
        <r>
          <rPr>
            <b/>
            <sz val="9"/>
            <color indexed="81"/>
            <rFont val="ＭＳ Ｐゴシック"/>
            <family val="3"/>
            <charset val="128"/>
          </rPr>
          <t>岩田京次:</t>
        </r>
        <r>
          <rPr>
            <sz val="9"/>
            <color indexed="81"/>
            <rFont val="ＭＳ Ｐゴシック"/>
            <family val="3"/>
            <charset val="128"/>
          </rPr>
          <t xml:space="preserve">
</t>
        </r>
      </text>
    </comment>
    <comment ref="I35" authorId="0" shapeId="0" xr:uid="{00000000-0006-0000-0B00-000065000000}">
      <text>
        <r>
          <rPr>
            <b/>
            <sz val="9"/>
            <color indexed="81"/>
            <rFont val="ＭＳ Ｐゴシック"/>
            <family val="3"/>
            <charset val="128"/>
          </rPr>
          <t>岩田京次:</t>
        </r>
        <r>
          <rPr>
            <sz val="9"/>
            <color indexed="81"/>
            <rFont val="ＭＳ Ｐゴシック"/>
            <family val="3"/>
            <charset val="128"/>
          </rPr>
          <t xml:space="preserve">
</t>
        </r>
      </text>
    </comment>
    <comment ref="L35" authorId="0" shapeId="0" xr:uid="{00000000-0006-0000-0B00-000066000000}">
      <text>
        <r>
          <rPr>
            <b/>
            <sz val="9"/>
            <color indexed="81"/>
            <rFont val="ＭＳ Ｐゴシック"/>
            <family val="3"/>
            <charset val="128"/>
          </rPr>
          <t>岩田京次:</t>
        </r>
        <r>
          <rPr>
            <sz val="9"/>
            <color indexed="81"/>
            <rFont val="ＭＳ Ｐゴシック"/>
            <family val="3"/>
            <charset val="128"/>
          </rPr>
          <t xml:space="preserve">
</t>
        </r>
      </text>
    </comment>
    <comment ref="D36" authorId="0" shapeId="0" xr:uid="{00000000-0006-0000-0B00-000067000000}">
      <text/>
    </comment>
    <comment ref="E36" authorId="0" shapeId="0" xr:uid="{00000000-0006-0000-0B00-000068000000}">
      <text>
        <r>
          <rPr>
            <b/>
            <sz val="9"/>
            <color indexed="81"/>
            <rFont val="ＭＳ Ｐゴシック"/>
            <family val="3"/>
            <charset val="128"/>
          </rPr>
          <t>岩田京次:</t>
        </r>
        <r>
          <rPr>
            <sz val="9"/>
            <color indexed="81"/>
            <rFont val="ＭＳ Ｐゴシック"/>
            <family val="3"/>
            <charset val="128"/>
          </rPr>
          <t xml:space="preserve">
</t>
        </r>
      </text>
    </comment>
    <comment ref="G36" authorId="0" shapeId="0" xr:uid="{00000000-0006-0000-0B00-000069000000}">
      <text>
        <r>
          <rPr>
            <b/>
            <sz val="9"/>
            <color indexed="81"/>
            <rFont val="ＭＳ Ｐゴシック"/>
            <family val="3"/>
            <charset val="128"/>
          </rPr>
          <t>岩田京次:</t>
        </r>
        <r>
          <rPr>
            <sz val="9"/>
            <color indexed="81"/>
            <rFont val="ＭＳ Ｐゴシック"/>
            <family val="3"/>
            <charset val="128"/>
          </rPr>
          <t xml:space="preserve">
</t>
        </r>
      </text>
    </comment>
    <comment ref="I36" authorId="0" shapeId="0" xr:uid="{00000000-0006-0000-0B00-00006A000000}">
      <text>
        <r>
          <rPr>
            <b/>
            <sz val="9"/>
            <color indexed="81"/>
            <rFont val="ＭＳ Ｐゴシック"/>
            <family val="3"/>
            <charset val="128"/>
          </rPr>
          <t>岩田京次:</t>
        </r>
        <r>
          <rPr>
            <sz val="9"/>
            <color indexed="81"/>
            <rFont val="ＭＳ Ｐゴシック"/>
            <family val="3"/>
            <charset val="128"/>
          </rPr>
          <t xml:space="preserve">
</t>
        </r>
      </text>
    </comment>
    <comment ref="D37" authorId="0" shapeId="0" xr:uid="{00000000-0006-0000-0B00-00006B000000}">
      <text/>
    </comment>
    <comment ref="E37" authorId="0" shapeId="0" xr:uid="{00000000-0006-0000-0B00-00006C000000}">
      <text>
        <r>
          <rPr>
            <b/>
            <sz val="9"/>
            <color indexed="81"/>
            <rFont val="ＭＳ Ｐゴシック"/>
            <family val="3"/>
            <charset val="128"/>
          </rPr>
          <t>岩田京次:</t>
        </r>
        <r>
          <rPr>
            <sz val="9"/>
            <color indexed="81"/>
            <rFont val="ＭＳ Ｐゴシック"/>
            <family val="3"/>
            <charset val="128"/>
          </rPr>
          <t xml:space="preserve">
</t>
        </r>
      </text>
    </comment>
    <comment ref="G37" authorId="0" shapeId="0" xr:uid="{00000000-0006-0000-0B00-00006D000000}">
      <text>
        <r>
          <rPr>
            <b/>
            <sz val="9"/>
            <color indexed="81"/>
            <rFont val="ＭＳ Ｐゴシック"/>
            <family val="3"/>
            <charset val="128"/>
          </rPr>
          <t>岩田京次:</t>
        </r>
        <r>
          <rPr>
            <sz val="9"/>
            <color indexed="81"/>
            <rFont val="ＭＳ Ｐゴシック"/>
            <family val="3"/>
            <charset val="128"/>
          </rPr>
          <t xml:space="preserve">
</t>
        </r>
      </text>
    </comment>
    <comment ref="I37" authorId="0" shapeId="0" xr:uid="{00000000-0006-0000-0B00-00006E000000}">
      <text>
        <r>
          <rPr>
            <b/>
            <sz val="9"/>
            <color indexed="81"/>
            <rFont val="ＭＳ Ｐゴシック"/>
            <family val="3"/>
            <charset val="128"/>
          </rPr>
          <t>岩田京次:</t>
        </r>
        <r>
          <rPr>
            <sz val="9"/>
            <color indexed="81"/>
            <rFont val="ＭＳ Ｐゴシック"/>
            <family val="3"/>
            <charset val="128"/>
          </rPr>
          <t xml:space="preserve">
</t>
        </r>
      </text>
    </comment>
    <comment ref="L37" authorId="0" shapeId="0" xr:uid="{00000000-0006-0000-0B00-00006F000000}">
      <text>
        <r>
          <rPr>
            <b/>
            <sz val="9"/>
            <color indexed="81"/>
            <rFont val="ＭＳ Ｐゴシック"/>
            <family val="3"/>
            <charset val="128"/>
          </rPr>
          <t>岩田京次:</t>
        </r>
        <r>
          <rPr>
            <sz val="9"/>
            <color indexed="81"/>
            <rFont val="ＭＳ Ｐゴシック"/>
            <family val="3"/>
            <charset val="128"/>
          </rPr>
          <t xml:space="preserve">
</t>
        </r>
      </text>
    </comment>
    <comment ref="D38" authorId="0" shapeId="0" xr:uid="{00000000-0006-0000-0B00-000070000000}">
      <text/>
    </comment>
    <comment ref="E38" authorId="0" shapeId="0" xr:uid="{00000000-0006-0000-0B00-000071000000}">
      <text>
        <r>
          <rPr>
            <b/>
            <sz val="9"/>
            <color indexed="81"/>
            <rFont val="ＭＳ Ｐゴシック"/>
            <family val="3"/>
            <charset val="128"/>
          </rPr>
          <t>岩田京次:</t>
        </r>
        <r>
          <rPr>
            <sz val="9"/>
            <color indexed="81"/>
            <rFont val="ＭＳ Ｐゴシック"/>
            <family val="3"/>
            <charset val="128"/>
          </rPr>
          <t xml:space="preserve">
</t>
        </r>
      </text>
    </comment>
    <comment ref="G38" authorId="0" shapeId="0" xr:uid="{00000000-0006-0000-0B00-000072000000}">
      <text>
        <r>
          <rPr>
            <b/>
            <sz val="9"/>
            <color indexed="81"/>
            <rFont val="ＭＳ Ｐゴシック"/>
            <family val="3"/>
            <charset val="128"/>
          </rPr>
          <t>岩田京次:</t>
        </r>
        <r>
          <rPr>
            <sz val="9"/>
            <color indexed="81"/>
            <rFont val="ＭＳ Ｐゴシック"/>
            <family val="3"/>
            <charset val="128"/>
          </rPr>
          <t xml:space="preserve">
</t>
        </r>
      </text>
    </comment>
    <comment ref="I38" authorId="0" shapeId="0" xr:uid="{00000000-0006-0000-0B00-000073000000}">
      <text>
        <r>
          <rPr>
            <b/>
            <sz val="9"/>
            <color indexed="81"/>
            <rFont val="ＭＳ Ｐゴシック"/>
            <family val="3"/>
            <charset val="128"/>
          </rPr>
          <t>岩田京次:</t>
        </r>
        <r>
          <rPr>
            <sz val="9"/>
            <color indexed="81"/>
            <rFont val="ＭＳ Ｐゴシック"/>
            <family val="3"/>
            <charset val="128"/>
          </rPr>
          <t xml:space="preserve">
</t>
        </r>
      </text>
    </comment>
    <comment ref="D39" authorId="0" shapeId="0" xr:uid="{00000000-0006-0000-0B00-000074000000}">
      <text/>
    </comment>
    <comment ref="E39" authorId="0" shapeId="0" xr:uid="{00000000-0006-0000-0B00-000075000000}">
      <text>
        <r>
          <rPr>
            <b/>
            <sz val="9"/>
            <color indexed="81"/>
            <rFont val="ＭＳ Ｐゴシック"/>
            <family val="3"/>
            <charset val="128"/>
          </rPr>
          <t>岩田京次:</t>
        </r>
        <r>
          <rPr>
            <sz val="9"/>
            <color indexed="81"/>
            <rFont val="ＭＳ Ｐゴシック"/>
            <family val="3"/>
            <charset val="128"/>
          </rPr>
          <t xml:space="preserve">
</t>
        </r>
      </text>
    </comment>
    <comment ref="G39" authorId="0" shapeId="0" xr:uid="{00000000-0006-0000-0B00-000076000000}">
      <text>
        <r>
          <rPr>
            <b/>
            <sz val="9"/>
            <color indexed="81"/>
            <rFont val="ＭＳ Ｐゴシック"/>
            <family val="3"/>
            <charset val="128"/>
          </rPr>
          <t>岩田京次:</t>
        </r>
        <r>
          <rPr>
            <sz val="9"/>
            <color indexed="81"/>
            <rFont val="ＭＳ Ｐゴシック"/>
            <family val="3"/>
            <charset val="128"/>
          </rPr>
          <t xml:space="preserve">
</t>
        </r>
      </text>
    </comment>
    <comment ref="I39" authorId="0" shapeId="0" xr:uid="{00000000-0006-0000-0B00-000077000000}">
      <text>
        <r>
          <rPr>
            <b/>
            <sz val="9"/>
            <color indexed="81"/>
            <rFont val="ＭＳ Ｐゴシック"/>
            <family val="3"/>
            <charset val="128"/>
          </rPr>
          <t>岩田京次:</t>
        </r>
        <r>
          <rPr>
            <sz val="9"/>
            <color indexed="81"/>
            <rFont val="ＭＳ Ｐゴシック"/>
            <family val="3"/>
            <charset val="128"/>
          </rPr>
          <t xml:space="preserve">
</t>
        </r>
      </text>
    </comment>
    <comment ref="L39" authorId="0" shapeId="0" xr:uid="{00000000-0006-0000-0B00-000078000000}">
      <text>
        <r>
          <rPr>
            <b/>
            <sz val="9"/>
            <color indexed="81"/>
            <rFont val="ＭＳ Ｐゴシック"/>
            <family val="3"/>
            <charset val="128"/>
          </rPr>
          <t>岩田京次:</t>
        </r>
        <r>
          <rPr>
            <sz val="9"/>
            <color indexed="81"/>
            <rFont val="ＭＳ Ｐゴシック"/>
            <family val="3"/>
            <charset val="128"/>
          </rPr>
          <t xml:space="preserve">
</t>
        </r>
      </text>
    </comment>
    <comment ref="D40" authorId="0" shapeId="0" xr:uid="{00000000-0006-0000-0B00-000079000000}">
      <text/>
    </comment>
    <comment ref="E40" authorId="0" shapeId="0" xr:uid="{00000000-0006-0000-0B00-00007A000000}">
      <text>
        <r>
          <rPr>
            <b/>
            <sz val="9"/>
            <color indexed="81"/>
            <rFont val="ＭＳ Ｐゴシック"/>
            <family val="3"/>
            <charset val="128"/>
          </rPr>
          <t>岩田京次:</t>
        </r>
        <r>
          <rPr>
            <sz val="9"/>
            <color indexed="81"/>
            <rFont val="ＭＳ Ｐゴシック"/>
            <family val="3"/>
            <charset val="128"/>
          </rPr>
          <t xml:space="preserve">
</t>
        </r>
      </text>
    </comment>
    <comment ref="G40" authorId="0" shapeId="0" xr:uid="{00000000-0006-0000-0B00-00007B000000}">
      <text>
        <r>
          <rPr>
            <b/>
            <sz val="9"/>
            <color indexed="81"/>
            <rFont val="ＭＳ Ｐゴシック"/>
            <family val="3"/>
            <charset val="128"/>
          </rPr>
          <t>岩田京次:</t>
        </r>
        <r>
          <rPr>
            <sz val="9"/>
            <color indexed="81"/>
            <rFont val="ＭＳ Ｐゴシック"/>
            <family val="3"/>
            <charset val="128"/>
          </rPr>
          <t xml:space="preserve">
</t>
        </r>
      </text>
    </comment>
    <comment ref="I40" authorId="0" shapeId="0" xr:uid="{00000000-0006-0000-0B00-00007C000000}">
      <text>
        <r>
          <rPr>
            <b/>
            <sz val="9"/>
            <color indexed="81"/>
            <rFont val="ＭＳ Ｐゴシック"/>
            <family val="3"/>
            <charset val="128"/>
          </rPr>
          <t>岩田京次:</t>
        </r>
        <r>
          <rPr>
            <sz val="9"/>
            <color indexed="81"/>
            <rFont val="ＭＳ Ｐゴシック"/>
            <family val="3"/>
            <charset val="128"/>
          </rPr>
          <t xml:space="preserve">
</t>
        </r>
      </text>
    </comment>
    <comment ref="D41" authorId="0" shapeId="0" xr:uid="{00000000-0006-0000-0B00-00007D000000}">
      <text/>
    </comment>
    <comment ref="E41" authorId="0" shapeId="0" xr:uid="{00000000-0006-0000-0B00-00007E000000}">
      <text>
        <r>
          <rPr>
            <b/>
            <sz val="9"/>
            <color indexed="81"/>
            <rFont val="ＭＳ Ｐゴシック"/>
            <family val="3"/>
            <charset val="128"/>
          </rPr>
          <t>岩田京次:</t>
        </r>
        <r>
          <rPr>
            <sz val="9"/>
            <color indexed="81"/>
            <rFont val="ＭＳ Ｐゴシック"/>
            <family val="3"/>
            <charset val="128"/>
          </rPr>
          <t xml:space="preserve">
</t>
        </r>
      </text>
    </comment>
    <comment ref="G41" authorId="0" shapeId="0" xr:uid="{00000000-0006-0000-0B00-00007F000000}">
      <text>
        <r>
          <rPr>
            <b/>
            <sz val="9"/>
            <color indexed="81"/>
            <rFont val="ＭＳ Ｐゴシック"/>
            <family val="3"/>
            <charset val="128"/>
          </rPr>
          <t>岩田京次:</t>
        </r>
        <r>
          <rPr>
            <sz val="9"/>
            <color indexed="81"/>
            <rFont val="ＭＳ Ｐゴシック"/>
            <family val="3"/>
            <charset val="128"/>
          </rPr>
          <t xml:space="preserve">
</t>
        </r>
      </text>
    </comment>
    <comment ref="I41" authorId="0" shapeId="0" xr:uid="{00000000-0006-0000-0B00-000080000000}">
      <text>
        <r>
          <rPr>
            <b/>
            <sz val="9"/>
            <color indexed="81"/>
            <rFont val="ＭＳ Ｐゴシック"/>
            <family val="3"/>
            <charset val="128"/>
          </rPr>
          <t>岩田京次:</t>
        </r>
        <r>
          <rPr>
            <sz val="9"/>
            <color indexed="81"/>
            <rFont val="ＭＳ Ｐゴシック"/>
            <family val="3"/>
            <charset val="128"/>
          </rPr>
          <t xml:space="preserve">
</t>
        </r>
      </text>
    </comment>
    <comment ref="L41" authorId="0" shapeId="0" xr:uid="{00000000-0006-0000-0B00-000081000000}">
      <text>
        <r>
          <rPr>
            <b/>
            <sz val="9"/>
            <color indexed="81"/>
            <rFont val="ＭＳ Ｐゴシック"/>
            <family val="3"/>
            <charset val="128"/>
          </rPr>
          <t>岩田京次:</t>
        </r>
        <r>
          <rPr>
            <sz val="9"/>
            <color indexed="81"/>
            <rFont val="ＭＳ Ｐゴシック"/>
            <family val="3"/>
            <charset val="128"/>
          </rPr>
          <t xml:space="preserve">
</t>
        </r>
      </text>
    </comment>
    <comment ref="D42" authorId="0" shapeId="0" xr:uid="{00000000-0006-0000-0B00-000082000000}">
      <text/>
    </comment>
    <comment ref="E42" authorId="0" shapeId="0" xr:uid="{00000000-0006-0000-0B00-000083000000}">
      <text>
        <r>
          <rPr>
            <b/>
            <sz val="9"/>
            <color indexed="81"/>
            <rFont val="ＭＳ Ｐゴシック"/>
            <family val="3"/>
            <charset val="128"/>
          </rPr>
          <t>岩田京次:</t>
        </r>
        <r>
          <rPr>
            <sz val="9"/>
            <color indexed="81"/>
            <rFont val="ＭＳ Ｐゴシック"/>
            <family val="3"/>
            <charset val="128"/>
          </rPr>
          <t xml:space="preserve">
</t>
        </r>
      </text>
    </comment>
    <comment ref="G42" authorId="0" shapeId="0" xr:uid="{00000000-0006-0000-0B00-000084000000}">
      <text>
        <r>
          <rPr>
            <b/>
            <sz val="9"/>
            <color indexed="81"/>
            <rFont val="ＭＳ Ｐゴシック"/>
            <family val="3"/>
            <charset val="128"/>
          </rPr>
          <t>岩田京次:</t>
        </r>
        <r>
          <rPr>
            <sz val="9"/>
            <color indexed="81"/>
            <rFont val="ＭＳ Ｐゴシック"/>
            <family val="3"/>
            <charset val="128"/>
          </rPr>
          <t xml:space="preserve">
</t>
        </r>
      </text>
    </comment>
    <comment ref="I42" authorId="0" shapeId="0" xr:uid="{00000000-0006-0000-0B00-000085000000}">
      <text>
        <r>
          <rPr>
            <b/>
            <sz val="9"/>
            <color indexed="81"/>
            <rFont val="ＭＳ Ｐゴシック"/>
            <family val="3"/>
            <charset val="128"/>
          </rPr>
          <t>岩田京次:</t>
        </r>
        <r>
          <rPr>
            <sz val="9"/>
            <color indexed="81"/>
            <rFont val="ＭＳ Ｐゴシック"/>
            <family val="3"/>
            <charset val="128"/>
          </rPr>
          <t xml:space="preserve">
</t>
        </r>
      </text>
    </comment>
    <comment ref="D44" authorId="0" shapeId="0" xr:uid="{00000000-0006-0000-0B00-000086000000}">
      <text/>
    </comment>
    <comment ref="E44" authorId="0" shapeId="0" xr:uid="{00000000-0006-0000-0B00-000087000000}">
      <text>
        <r>
          <rPr>
            <b/>
            <sz val="9"/>
            <color indexed="81"/>
            <rFont val="ＭＳ Ｐゴシック"/>
            <family val="3"/>
            <charset val="128"/>
          </rPr>
          <t>岩田京次:</t>
        </r>
        <r>
          <rPr>
            <sz val="9"/>
            <color indexed="81"/>
            <rFont val="ＭＳ Ｐゴシック"/>
            <family val="3"/>
            <charset val="128"/>
          </rPr>
          <t xml:space="preserve">
</t>
        </r>
      </text>
    </comment>
    <comment ref="G44" authorId="0" shapeId="0" xr:uid="{00000000-0006-0000-0B00-000088000000}">
      <text>
        <r>
          <rPr>
            <b/>
            <sz val="9"/>
            <color indexed="81"/>
            <rFont val="ＭＳ Ｐゴシック"/>
            <family val="3"/>
            <charset val="128"/>
          </rPr>
          <t>岩田京次:</t>
        </r>
        <r>
          <rPr>
            <sz val="9"/>
            <color indexed="81"/>
            <rFont val="ＭＳ Ｐゴシック"/>
            <family val="3"/>
            <charset val="128"/>
          </rPr>
          <t xml:space="preserve">
</t>
        </r>
      </text>
    </comment>
    <comment ref="I44" authorId="0" shapeId="0" xr:uid="{00000000-0006-0000-0B00-000089000000}">
      <text>
        <r>
          <rPr>
            <b/>
            <sz val="9"/>
            <color indexed="81"/>
            <rFont val="ＭＳ Ｐゴシック"/>
            <family val="3"/>
            <charset val="128"/>
          </rPr>
          <t>岩田京次:</t>
        </r>
        <r>
          <rPr>
            <sz val="9"/>
            <color indexed="81"/>
            <rFont val="ＭＳ Ｐゴシック"/>
            <family val="3"/>
            <charset val="128"/>
          </rPr>
          <t xml:space="preserve">
</t>
        </r>
      </text>
    </comment>
    <comment ref="L44" authorId="0" shapeId="0" xr:uid="{00000000-0006-0000-0B00-00008A000000}">
      <text>
        <r>
          <rPr>
            <b/>
            <sz val="9"/>
            <color indexed="81"/>
            <rFont val="ＭＳ Ｐゴシック"/>
            <family val="3"/>
            <charset val="128"/>
          </rPr>
          <t>岩田京次:</t>
        </r>
        <r>
          <rPr>
            <sz val="9"/>
            <color indexed="81"/>
            <rFont val="ＭＳ Ｐゴシック"/>
            <family val="3"/>
            <charset val="128"/>
          </rPr>
          <t xml:space="preserve">
</t>
        </r>
      </text>
    </comment>
    <comment ref="D46" authorId="0" shapeId="0" xr:uid="{00000000-0006-0000-0B00-00008B000000}">
      <text/>
    </comment>
    <comment ref="E46" authorId="0" shapeId="0" xr:uid="{00000000-0006-0000-0B00-00008C000000}">
      <text>
        <r>
          <rPr>
            <b/>
            <sz val="9"/>
            <color indexed="81"/>
            <rFont val="ＭＳ Ｐゴシック"/>
            <family val="3"/>
            <charset val="128"/>
          </rPr>
          <t>岩田京次:</t>
        </r>
        <r>
          <rPr>
            <sz val="9"/>
            <color indexed="81"/>
            <rFont val="ＭＳ Ｐゴシック"/>
            <family val="3"/>
            <charset val="128"/>
          </rPr>
          <t xml:space="preserve">
</t>
        </r>
      </text>
    </comment>
    <comment ref="G46" authorId="0" shapeId="0" xr:uid="{00000000-0006-0000-0B00-00008D000000}">
      <text>
        <r>
          <rPr>
            <b/>
            <sz val="9"/>
            <color indexed="81"/>
            <rFont val="ＭＳ Ｐゴシック"/>
            <family val="3"/>
            <charset val="128"/>
          </rPr>
          <t>岩田京次:</t>
        </r>
        <r>
          <rPr>
            <sz val="9"/>
            <color indexed="81"/>
            <rFont val="ＭＳ Ｐゴシック"/>
            <family val="3"/>
            <charset val="128"/>
          </rPr>
          <t xml:space="preserve">
</t>
        </r>
      </text>
    </comment>
    <comment ref="I46" authorId="0" shapeId="0" xr:uid="{00000000-0006-0000-0B00-00008E000000}">
      <text>
        <r>
          <rPr>
            <b/>
            <sz val="9"/>
            <color indexed="81"/>
            <rFont val="ＭＳ Ｐゴシック"/>
            <family val="3"/>
            <charset val="128"/>
          </rPr>
          <t>岩田京次:</t>
        </r>
        <r>
          <rPr>
            <sz val="9"/>
            <color indexed="81"/>
            <rFont val="ＭＳ Ｐゴシック"/>
            <family val="3"/>
            <charset val="128"/>
          </rPr>
          <t xml:space="preserve">
</t>
        </r>
      </text>
    </comment>
    <comment ref="L46" authorId="0" shapeId="0" xr:uid="{00000000-0006-0000-0B00-00008F000000}">
      <text>
        <r>
          <rPr>
            <b/>
            <sz val="9"/>
            <color indexed="81"/>
            <rFont val="ＭＳ Ｐゴシック"/>
            <family val="3"/>
            <charset val="128"/>
          </rPr>
          <t>岩田京次:</t>
        </r>
        <r>
          <rPr>
            <sz val="9"/>
            <color indexed="81"/>
            <rFont val="ＭＳ Ｐゴシック"/>
            <family val="3"/>
            <charset val="128"/>
          </rPr>
          <t xml:space="preserve">
</t>
        </r>
      </text>
    </comment>
    <comment ref="D48" authorId="0" shapeId="0" xr:uid="{00000000-0006-0000-0B00-000090000000}">
      <text/>
    </comment>
    <comment ref="E48" authorId="0" shapeId="0" xr:uid="{00000000-0006-0000-0B00-000091000000}">
      <text>
        <r>
          <rPr>
            <b/>
            <sz val="9"/>
            <color indexed="81"/>
            <rFont val="ＭＳ Ｐゴシック"/>
            <family val="3"/>
            <charset val="128"/>
          </rPr>
          <t>岩田京次:</t>
        </r>
        <r>
          <rPr>
            <sz val="9"/>
            <color indexed="81"/>
            <rFont val="ＭＳ Ｐゴシック"/>
            <family val="3"/>
            <charset val="128"/>
          </rPr>
          <t xml:space="preserve">
</t>
        </r>
      </text>
    </comment>
    <comment ref="G48" authorId="0" shapeId="0" xr:uid="{00000000-0006-0000-0B00-000092000000}">
      <text>
        <r>
          <rPr>
            <b/>
            <sz val="9"/>
            <color indexed="81"/>
            <rFont val="ＭＳ Ｐゴシック"/>
            <family val="3"/>
            <charset val="128"/>
          </rPr>
          <t>岩田京次:</t>
        </r>
        <r>
          <rPr>
            <sz val="9"/>
            <color indexed="81"/>
            <rFont val="ＭＳ Ｐゴシック"/>
            <family val="3"/>
            <charset val="128"/>
          </rPr>
          <t xml:space="preserve">
</t>
        </r>
      </text>
    </comment>
    <comment ref="I48" authorId="0" shapeId="0" xr:uid="{00000000-0006-0000-0B00-000093000000}">
      <text>
        <r>
          <rPr>
            <b/>
            <sz val="9"/>
            <color indexed="81"/>
            <rFont val="ＭＳ Ｐゴシック"/>
            <family val="3"/>
            <charset val="128"/>
          </rPr>
          <t>岩田京次:</t>
        </r>
        <r>
          <rPr>
            <sz val="9"/>
            <color indexed="81"/>
            <rFont val="ＭＳ Ｐゴシック"/>
            <family val="3"/>
            <charset val="128"/>
          </rPr>
          <t xml:space="preserve">
</t>
        </r>
      </text>
    </comment>
    <comment ref="L48" authorId="0" shapeId="0" xr:uid="{00000000-0006-0000-0B00-000094000000}">
      <text>
        <r>
          <rPr>
            <b/>
            <sz val="9"/>
            <color indexed="81"/>
            <rFont val="ＭＳ Ｐゴシック"/>
            <family val="3"/>
            <charset val="128"/>
          </rPr>
          <t>岩田京次:</t>
        </r>
        <r>
          <rPr>
            <sz val="9"/>
            <color indexed="81"/>
            <rFont val="ＭＳ Ｐゴシック"/>
            <family val="3"/>
            <charset val="128"/>
          </rPr>
          <t xml:space="preserve">
</t>
        </r>
      </text>
    </comment>
    <comment ref="D50" authorId="0" shapeId="0" xr:uid="{00000000-0006-0000-0B00-000095000000}">
      <text/>
    </comment>
    <comment ref="E50" authorId="0" shapeId="0" xr:uid="{00000000-0006-0000-0B00-000096000000}">
      <text>
        <r>
          <rPr>
            <b/>
            <sz val="9"/>
            <color indexed="81"/>
            <rFont val="ＭＳ Ｐゴシック"/>
            <family val="3"/>
            <charset val="128"/>
          </rPr>
          <t>岩田京次:</t>
        </r>
        <r>
          <rPr>
            <sz val="9"/>
            <color indexed="81"/>
            <rFont val="ＭＳ Ｐゴシック"/>
            <family val="3"/>
            <charset val="128"/>
          </rPr>
          <t xml:space="preserve">
</t>
        </r>
      </text>
    </comment>
    <comment ref="G50" authorId="0" shapeId="0" xr:uid="{00000000-0006-0000-0B00-000097000000}">
      <text>
        <r>
          <rPr>
            <b/>
            <sz val="9"/>
            <color indexed="81"/>
            <rFont val="ＭＳ Ｐゴシック"/>
            <family val="3"/>
            <charset val="128"/>
          </rPr>
          <t>岩田京次:</t>
        </r>
        <r>
          <rPr>
            <sz val="9"/>
            <color indexed="81"/>
            <rFont val="ＭＳ Ｐゴシック"/>
            <family val="3"/>
            <charset val="128"/>
          </rPr>
          <t xml:space="preserve">
</t>
        </r>
      </text>
    </comment>
    <comment ref="I50" authorId="0" shapeId="0" xr:uid="{00000000-0006-0000-0B00-000098000000}">
      <text>
        <r>
          <rPr>
            <b/>
            <sz val="9"/>
            <color indexed="81"/>
            <rFont val="ＭＳ Ｐゴシック"/>
            <family val="3"/>
            <charset val="128"/>
          </rPr>
          <t>岩田京次:</t>
        </r>
        <r>
          <rPr>
            <sz val="9"/>
            <color indexed="81"/>
            <rFont val="ＭＳ Ｐゴシック"/>
            <family val="3"/>
            <charset val="128"/>
          </rPr>
          <t xml:space="preserve">
</t>
        </r>
      </text>
    </comment>
    <comment ref="L50" authorId="0" shapeId="0" xr:uid="{00000000-0006-0000-0B00-000099000000}">
      <text>
        <r>
          <rPr>
            <b/>
            <sz val="9"/>
            <color indexed="81"/>
            <rFont val="ＭＳ Ｐゴシック"/>
            <family val="3"/>
            <charset val="128"/>
          </rPr>
          <t>岩田京次:</t>
        </r>
        <r>
          <rPr>
            <sz val="9"/>
            <color indexed="81"/>
            <rFont val="ＭＳ Ｐゴシック"/>
            <family val="3"/>
            <charset val="128"/>
          </rPr>
          <t xml:space="preserve">
</t>
        </r>
      </text>
    </comment>
    <comment ref="D52" authorId="0" shapeId="0" xr:uid="{00000000-0006-0000-0B00-00009A000000}">
      <text/>
    </comment>
    <comment ref="E52" authorId="0" shapeId="0" xr:uid="{00000000-0006-0000-0B00-00009B000000}">
      <text>
        <r>
          <rPr>
            <b/>
            <sz val="9"/>
            <color indexed="81"/>
            <rFont val="ＭＳ Ｐゴシック"/>
            <family val="3"/>
            <charset val="128"/>
          </rPr>
          <t>岩田京次:</t>
        </r>
        <r>
          <rPr>
            <sz val="9"/>
            <color indexed="81"/>
            <rFont val="ＭＳ Ｐゴシック"/>
            <family val="3"/>
            <charset val="128"/>
          </rPr>
          <t xml:space="preserve">
</t>
        </r>
      </text>
    </comment>
    <comment ref="G52" authorId="0" shapeId="0" xr:uid="{00000000-0006-0000-0B00-00009C000000}">
      <text>
        <r>
          <rPr>
            <b/>
            <sz val="9"/>
            <color indexed="81"/>
            <rFont val="ＭＳ Ｐゴシック"/>
            <family val="3"/>
            <charset val="128"/>
          </rPr>
          <t>岩田京次:</t>
        </r>
        <r>
          <rPr>
            <sz val="9"/>
            <color indexed="81"/>
            <rFont val="ＭＳ Ｐゴシック"/>
            <family val="3"/>
            <charset val="128"/>
          </rPr>
          <t xml:space="preserve">
</t>
        </r>
      </text>
    </comment>
    <comment ref="I52" authorId="0" shapeId="0" xr:uid="{00000000-0006-0000-0B00-00009D000000}">
      <text>
        <r>
          <rPr>
            <b/>
            <sz val="9"/>
            <color indexed="81"/>
            <rFont val="ＭＳ Ｐゴシック"/>
            <family val="3"/>
            <charset val="128"/>
          </rPr>
          <t>岩田京次:</t>
        </r>
        <r>
          <rPr>
            <sz val="9"/>
            <color indexed="81"/>
            <rFont val="ＭＳ Ｐゴシック"/>
            <family val="3"/>
            <charset val="128"/>
          </rPr>
          <t xml:space="preserve">
</t>
        </r>
      </text>
    </comment>
    <comment ref="L52" authorId="0" shapeId="0" xr:uid="{00000000-0006-0000-0B00-00009E000000}">
      <text>
        <r>
          <rPr>
            <b/>
            <sz val="9"/>
            <color indexed="81"/>
            <rFont val="ＭＳ Ｐゴシック"/>
            <family val="3"/>
            <charset val="128"/>
          </rPr>
          <t>岩田京次:</t>
        </r>
        <r>
          <rPr>
            <sz val="9"/>
            <color indexed="81"/>
            <rFont val="ＭＳ Ｐゴシック"/>
            <family val="3"/>
            <charset val="128"/>
          </rPr>
          <t xml:space="preserve">
</t>
        </r>
      </text>
    </comment>
    <comment ref="I55" authorId="0" shapeId="0" xr:uid="{00000000-0006-0000-0B00-00009F000000}">
      <text>
        <r>
          <rPr>
            <b/>
            <sz val="9"/>
            <color indexed="81"/>
            <rFont val="ＭＳ Ｐゴシック"/>
            <family val="3"/>
            <charset val="128"/>
          </rPr>
          <t>岩田京次:</t>
        </r>
        <r>
          <rPr>
            <sz val="9"/>
            <color indexed="81"/>
            <rFont val="ＭＳ Ｐゴシック"/>
            <family val="3"/>
            <charset val="128"/>
          </rPr>
          <t xml:space="preserve">
</t>
        </r>
      </text>
    </comment>
    <comment ref="K55" authorId="0" shapeId="0" xr:uid="{00000000-0006-0000-0B00-0000A0000000}">
      <text>
        <r>
          <rPr>
            <b/>
            <sz val="9"/>
            <color indexed="81"/>
            <rFont val="ＭＳ Ｐゴシック"/>
            <family val="3"/>
            <charset val="128"/>
          </rPr>
          <t>岩田京次:</t>
        </r>
        <r>
          <rPr>
            <sz val="9"/>
            <color indexed="81"/>
            <rFont val="ＭＳ Ｐゴシック"/>
            <family val="3"/>
            <charset val="128"/>
          </rPr>
          <t xml:space="preserve">
</t>
        </r>
      </text>
    </comment>
    <comment ref="M55" authorId="0" shapeId="0" xr:uid="{00000000-0006-0000-0B00-0000A1000000}">
      <text>
        <r>
          <rPr>
            <b/>
            <sz val="9"/>
            <color indexed="81"/>
            <rFont val="ＭＳ Ｐゴシック"/>
            <family val="3"/>
            <charset val="128"/>
          </rPr>
          <t>岩田京次:</t>
        </r>
        <r>
          <rPr>
            <sz val="9"/>
            <color indexed="81"/>
            <rFont val="ＭＳ Ｐゴシック"/>
            <family val="3"/>
            <charset val="128"/>
          </rPr>
          <t xml:space="preserve">
</t>
        </r>
      </text>
    </comment>
    <comment ref="AH56" authorId="2" shapeId="0" xr:uid="{00000000-0006-0000-0B00-0000A2000000}">
      <text>
        <r>
          <rPr>
            <b/>
            <sz val="9"/>
            <color indexed="81"/>
            <rFont val="ＭＳ Ｐゴシック"/>
            <family val="3"/>
            <charset val="128"/>
          </rPr>
          <t>iwata:</t>
        </r>
        <r>
          <rPr>
            <sz val="9"/>
            <color indexed="81"/>
            <rFont val="ＭＳ Ｐゴシック"/>
            <family val="3"/>
            <charset val="128"/>
          </rPr>
          <t xml:space="preserve">
</t>
        </r>
      </text>
    </comment>
  </commentList>
</comments>
</file>

<file path=xl/sharedStrings.xml><?xml version="1.0" encoding="utf-8"?>
<sst xmlns="http://schemas.openxmlformats.org/spreadsheetml/2006/main" count="2646" uniqueCount="787">
  <si>
    <t>非常勤</t>
    <rPh sb="0" eb="3">
      <t>ヒジョウキン</t>
    </rPh>
    <phoneticPr fontId="3"/>
  </si>
  <si>
    <t>実務経験の内容</t>
    <rPh sb="0" eb="2">
      <t>ジツム</t>
    </rPh>
    <rPh sb="2" eb="4">
      <t>ケイケン</t>
    </rPh>
    <rPh sb="5" eb="7">
      <t>ナイヨウ</t>
    </rPh>
    <phoneticPr fontId="3"/>
  </si>
  <si>
    <t>株主（出資者）名</t>
    <rPh sb="0" eb="2">
      <t>カブヌシ</t>
    </rPh>
    <rPh sb="3" eb="6">
      <t>シュッシシャ</t>
    </rPh>
    <rPh sb="7" eb="8">
      <t>メイ</t>
    </rPh>
    <phoneticPr fontId="3"/>
  </si>
  <si>
    <t>所有株数又は出資の価額</t>
    <rPh sb="0" eb="3">
      <t>ショユウカブ</t>
    </rPh>
    <rPh sb="3" eb="4">
      <t>スウ</t>
    </rPh>
    <rPh sb="4" eb="5">
      <t>マタ</t>
    </rPh>
    <rPh sb="6" eb="8">
      <t>シュッシ</t>
    </rPh>
    <rPh sb="9" eb="11">
      <t>カガク</t>
    </rPh>
    <phoneticPr fontId="3"/>
  </si>
  <si>
    <t>株</t>
    <rPh sb="0" eb="1">
      <t>カブ</t>
    </rPh>
    <phoneticPr fontId="3"/>
  </si>
  <si>
    <t>円</t>
    <rPh sb="0" eb="1">
      <t>エン</t>
    </rPh>
    <phoneticPr fontId="3"/>
  </si>
  <si>
    <t>営　　業　　の　　沿　　革</t>
    <rPh sb="0" eb="4">
      <t>エイギョウ</t>
    </rPh>
    <rPh sb="9" eb="13">
      <t>エンカク</t>
    </rPh>
    <phoneticPr fontId="3"/>
  </si>
  <si>
    <t>許可(</t>
    <rPh sb="0" eb="2">
      <t>キョカ</t>
    </rPh>
    <phoneticPr fontId="3"/>
  </si>
  <si>
    <t>経験年数</t>
    <rPh sb="0" eb="2">
      <t>ケイケン</t>
    </rPh>
    <rPh sb="2" eb="4">
      <t>ネンスウ</t>
    </rPh>
    <phoneticPr fontId="3"/>
  </si>
  <si>
    <t>許可年月日</t>
    <rPh sb="0" eb="2">
      <t>キョカ</t>
    </rPh>
    <rPh sb="2" eb="3">
      <t>ネン</t>
    </rPh>
    <rPh sb="3" eb="5">
      <t>ガッピ</t>
    </rPh>
    <phoneticPr fontId="3"/>
  </si>
  <si>
    <t>区分</t>
    <rPh sb="0" eb="2">
      <t>クブン</t>
    </rPh>
    <phoneticPr fontId="3"/>
  </si>
  <si>
    <t>その他の金融機関</t>
    <rPh sb="2" eb="3">
      <t>タ</t>
    </rPh>
    <rPh sb="4" eb="6">
      <t>キンユウ</t>
    </rPh>
    <rPh sb="6" eb="8">
      <t>キカン</t>
    </rPh>
    <phoneticPr fontId="4"/>
  </si>
  <si>
    <t>支配人の氏名</t>
    <rPh sb="0" eb="3">
      <t>シハイニン</t>
    </rPh>
    <rPh sb="4" eb="6">
      <t>シメイ</t>
    </rPh>
    <phoneticPr fontId="3"/>
  </si>
  <si>
    <t>月まで満</t>
    <rPh sb="0" eb="1">
      <t>ツキ</t>
    </rPh>
    <rPh sb="3" eb="4">
      <t>マン</t>
    </rPh>
    <phoneticPr fontId="3"/>
  </si>
  <si>
    <t>－</t>
    <phoneticPr fontId="3"/>
  </si>
  <si>
    <t>昭和</t>
    <rPh sb="0" eb="2">
      <t>ショウワ</t>
    </rPh>
    <phoneticPr fontId="3"/>
  </si>
  <si>
    <t>主たる営業所の
所在地市区町村
コード</t>
    <rPh sb="0" eb="1">
      <t>シュ</t>
    </rPh>
    <rPh sb="3" eb="6">
      <t>エイギョウショ</t>
    </rPh>
    <rPh sb="8" eb="11">
      <t>ショザイチ</t>
    </rPh>
    <rPh sb="11" eb="13">
      <t>シク</t>
    </rPh>
    <rPh sb="13" eb="15">
      <t>チョウソン</t>
    </rPh>
    <phoneticPr fontId="3"/>
  </si>
  <si>
    <t>郵 便 番 号</t>
    <rPh sb="0" eb="1">
      <t>ユウ</t>
    </rPh>
    <rPh sb="2" eb="3">
      <t>ビン</t>
    </rPh>
    <rPh sb="4" eb="5">
      <t>バン</t>
    </rPh>
    <rPh sb="6" eb="7">
      <t>ゴウ</t>
    </rPh>
    <phoneticPr fontId="3"/>
  </si>
  <si>
    <t>平成</t>
    <rPh sb="0" eb="2">
      <t>ヘイセイ</t>
    </rPh>
    <phoneticPr fontId="3"/>
  </si>
  <si>
    <t>年</t>
    <rPh sb="0" eb="1">
      <t>ネン</t>
    </rPh>
    <phoneticPr fontId="3"/>
  </si>
  <si>
    <t>月</t>
    <rPh sb="0" eb="1">
      <t>ツキ</t>
    </rPh>
    <phoneticPr fontId="3"/>
  </si>
  <si>
    <t>日</t>
    <rPh sb="0" eb="1">
      <t>ニチ</t>
    </rPh>
    <phoneticPr fontId="3"/>
  </si>
  <si>
    <t>殿</t>
    <rPh sb="0" eb="1">
      <t>ドノ</t>
    </rPh>
    <phoneticPr fontId="3"/>
  </si>
  <si>
    <t>号</t>
    <rPh sb="0" eb="1">
      <t>ゴウ</t>
    </rPh>
    <phoneticPr fontId="3"/>
  </si>
  <si>
    <t>第</t>
    <rPh sb="0" eb="1">
      <t>ダイ</t>
    </rPh>
    <phoneticPr fontId="3"/>
  </si>
  <si>
    <t>項</t>
    <rPh sb="0" eb="1">
      <t>コウ</t>
    </rPh>
    <phoneticPr fontId="3"/>
  </si>
  <si>
    <t>番</t>
    <rPh sb="0" eb="1">
      <t>バン</t>
    </rPh>
    <phoneticPr fontId="3"/>
  </si>
  <si>
    <t>この申請書により、建設業の許可を申請します。</t>
    <rPh sb="2" eb="5">
      <t>シンセイショ</t>
    </rPh>
    <rPh sb="9" eb="12">
      <t>ケンセツギョウ</t>
    </rPh>
    <rPh sb="13" eb="15">
      <t>キョカ</t>
    </rPh>
    <rPh sb="16" eb="18">
      <t>シンセイ</t>
    </rPh>
    <phoneticPr fontId="3"/>
  </si>
  <si>
    <t>土</t>
    <rPh sb="0" eb="1">
      <t>ツチ</t>
    </rPh>
    <phoneticPr fontId="3"/>
  </si>
  <si>
    <t>建</t>
    <rPh sb="0" eb="1">
      <t>ケン</t>
    </rPh>
    <phoneticPr fontId="3"/>
  </si>
  <si>
    <t>大</t>
    <rPh sb="0" eb="1">
      <t>ダイ</t>
    </rPh>
    <phoneticPr fontId="3"/>
  </si>
  <si>
    <t>左</t>
    <rPh sb="0" eb="1">
      <t>ヒダリ</t>
    </rPh>
    <phoneticPr fontId="3"/>
  </si>
  <si>
    <t>石</t>
    <rPh sb="0" eb="1">
      <t>イシ</t>
    </rPh>
    <phoneticPr fontId="3"/>
  </si>
  <si>
    <t>屋</t>
    <rPh sb="0" eb="1">
      <t>ヤ</t>
    </rPh>
    <phoneticPr fontId="3"/>
  </si>
  <si>
    <t>電</t>
    <rPh sb="0" eb="1">
      <t>デン</t>
    </rPh>
    <phoneticPr fontId="3"/>
  </si>
  <si>
    <t>管</t>
    <rPh sb="0" eb="1">
      <t>カン</t>
    </rPh>
    <phoneticPr fontId="3"/>
  </si>
  <si>
    <t>夕</t>
    <rPh sb="0" eb="1">
      <t>ユウ</t>
    </rPh>
    <phoneticPr fontId="3"/>
  </si>
  <si>
    <t>鋼</t>
    <rPh sb="0" eb="1">
      <t>コウ</t>
    </rPh>
    <phoneticPr fontId="3"/>
  </si>
  <si>
    <t>筋</t>
    <rPh sb="0" eb="1">
      <t>スジ</t>
    </rPh>
    <phoneticPr fontId="3"/>
  </si>
  <si>
    <t>板</t>
    <rPh sb="0" eb="1">
      <t>イタ</t>
    </rPh>
    <phoneticPr fontId="3"/>
  </si>
  <si>
    <t>塗</t>
    <rPh sb="0" eb="1">
      <t>ヌリ</t>
    </rPh>
    <phoneticPr fontId="3"/>
  </si>
  <si>
    <t>防</t>
    <rPh sb="0" eb="1">
      <t>ボウ</t>
    </rPh>
    <phoneticPr fontId="3"/>
  </si>
  <si>
    <t>内</t>
    <rPh sb="0" eb="1">
      <t>ウチ</t>
    </rPh>
    <phoneticPr fontId="3"/>
  </si>
  <si>
    <t>機</t>
    <rPh sb="0" eb="1">
      <t>キ</t>
    </rPh>
    <phoneticPr fontId="3"/>
  </si>
  <si>
    <t>絶</t>
    <rPh sb="0" eb="1">
      <t>ダエ</t>
    </rPh>
    <phoneticPr fontId="3"/>
  </si>
  <si>
    <t>通</t>
    <rPh sb="0" eb="1">
      <t>トオ</t>
    </rPh>
    <phoneticPr fontId="3"/>
  </si>
  <si>
    <t>園</t>
    <rPh sb="0" eb="1">
      <t>エン</t>
    </rPh>
    <phoneticPr fontId="3"/>
  </si>
  <si>
    <t>井</t>
    <rPh sb="0" eb="1">
      <t>セイ</t>
    </rPh>
    <phoneticPr fontId="3"/>
  </si>
  <si>
    <t>具</t>
    <rPh sb="0" eb="1">
      <t>グ</t>
    </rPh>
    <phoneticPr fontId="3"/>
  </si>
  <si>
    <t>水</t>
    <rPh sb="0" eb="1">
      <t>ミズ</t>
    </rPh>
    <phoneticPr fontId="3"/>
  </si>
  <si>
    <t>消</t>
    <rPh sb="0" eb="1">
      <t>ケ</t>
    </rPh>
    <phoneticPr fontId="3"/>
  </si>
  <si>
    <t>清</t>
    <rPh sb="0" eb="1">
      <t>キヨ</t>
    </rPh>
    <phoneticPr fontId="3"/>
  </si>
  <si>
    <t>許可年月日</t>
    <rPh sb="0" eb="2">
      <t>キョカ</t>
    </rPh>
    <rPh sb="2" eb="5">
      <t>ネンガッピ</t>
    </rPh>
    <phoneticPr fontId="3"/>
  </si>
  <si>
    <t>2.個人</t>
    <rPh sb="2" eb="4">
      <t>コジン</t>
    </rPh>
    <phoneticPr fontId="3"/>
  </si>
  <si>
    <t>1.法人</t>
    <rPh sb="2" eb="4">
      <t>ホウジン</t>
    </rPh>
    <phoneticPr fontId="3"/>
  </si>
  <si>
    <t>兼業の有無</t>
    <rPh sb="0" eb="2">
      <t>ケンギョウ</t>
    </rPh>
    <rPh sb="3" eb="5">
      <t>ウム</t>
    </rPh>
    <phoneticPr fontId="3"/>
  </si>
  <si>
    <t>許可換えの区分</t>
    <rPh sb="0" eb="2">
      <t>キョカ</t>
    </rPh>
    <rPh sb="2" eb="3">
      <t>カ</t>
    </rPh>
    <rPh sb="5" eb="7">
      <t>クブン</t>
    </rPh>
    <phoneticPr fontId="3"/>
  </si>
  <si>
    <t>旧許可番号</t>
    <rPh sb="0" eb="1">
      <t>キュウ</t>
    </rPh>
    <rPh sb="1" eb="2">
      <t>モト</t>
    </rPh>
    <rPh sb="2" eb="3">
      <t>カ</t>
    </rPh>
    <rPh sb="3" eb="4">
      <t>バン</t>
    </rPh>
    <rPh sb="4" eb="5">
      <t>ゴウ</t>
    </rPh>
    <phoneticPr fontId="3"/>
  </si>
  <si>
    <t>旧許可年月日</t>
    <rPh sb="0" eb="1">
      <t>キュウ</t>
    </rPh>
    <rPh sb="1" eb="3">
      <t>キョカ</t>
    </rPh>
    <rPh sb="3" eb="6">
      <t>ネンガッピ</t>
    </rPh>
    <phoneticPr fontId="3"/>
  </si>
  <si>
    <t>電話番号</t>
    <rPh sb="0" eb="2">
      <t>デンワ</t>
    </rPh>
    <rPh sb="2" eb="4">
      <t>バンゴウ</t>
    </rPh>
    <phoneticPr fontId="3"/>
  </si>
  <si>
    <t>許可の有効</t>
    <rPh sb="0" eb="2">
      <t>キョカ</t>
    </rPh>
    <rPh sb="3" eb="5">
      <t>ユウコウ</t>
    </rPh>
    <phoneticPr fontId="3"/>
  </si>
  <si>
    <t>期間の調整</t>
    <rPh sb="0" eb="2">
      <t>キカン</t>
    </rPh>
    <rPh sb="3" eb="5">
      <t>チョウセイ</t>
    </rPh>
    <phoneticPr fontId="3"/>
  </si>
  <si>
    <t>連絡先</t>
    <rPh sb="0" eb="3">
      <t>レンラクサキ</t>
    </rPh>
    <phoneticPr fontId="3"/>
  </si>
  <si>
    <t>所属等</t>
    <rPh sb="0" eb="2">
      <t>ショゾク</t>
    </rPh>
    <rPh sb="2" eb="3">
      <t>ナド</t>
    </rPh>
    <phoneticPr fontId="3"/>
  </si>
  <si>
    <t>氏名</t>
    <rPh sb="0" eb="2">
      <t>シメイ</t>
    </rPh>
    <phoneticPr fontId="3"/>
  </si>
  <si>
    <t>この申請書及び添付書類の記載事項は、事実に相違ありません。</t>
    <rPh sb="2" eb="5">
      <t>シンセイショ</t>
    </rPh>
    <rPh sb="5" eb="6">
      <t>オヨ</t>
    </rPh>
    <rPh sb="7" eb="9">
      <t>テンプ</t>
    </rPh>
    <rPh sb="9" eb="11">
      <t>ショルイ</t>
    </rPh>
    <rPh sb="12" eb="14">
      <t>キサイ</t>
    </rPh>
    <rPh sb="14" eb="16">
      <t>ジコウ</t>
    </rPh>
    <rPh sb="18" eb="20">
      <t>ジジツ</t>
    </rPh>
    <rPh sb="21" eb="23">
      <t>ソウイ</t>
    </rPh>
    <phoneticPr fontId="3"/>
  </si>
  <si>
    <t>中部地方整備局長</t>
    <rPh sb="0" eb="2">
      <t>チュウブ</t>
    </rPh>
    <rPh sb="2" eb="4">
      <t>チホウ</t>
    </rPh>
    <rPh sb="4" eb="6">
      <t>セイビ</t>
    </rPh>
    <rPh sb="6" eb="8">
      <t>キョクチョウ</t>
    </rPh>
    <phoneticPr fontId="3"/>
  </si>
  <si>
    <t>許可を受けよう
とする建設業</t>
    <rPh sb="0" eb="2">
      <t>キョカ</t>
    </rPh>
    <rPh sb="3" eb="4">
      <t>ウ</t>
    </rPh>
    <phoneticPr fontId="3"/>
  </si>
  <si>
    <t>商号又は名称
のフリガナ</t>
    <rPh sb="0" eb="2">
      <t>ショウゴウ</t>
    </rPh>
    <rPh sb="2" eb="3">
      <t>マタ</t>
    </rPh>
    <rPh sb="4" eb="6">
      <t>メイショウ</t>
    </rPh>
    <phoneticPr fontId="3"/>
  </si>
  <si>
    <t>商号又は名称</t>
    <rPh sb="0" eb="1">
      <t>ショウ</t>
    </rPh>
    <rPh sb="1" eb="2">
      <t>ゴウ</t>
    </rPh>
    <rPh sb="2" eb="3">
      <t>マタ</t>
    </rPh>
    <rPh sb="4" eb="6">
      <t>メイショウ</t>
    </rPh>
    <phoneticPr fontId="3"/>
  </si>
  <si>
    <t>主たる営業所の
所在地</t>
    <rPh sb="0" eb="1">
      <t>シュ</t>
    </rPh>
    <rPh sb="3" eb="6">
      <t>エイギョウショ</t>
    </rPh>
    <rPh sb="8" eb="11">
      <t>ショザイチ</t>
    </rPh>
    <phoneticPr fontId="3"/>
  </si>
  <si>
    <t>(千円)</t>
    <rPh sb="1" eb="3">
      <t>センエン</t>
    </rPh>
    <phoneticPr fontId="3"/>
  </si>
  <si>
    <t>建設業以外に行っている営業の種類</t>
    <rPh sb="0" eb="3">
      <t>ケンセツギョウ</t>
    </rPh>
    <rPh sb="3" eb="5">
      <t>イガイ</t>
    </rPh>
    <rPh sb="6" eb="7">
      <t>オコナ</t>
    </rPh>
    <rPh sb="11" eb="13">
      <t>エイギョウ</t>
    </rPh>
    <rPh sb="14" eb="16">
      <t>シュルイ</t>
    </rPh>
    <phoneticPr fontId="3"/>
  </si>
  <si>
    <t>1.新規</t>
    <rPh sb="2" eb="4">
      <t>シンキ</t>
    </rPh>
    <phoneticPr fontId="3"/>
  </si>
  <si>
    <t>2.許可換え新規</t>
    <rPh sb="2" eb="4">
      <t>キョカ</t>
    </rPh>
    <rPh sb="4" eb="5">
      <t>カ</t>
    </rPh>
    <rPh sb="6" eb="8">
      <t>シンキ</t>
    </rPh>
    <phoneticPr fontId="3"/>
  </si>
  <si>
    <t>般</t>
    <rPh sb="0" eb="1">
      <t>ハン</t>
    </rPh>
    <phoneticPr fontId="3"/>
  </si>
  <si>
    <t>特</t>
    <rPh sb="0" eb="1">
      <t>トク</t>
    </rPh>
    <phoneticPr fontId="3"/>
  </si>
  <si>
    <t>知事</t>
    <rPh sb="0" eb="2">
      <t>チジ</t>
    </rPh>
    <phoneticPr fontId="3"/>
  </si>
  <si>
    <t>コード</t>
    <phoneticPr fontId="3"/>
  </si>
  <si>
    <t>許可（</t>
    <rPh sb="0" eb="2">
      <t>キョカ</t>
    </rPh>
    <phoneticPr fontId="3"/>
  </si>
  <si>
    <t>4.業種追加</t>
    <rPh sb="2" eb="4">
      <t>ギョウシュ</t>
    </rPh>
    <rPh sb="4" eb="6">
      <t>ツイカ</t>
    </rPh>
    <phoneticPr fontId="3"/>
  </si>
  <si>
    <t>5.更新</t>
    <rPh sb="2" eb="4">
      <t>コウシン</t>
    </rPh>
    <phoneticPr fontId="3"/>
  </si>
  <si>
    <t>8.業種追加＋更新</t>
    <rPh sb="2" eb="4">
      <t>ギョウシュ</t>
    </rPh>
    <rPh sb="4" eb="6">
      <t>ツイカ</t>
    </rPh>
    <rPh sb="7" eb="9">
      <t>コウシン</t>
    </rPh>
    <phoneticPr fontId="3"/>
  </si>
  <si>
    <t>申請の区分</t>
    <rPh sb="0" eb="2">
      <t>シンセイ</t>
    </rPh>
    <rPh sb="3" eb="5">
      <t>クブン</t>
    </rPh>
    <phoneticPr fontId="3"/>
  </si>
  <si>
    <t>申請年月日</t>
    <rPh sb="0" eb="2">
      <t>シンセイ</t>
    </rPh>
    <rPh sb="2" eb="5">
      <t>ネンガッピ</t>
    </rPh>
    <phoneticPr fontId="3"/>
  </si>
  <si>
    <t>大臣</t>
    <rPh sb="0" eb="2">
      <t>ダイジン</t>
    </rPh>
    <phoneticPr fontId="3"/>
  </si>
  <si>
    <t>行政庁側記入欄</t>
    <rPh sb="0" eb="3">
      <t>ギョウセイチョウ</t>
    </rPh>
    <rPh sb="3" eb="4">
      <t>ガワ</t>
    </rPh>
    <rPh sb="4" eb="6">
      <t>キニュウ</t>
    </rPh>
    <rPh sb="6" eb="7">
      <t>ラン</t>
    </rPh>
    <phoneticPr fontId="3"/>
  </si>
  <si>
    <t>大臣
知事</t>
    <rPh sb="0" eb="2">
      <t>ダイジン</t>
    </rPh>
    <rPh sb="3" eb="5">
      <t>チジ</t>
    </rPh>
    <phoneticPr fontId="3"/>
  </si>
  <si>
    <t>国土交通大臣</t>
    <rPh sb="0" eb="2">
      <t>コクド</t>
    </rPh>
    <rPh sb="2" eb="4">
      <t>コウツウ</t>
    </rPh>
    <rPh sb="4" eb="6">
      <t>ダイジン</t>
    </rPh>
    <phoneticPr fontId="3"/>
  </si>
  <si>
    <t>1.有</t>
    <rPh sb="2" eb="3">
      <t>ユウ</t>
    </rPh>
    <phoneticPr fontId="3"/>
  </si>
  <si>
    <t>2.無</t>
    <rPh sb="2" eb="3">
      <t>ナ</t>
    </rPh>
    <phoneticPr fontId="3"/>
  </si>
  <si>
    <t>常勤</t>
    <rPh sb="0" eb="2">
      <t>ジョウキン</t>
    </rPh>
    <phoneticPr fontId="3"/>
  </si>
  <si>
    <t>名称</t>
    <rPh sb="0" eb="2">
      <t>メイショウ</t>
    </rPh>
    <phoneticPr fontId="3"/>
  </si>
  <si>
    <t>（主たる営業所）</t>
    <rPh sb="1" eb="2">
      <t>シュ</t>
    </rPh>
    <rPh sb="4" eb="7">
      <t>エイギョウショ</t>
    </rPh>
    <phoneticPr fontId="3"/>
  </si>
  <si>
    <t>代表者又は個人
の氏名のフリガナ</t>
    <rPh sb="0" eb="3">
      <t>ダイヒョウシャ</t>
    </rPh>
    <rPh sb="3" eb="4">
      <t>マタ</t>
    </rPh>
    <rPh sb="5" eb="7">
      <t>コジン</t>
    </rPh>
    <rPh sb="9" eb="11">
      <t>シメイ</t>
    </rPh>
    <phoneticPr fontId="3"/>
  </si>
  <si>
    <t>代表者又は
個人の氏名</t>
    <rPh sb="0" eb="3">
      <t>ダイヒョウシャ</t>
    </rPh>
    <rPh sb="3" eb="4">
      <t>マタ</t>
    </rPh>
    <rPh sb="6" eb="8">
      <t>コジン</t>
    </rPh>
    <rPh sb="9" eb="11">
      <t>シメイ</t>
    </rPh>
    <phoneticPr fontId="3"/>
  </si>
  <si>
    <t>記載要領</t>
  </si>
  <si>
    <t>役職名等</t>
    <rPh sb="0" eb="3">
      <t>ヤクショクメイ</t>
    </rPh>
    <rPh sb="3" eb="4">
      <t>トウ</t>
    </rPh>
    <phoneticPr fontId="3"/>
  </si>
  <si>
    <t>証明者と被証
明者との関係</t>
    <rPh sb="0" eb="2">
      <t>ショウメイ</t>
    </rPh>
    <rPh sb="2" eb="3">
      <t>シャ</t>
    </rPh>
    <rPh sb="4" eb="5">
      <t>ヒ</t>
    </rPh>
    <rPh sb="5" eb="6">
      <t>アカシ</t>
    </rPh>
    <rPh sb="7" eb="8">
      <t>メイ</t>
    </rPh>
    <rPh sb="8" eb="9">
      <t>シャ</t>
    </rPh>
    <rPh sb="11" eb="13">
      <t>カンケイ</t>
    </rPh>
    <phoneticPr fontId="3"/>
  </si>
  <si>
    <t>備考</t>
    <rPh sb="0" eb="2">
      <t>ビコウ</t>
    </rPh>
    <phoneticPr fontId="3"/>
  </si>
  <si>
    <t>の常勤の役員</t>
    <rPh sb="1" eb="3">
      <t>ジョウキン</t>
    </rPh>
    <rPh sb="4" eb="6">
      <t>ヤクイン</t>
    </rPh>
    <phoneticPr fontId="3"/>
  </si>
  <si>
    <t>本人</t>
    <rPh sb="0" eb="2">
      <t>ホンニン</t>
    </rPh>
    <phoneticPr fontId="3"/>
  </si>
  <si>
    <t>の支配人</t>
    <rPh sb="1" eb="3">
      <t>シハイ</t>
    </rPh>
    <rPh sb="3" eb="4">
      <t>ニン</t>
    </rPh>
    <phoneticPr fontId="3"/>
  </si>
  <si>
    <t>申請者</t>
    <rPh sb="0" eb="3">
      <t>シンセイシャ</t>
    </rPh>
    <phoneticPr fontId="3"/>
  </si>
  <si>
    <t>許可番号</t>
    <rPh sb="0" eb="2">
      <t>キョカ</t>
    </rPh>
    <rPh sb="2" eb="4">
      <t>バンゴウ</t>
    </rPh>
    <phoneticPr fontId="3"/>
  </si>
  <si>
    <t>住所</t>
    <rPh sb="0" eb="2">
      <t>ジュウショ</t>
    </rPh>
    <phoneticPr fontId="3"/>
  </si>
  <si>
    <t>記載要領</t>
    <rPh sb="0" eb="2">
      <t>キサイ</t>
    </rPh>
    <rPh sb="2" eb="4">
      <t>ヨウリョウ</t>
    </rPh>
    <phoneticPr fontId="3"/>
  </si>
  <si>
    <t>請負代金の額</t>
    <rPh sb="0" eb="2">
      <t>ウケオイ</t>
    </rPh>
    <rPh sb="2" eb="4">
      <t>ダイキン</t>
    </rPh>
    <rPh sb="5" eb="6">
      <t>ガク</t>
    </rPh>
    <phoneticPr fontId="3"/>
  </si>
  <si>
    <t>千円</t>
    <rPh sb="0" eb="2">
      <t>センエン</t>
    </rPh>
    <phoneticPr fontId="3"/>
  </si>
  <si>
    <t>記</t>
    <rPh sb="0" eb="1">
      <t>キ</t>
    </rPh>
    <phoneticPr fontId="3"/>
  </si>
  <si>
    <t>生年月日</t>
    <rPh sb="0" eb="2">
      <t>セイネン</t>
    </rPh>
    <rPh sb="2" eb="4">
      <t>ガッピ</t>
    </rPh>
    <phoneticPr fontId="3"/>
  </si>
  <si>
    <t>元号〔平成Ｈ、昭和Ｓ、大正Ｔ、明治Ｍ〕</t>
    <rPh sb="0" eb="2">
      <t>ゲンゴウ</t>
    </rPh>
    <rPh sb="3" eb="5">
      <t>ヘイセイ</t>
    </rPh>
    <rPh sb="7" eb="9">
      <t>ショウワ</t>
    </rPh>
    <rPh sb="11" eb="13">
      <t>タイショウ</t>
    </rPh>
    <rPh sb="15" eb="17">
      <t>メイジ</t>
    </rPh>
    <phoneticPr fontId="3"/>
  </si>
  <si>
    <t>月から</t>
    <rPh sb="0" eb="1">
      <t>ツキ</t>
    </rPh>
    <phoneticPr fontId="3"/>
  </si>
  <si>
    <t>証明者</t>
    <rPh sb="0" eb="2">
      <t>ショウメイ</t>
    </rPh>
    <rPh sb="2" eb="3">
      <t>シャ</t>
    </rPh>
    <phoneticPr fontId="3"/>
  </si>
  <si>
    <t>土</t>
  </si>
  <si>
    <t>大</t>
  </si>
  <si>
    <t>管</t>
    <rPh sb="0" eb="1">
      <t>クダ</t>
    </rPh>
    <phoneticPr fontId="3"/>
  </si>
  <si>
    <t>内</t>
    <rPh sb="0" eb="1">
      <t>ナイ</t>
    </rPh>
    <phoneticPr fontId="3"/>
  </si>
  <si>
    <t>絶</t>
    <rPh sb="0" eb="1">
      <t>ゼツ</t>
    </rPh>
    <phoneticPr fontId="3"/>
  </si>
  <si>
    <t>通</t>
    <rPh sb="0" eb="1">
      <t>ツウ</t>
    </rPh>
    <phoneticPr fontId="3"/>
  </si>
  <si>
    <t>井</t>
    <rPh sb="0" eb="1">
      <t>イ</t>
    </rPh>
    <phoneticPr fontId="3"/>
  </si>
  <si>
    <t>水</t>
    <rPh sb="0" eb="1">
      <t>スイ</t>
    </rPh>
    <phoneticPr fontId="3"/>
  </si>
  <si>
    <t>建</t>
    <rPh sb="0" eb="1">
      <t>タ</t>
    </rPh>
    <phoneticPr fontId="3"/>
  </si>
  <si>
    <t>有資格区分</t>
    <rPh sb="0" eb="3">
      <t>ユウシカク</t>
    </rPh>
    <rPh sb="3" eb="5">
      <t>クブン</t>
    </rPh>
    <phoneticPr fontId="3"/>
  </si>
  <si>
    <t>申請者</t>
    <rPh sb="0" eb="1">
      <t>サル</t>
    </rPh>
    <rPh sb="1" eb="2">
      <t>ショウ</t>
    </rPh>
    <rPh sb="2" eb="3">
      <t>シャ</t>
    </rPh>
    <phoneticPr fontId="3"/>
  </si>
  <si>
    <t>届出者</t>
    <rPh sb="0" eb="2">
      <t>トドケデ</t>
    </rPh>
    <rPh sb="2" eb="3">
      <t>シャ</t>
    </rPh>
    <phoneticPr fontId="3"/>
  </si>
  <si>
    <t>般
特</t>
    <rPh sb="0" eb="1">
      <t>ハン</t>
    </rPh>
    <rPh sb="2" eb="3">
      <t>トク</t>
    </rPh>
    <phoneticPr fontId="3"/>
  </si>
  <si>
    <t>1.新規許可等</t>
    <rPh sb="2" eb="4">
      <t>シンキ</t>
    </rPh>
    <rPh sb="4" eb="6">
      <t>キョカ</t>
    </rPh>
    <rPh sb="6" eb="7">
      <t>ナド</t>
    </rPh>
    <phoneticPr fontId="3"/>
  </si>
  <si>
    <t>今後担当する
建設工事の種類</t>
    <rPh sb="0" eb="2">
      <t>コンゴ</t>
    </rPh>
    <rPh sb="2" eb="4">
      <t>タントウ</t>
    </rPh>
    <rPh sb="7" eb="9">
      <t>ケンセツ</t>
    </rPh>
    <rPh sb="9" eb="11">
      <t>コウジ</t>
    </rPh>
    <rPh sb="12" eb="14">
      <t>シュルイ</t>
    </rPh>
    <phoneticPr fontId="3"/>
  </si>
  <si>
    <t>現在担当している
建設工事の種類</t>
    <rPh sb="0" eb="2">
      <t>ゲンザイ</t>
    </rPh>
    <rPh sb="2" eb="4">
      <t>タントウ</t>
    </rPh>
    <rPh sb="9" eb="11">
      <t>ケンセツ</t>
    </rPh>
    <rPh sb="11" eb="13">
      <t>コウジ</t>
    </rPh>
    <rPh sb="14" eb="16">
      <t>シュルイ</t>
    </rPh>
    <phoneticPr fontId="3"/>
  </si>
  <si>
    <t>変更、追加又は
削除の年月日</t>
    <rPh sb="0" eb="2">
      <t>ヘンコウ</t>
    </rPh>
    <rPh sb="3" eb="5">
      <t>ツイカ</t>
    </rPh>
    <rPh sb="5" eb="6">
      <t>マタ</t>
    </rPh>
    <rPh sb="8" eb="10">
      <t>サクジョ</t>
    </rPh>
    <rPh sb="11" eb="14">
      <t>ネンガッピ</t>
    </rPh>
    <phoneticPr fontId="3"/>
  </si>
  <si>
    <t>営 業 所 の 名 称</t>
    <rPh sb="0" eb="1">
      <t>エイ</t>
    </rPh>
    <rPh sb="2" eb="3">
      <t>ギョウ</t>
    </rPh>
    <rPh sb="4" eb="5">
      <t>トコロ</t>
    </rPh>
    <rPh sb="8" eb="9">
      <t>ナ</t>
    </rPh>
    <rPh sb="10" eb="11">
      <t>ショウ</t>
    </rPh>
    <phoneticPr fontId="4"/>
  </si>
  <si>
    <t>事務関係使用人</t>
    <rPh sb="0" eb="2">
      <t>ジム</t>
    </rPh>
    <rPh sb="2" eb="4">
      <t>カンケイ</t>
    </rPh>
    <rPh sb="4" eb="6">
      <t>シヨウ</t>
    </rPh>
    <rPh sb="6" eb="7">
      <t>ニン</t>
    </rPh>
    <phoneticPr fontId="4"/>
  </si>
  <si>
    <t>合　　　　計</t>
    <rPh sb="0" eb="1">
      <t>ゴウ</t>
    </rPh>
    <rPh sb="5" eb="6">
      <t>ケイ</t>
    </rPh>
    <phoneticPr fontId="4"/>
  </si>
  <si>
    <t>人</t>
    <rPh sb="0" eb="1">
      <t>ニン</t>
    </rPh>
    <phoneticPr fontId="4"/>
  </si>
  <si>
    <t>合　　　　　　計</t>
    <rPh sb="0" eb="1">
      <t>ゴウ</t>
    </rPh>
    <rPh sb="7" eb="8">
      <t>ケイ</t>
    </rPh>
    <phoneticPr fontId="4"/>
  </si>
  <si>
    <t>記載要領</t>
    <rPh sb="0" eb="2">
      <t>キサイ</t>
    </rPh>
    <rPh sb="2" eb="4">
      <t>ヨウリョウ</t>
    </rPh>
    <phoneticPr fontId="4"/>
  </si>
  <si>
    <t>政府関係金融機関</t>
    <rPh sb="0" eb="2">
      <t>セイフ</t>
    </rPh>
    <rPh sb="2" eb="4">
      <t>カンケイ</t>
    </rPh>
    <rPh sb="4" eb="6">
      <t>キンユウ</t>
    </rPh>
    <rPh sb="6" eb="8">
      <t>キカン</t>
    </rPh>
    <phoneticPr fontId="4"/>
  </si>
  <si>
    <t>普通銀行</t>
    <rPh sb="0" eb="2">
      <t>フツウ</t>
    </rPh>
    <rPh sb="2" eb="4">
      <t>ギンコウ</t>
    </rPh>
    <phoneticPr fontId="4"/>
  </si>
  <si>
    <t>長期信用銀行</t>
    <rPh sb="0" eb="2">
      <t>チョウキ</t>
    </rPh>
    <rPh sb="2" eb="4">
      <t>シンヨウ</t>
    </rPh>
    <rPh sb="4" eb="6">
      <t>ギンコウ</t>
    </rPh>
    <phoneticPr fontId="4"/>
  </si>
  <si>
    <t>信用金庫・信用協同組合</t>
    <rPh sb="0" eb="2">
      <t>シンヨウ</t>
    </rPh>
    <rPh sb="2" eb="4">
      <t>キンコ</t>
    </rPh>
    <rPh sb="5" eb="7">
      <t>シンヨウ</t>
    </rPh>
    <rPh sb="7" eb="9">
      <t>キョウドウ</t>
    </rPh>
    <rPh sb="9" eb="11">
      <t>クミアイ</t>
    </rPh>
    <phoneticPr fontId="4"/>
  </si>
  <si>
    <t>営業所の名称</t>
    <rPh sb="0" eb="3">
      <t>エイギョウショ</t>
    </rPh>
    <rPh sb="4" eb="6">
      <t>メイショウ</t>
    </rPh>
    <phoneticPr fontId="3"/>
  </si>
  <si>
    <t>◎【変　更　前】</t>
    <rPh sb="2" eb="3">
      <t>ヘン</t>
    </rPh>
    <rPh sb="4" eb="5">
      <t>サラ</t>
    </rPh>
    <rPh sb="6" eb="7">
      <t>マエ</t>
    </rPh>
    <phoneticPr fontId="3"/>
  </si>
  <si>
    <t>実　 務 　経　 験 　証　 明　 書</t>
    <rPh sb="0" eb="1">
      <t>ミ</t>
    </rPh>
    <rPh sb="3" eb="4">
      <t>ツトム</t>
    </rPh>
    <rPh sb="6" eb="7">
      <t>キョウ</t>
    </rPh>
    <rPh sb="9" eb="10">
      <t>シルシ</t>
    </rPh>
    <rPh sb="12" eb="13">
      <t>アカシ</t>
    </rPh>
    <rPh sb="15" eb="16">
      <t>メイ</t>
    </rPh>
    <rPh sb="18" eb="19">
      <t>ショ</t>
    </rPh>
    <phoneticPr fontId="3"/>
  </si>
  <si>
    <t>工事に関し、下記のとおり実務の経験を有することに相違ないことを証明します。</t>
    <rPh sb="0" eb="2">
      <t>コウジ</t>
    </rPh>
    <rPh sb="3" eb="4">
      <t>カン</t>
    </rPh>
    <rPh sb="6" eb="8">
      <t>カキ</t>
    </rPh>
    <phoneticPr fontId="3"/>
  </si>
  <si>
    <t>使用された</t>
    <rPh sb="0" eb="2">
      <t>シヨウ</t>
    </rPh>
    <phoneticPr fontId="3"/>
  </si>
  <si>
    <t>月まで</t>
    <rPh sb="0" eb="1">
      <t>ツキ</t>
    </rPh>
    <phoneticPr fontId="3"/>
  </si>
  <si>
    <t>実　　務　　経　　験　　の　　内　　容</t>
    <rPh sb="0" eb="1">
      <t>ミ</t>
    </rPh>
    <rPh sb="3" eb="4">
      <t>ツトム</t>
    </rPh>
    <rPh sb="6" eb="7">
      <t>キョウ</t>
    </rPh>
    <rPh sb="9" eb="10">
      <t>シルシ</t>
    </rPh>
    <rPh sb="15" eb="16">
      <t>ウチ</t>
    </rPh>
    <rPh sb="18" eb="19">
      <t>カタチ</t>
    </rPh>
    <phoneticPr fontId="3"/>
  </si>
  <si>
    <t>月から</t>
    <rPh sb="0" eb="1">
      <t>ガツ</t>
    </rPh>
    <phoneticPr fontId="3"/>
  </si>
  <si>
    <t>月まで</t>
    <rPh sb="0" eb="1">
      <t>ガツ</t>
    </rPh>
    <phoneticPr fontId="3"/>
  </si>
  <si>
    <t>この証明書は、許可を受けようとする建設業に係る建設工事の種類ごとに、被証明者1人について、証明者別に作成すること。</t>
    <rPh sb="2" eb="5">
      <t>ショウメイショ</t>
    </rPh>
    <rPh sb="7" eb="9">
      <t>キョカ</t>
    </rPh>
    <rPh sb="10" eb="11">
      <t>ウ</t>
    </rPh>
    <rPh sb="17" eb="19">
      <t>ケンセツ</t>
    </rPh>
    <rPh sb="19" eb="20">
      <t>ギョウ</t>
    </rPh>
    <rPh sb="21" eb="22">
      <t>カカ</t>
    </rPh>
    <rPh sb="23" eb="25">
      <t>ケンセツ</t>
    </rPh>
    <rPh sb="25" eb="27">
      <t>コウジ</t>
    </rPh>
    <rPh sb="28" eb="30">
      <t>シュルイ</t>
    </rPh>
    <rPh sb="34" eb="35">
      <t>ヒ</t>
    </rPh>
    <rPh sb="35" eb="37">
      <t>ショウメイ</t>
    </rPh>
    <rPh sb="37" eb="38">
      <t>シャ</t>
    </rPh>
    <rPh sb="39" eb="40">
      <t>ニン</t>
    </rPh>
    <rPh sb="45" eb="47">
      <t>ショウメイ</t>
    </rPh>
    <rPh sb="47" eb="48">
      <t>シャ</t>
    </rPh>
    <rPh sb="48" eb="49">
      <t>ベツ</t>
    </rPh>
    <rPh sb="50" eb="52">
      <t>サクセイ</t>
    </rPh>
    <phoneticPr fontId="3"/>
  </si>
  <si>
    <t>発注者名</t>
    <rPh sb="0" eb="3">
      <t>ハッチュウシャ</t>
    </rPh>
    <rPh sb="3" eb="4">
      <t>メイ</t>
    </rPh>
    <phoneticPr fontId="3"/>
  </si>
  <si>
    <t>技術者の氏名</t>
    <rPh sb="0" eb="3">
      <t>ギジュツシャ</t>
    </rPh>
    <rPh sb="4" eb="6">
      <t>シメイ</t>
    </rPh>
    <phoneticPr fontId="3"/>
  </si>
  <si>
    <t>使用者の商号
又は名称</t>
    <rPh sb="0" eb="3">
      <t>シヨウシャ</t>
    </rPh>
    <rPh sb="4" eb="6">
      <t>ショウゴウ</t>
    </rPh>
    <rPh sb="7" eb="8">
      <t>マタ</t>
    </rPh>
    <rPh sb="9" eb="10">
      <t>ナ</t>
    </rPh>
    <rPh sb="10" eb="11">
      <t>ショウ</t>
    </rPh>
    <phoneticPr fontId="3"/>
  </si>
  <si>
    <t>会社名</t>
    <rPh sb="0" eb="3">
      <t>カイシャメイ</t>
    </rPh>
    <phoneticPr fontId="3"/>
  </si>
  <si>
    <t>代表者</t>
    <rPh sb="0" eb="3">
      <t>ダイヒョウシャ</t>
    </rPh>
    <phoneticPr fontId="3"/>
  </si>
  <si>
    <t>北海道開発局長</t>
    <rPh sb="0" eb="3">
      <t>ホッカイドウ</t>
    </rPh>
    <rPh sb="3" eb="5">
      <t>カイハツ</t>
    </rPh>
    <rPh sb="5" eb="7">
      <t>キョクチョウ</t>
    </rPh>
    <phoneticPr fontId="3"/>
  </si>
  <si>
    <t>東北地方整備局長</t>
    <rPh sb="0" eb="2">
      <t>トウホク</t>
    </rPh>
    <rPh sb="2" eb="4">
      <t>チホウ</t>
    </rPh>
    <rPh sb="4" eb="6">
      <t>セイビ</t>
    </rPh>
    <rPh sb="6" eb="8">
      <t>キョクチョウ</t>
    </rPh>
    <phoneticPr fontId="3"/>
  </si>
  <si>
    <t>関東地方整備局長</t>
    <rPh sb="0" eb="2">
      <t>カントウ</t>
    </rPh>
    <rPh sb="2" eb="4">
      <t>チホウ</t>
    </rPh>
    <rPh sb="4" eb="6">
      <t>セイビ</t>
    </rPh>
    <rPh sb="6" eb="8">
      <t>キョクチョウ</t>
    </rPh>
    <phoneticPr fontId="3"/>
  </si>
  <si>
    <t>北陸地方整備局長</t>
    <rPh sb="0" eb="2">
      <t>ホクリク</t>
    </rPh>
    <rPh sb="2" eb="4">
      <t>チホウ</t>
    </rPh>
    <rPh sb="4" eb="6">
      <t>セイビ</t>
    </rPh>
    <rPh sb="6" eb="8">
      <t>キョクチョウ</t>
    </rPh>
    <phoneticPr fontId="3"/>
  </si>
  <si>
    <t>中国地方整備局長</t>
    <rPh sb="0" eb="2">
      <t>チュウゴク</t>
    </rPh>
    <rPh sb="2" eb="4">
      <t>チホウ</t>
    </rPh>
    <rPh sb="4" eb="6">
      <t>セイビ</t>
    </rPh>
    <rPh sb="6" eb="8">
      <t>キョクチョウ</t>
    </rPh>
    <phoneticPr fontId="3"/>
  </si>
  <si>
    <t>四国地方整備局長</t>
    <rPh sb="0" eb="2">
      <t>シコク</t>
    </rPh>
    <rPh sb="2" eb="4">
      <t>チホウ</t>
    </rPh>
    <rPh sb="4" eb="6">
      <t>セイビ</t>
    </rPh>
    <rPh sb="6" eb="8">
      <t>キョクチョウ</t>
    </rPh>
    <phoneticPr fontId="3"/>
  </si>
  <si>
    <t>九州地方整備局長</t>
    <rPh sb="0" eb="2">
      <t>キュウシュウ</t>
    </rPh>
    <rPh sb="2" eb="4">
      <t>チホウ</t>
    </rPh>
    <rPh sb="4" eb="6">
      <t>セイビ</t>
    </rPh>
    <rPh sb="6" eb="8">
      <t>キョクチョウ</t>
    </rPh>
    <phoneticPr fontId="3"/>
  </si>
  <si>
    <t>01</t>
    <phoneticPr fontId="3"/>
  </si>
  <si>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</si>
  <si>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</si>
  <si>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</si>
  <si>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</si>
  <si>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</si>
  <si>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</si>
  <si>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</si>
  <si>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</si>
  <si>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</si>
  <si>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</si>
  <si>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</si>
  <si>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</si>
  <si>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</si>
  <si>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</si>
  <si>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</si>
  <si>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</si>
  <si>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</si>
  <si>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</si>
  <si>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</si>
  <si>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</si>
  <si>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</si>
  <si>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</si>
  <si>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</si>
  <si>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</si>
  <si>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</si>
  <si>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</si>
  <si>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</si>
  <si>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</si>
  <si>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</si>
  <si>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</si>
  <si>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</si>
  <si>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</si>
  <si>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</si>
  <si>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</si>
  <si>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</si>
  <si>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</si>
  <si>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</si>
  <si>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</si>
  <si>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</si>
  <si>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</si>
  <si>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</si>
  <si>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</si>
  <si>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</si>
  <si>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</si>
  <si>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</si>
  <si>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</si>
  <si>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青森県知事</t>
  </si>
  <si>
    <t>岩手県知事</t>
  </si>
  <si>
    <t>宮城県知事</t>
  </si>
  <si>
    <t>秋田県知事</t>
  </si>
  <si>
    <t>山形県知事</t>
  </si>
  <si>
    <t>福島県知事</t>
  </si>
  <si>
    <t>茨城県知事</t>
  </si>
  <si>
    <t>栃木県知事</t>
  </si>
  <si>
    <t>群馬県知事</t>
  </si>
  <si>
    <t>埼玉県知事</t>
  </si>
  <si>
    <t>千葉県知事</t>
  </si>
  <si>
    <t>神奈川県知事</t>
  </si>
  <si>
    <t>新潟県知事</t>
  </si>
  <si>
    <t>富山県知事</t>
  </si>
  <si>
    <t>石川県知事</t>
  </si>
  <si>
    <t>福井県知事</t>
  </si>
  <si>
    <t>山梨県知事</t>
  </si>
  <si>
    <t>長野県知事</t>
  </si>
  <si>
    <t>岐阜県知事</t>
  </si>
  <si>
    <t>静岡県知事</t>
  </si>
  <si>
    <t>愛知県知事</t>
  </si>
  <si>
    <t>三重県知事</t>
  </si>
  <si>
    <t>滋賀県知事</t>
  </si>
  <si>
    <t>京都府知事</t>
  </si>
  <si>
    <t>大阪府知事</t>
  </si>
  <si>
    <t>兵庫県知事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</si>
  <si>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</si>
  <si>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</si>
  <si>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</si>
  <si>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</si>
  <si>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</si>
  <si>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</si>
  <si>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</si>
  <si>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</si>
  <si>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</si>
  <si>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</si>
  <si>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</si>
  <si>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</si>
  <si>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</si>
  <si>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</si>
  <si>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</si>
  <si>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</si>
  <si>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宮崎県知事</t>
  </si>
  <si>
    <t>鹿児島県知事</t>
  </si>
  <si>
    <t>沖縄県知事</t>
  </si>
  <si>
    <t>北海道知事</t>
    <phoneticPr fontId="3"/>
  </si>
  <si>
    <t>東京都知事</t>
    <phoneticPr fontId="3"/>
  </si>
  <si>
    <t>)第</t>
    <rPh sb="1" eb="2">
      <t>ダイ</t>
    </rPh>
    <phoneticPr fontId="3"/>
  </si>
  <si>
    <t>許可番号</t>
    <rPh sb="0" eb="1">
      <t>モト</t>
    </rPh>
    <rPh sb="1" eb="2">
      <t>カ</t>
    </rPh>
    <rPh sb="2" eb="3">
      <t>バン</t>
    </rPh>
    <rPh sb="3" eb="4">
      <t>ゴウ</t>
    </rPh>
    <phoneticPr fontId="3"/>
  </si>
  <si>
    <t>7.般･特新規＋更新</t>
    <rPh sb="2" eb="3">
      <t>ハン</t>
    </rPh>
    <rPh sb="4" eb="5">
      <t>トク</t>
    </rPh>
    <rPh sb="5" eb="7">
      <t>シンキ</t>
    </rPh>
    <rPh sb="8" eb="10">
      <t>コウシン</t>
    </rPh>
    <phoneticPr fontId="3"/>
  </si>
  <si>
    <t>9.般･特新規＋業種追加＋更新</t>
    <rPh sb="2" eb="3">
      <t>ハン</t>
    </rPh>
    <rPh sb="4" eb="5">
      <t>トク</t>
    </rPh>
    <rPh sb="5" eb="7">
      <t>シンキ</t>
    </rPh>
    <rPh sb="8" eb="10">
      <t>ギョウシュ</t>
    </rPh>
    <rPh sb="10" eb="12">
      <t>ツイカ</t>
    </rPh>
    <rPh sb="13" eb="15">
      <t>コウシン</t>
    </rPh>
    <phoneticPr fontId="3"/>
  </si>
  <si>
    <t>3.般･特新規</t>
    <rPh sb="2" eb="3">
      <t>ハン</t>
    </rPh>
    <rPh sb="4" eb="5">
      <t>トク</t>
    </rPh>
    <rPh sb="5" eb="7">
      <t>シンキ</t>
    </rPh>
    <phoneticPr fontId="3"/>
  </si>
  <si>
    <t>6.般･特新規+業種追加</t>
    <rPh sb="2" eb="3">
      <t>ハン</t>
    </rPh>
    <rPh sb="4" eb="5">
      <t>トク</t>
    </rPh>
    <rPh sb="5" eb="7">
      <t>シンキ</t>
    </rPh>
    <rPh sb="8" eb="10">
      <t>ギョウシュ</t>
    </rPh>
    <rPh sb="10" eb="12">
      <t>ツイカ</t>
    </rPh>
    <phoneticPr fontId="3"/>
  </si>
  <si>
    <t>法人又は個人の別</t>
    <rPh sb="0" eb="2">
      <t>ホウジン</t>
    </rPh>
    <rPh sb="2" eb="3">
      <t>マタ</t>
    </rPh>
    <rPh sb="4" eb="6">
      <t>コジン</t>
    </rPh>
    <rPh sb="7" eb="8">
      <t>ベツ</t>
    </rPh>
    <phoneticPr fontId="3"/>
  </si>
  <si>
    <t>技  術  関  係  使  用  人</t>
    <rPh sb="0" eb="1">
      <t>ワザ</t>
    </rPh>
    <rPh sb="3" eb="4">
      <t>ジュツ</t>
    </rPh>
    <rPh sb="6" eb="7">
      <t>セキ</t>
    </rPh>
    <rPh sb="9" eb="10">
      <t>カカリ</t>
    </rPh>
    <rPh sb="12" eb="13">
      <t>ツカ</t>
    </rPh>
    <rPh sb="15" eb="16">
      <t>ヨウ</t>
    </rPh>
    <rPh sb="18" eb="19">
      <t>ニン</t>
    </rPh>
    <phoneticPr fontId="4"/>
  </si>
  <si>
    <t xml:space="preserve"> その他の技術関係
 使用人</t>
    <rPh sb="3" eb="4">
      <t>タ</t>
    </rPh>
    <rPh sb="5" eb="7">
      <t>ギジュツ</t>
    </rPh>
    <rPh sb="7" eb="9">
      <t>カンケイ</t>
    </rPh>
    <rPh sb="11" eb="13">
      <t>シヨウ</t>
    </rPh>
    <rPh sb="13" eb="14">
      <t>ニン</t>
    </rPh>
    <phoneticPr fontId="4"/>
  </si>
  <si>
    <t>営業所の名称
 （旧所属）</t>
    <rPh sb="0" eb="3">
      <t>エイギョウショ</t>
    </rPh>
    <rPh sb="4" eb="6">
      <t>メイショウ</t>
    </rPh>
    <rPh sb="9" eb="10">
      <t>キュウ</t>
    </rPh>
    <rPh sb="10" eb="12">
      <t>ショゾク</t>
    </rPh>
    <phoneticPr fontId="3"/>
  </si>
  <si>
    <t>営業所の名称
 （新所属）</t>
    <rPh sb="0" eb="3">
      <t>エイギョウショ</t>
    </rPh>
    <rPh sb="4" eb="6">
      <t>メイショウ</t>
    </rPh>
    <rPh sb="9" eb="10">
      <t>シン</t>
    </rPh>
    <rPh sb="10" eb="12">
      <t>ショゾク</t>
    </rPh>
    <phoneticPr fontId="3"/>
  </si>
  <si>
    <t>下記の者は、</t>
    <rPh sb="0" eb="2">
      <t>カキ</t>
    </rPh>
    <rPh sb="3" eb="4">
      <t>モノ</t>
    </rPh>
    <phoneticPr fontId="3"/>
  </si>
  <si>
    <t>職名</t>
    <rPh sb="0" eb="1">
      <t>ショク</t>
    </rPh>
    <rPh sb="1" eb="2">
      <t>メイ</t>
    </rPh>
    <phoneticPr fontId="3"/>
  </si>
  <si>
    <t>団　　体　　の　　名　　称</t>
    <rPh sb="0" eb="1">
      <t>ダン</t>
    </rPh>
    <rPh sb="3" eb="4">
      <t>カラダ</t>
    </rPh>
    <rPh sb="9" eb="10">
      <t>ナ</t>
    </rPh>
    <rPh sb="12" eb="13">
      <t>ショウ</t>
    </rPh>
    <phoneticPr fontId="4"/>
  </si>
  <si>
    <t>所　　属　　年　　月　　日</t>
    <rPh sb="0" eb="1">
      <t>トコロ</t>
    </rPh>
    <rPh sb="3" eb="4">
      <t>ゾク</t>
    </rPh>
    <rPh sb="6" eb="7">
      <t>トシ</t>
    </rPh>
    <rPh sb="9" eb="10">
      <t>ツキ</t>
    </rPh>
    <rPh sb="12" eb="13">
      <t>ヒ</t>
    </rPh>
    <phoneticPr fontId="4"/>
  </si>
  <si>
    <t>　「団体の名称」の欄には、法第27条の37に規定する建設業者の団体の名称を記載すること。</t>
    <rPh sb="2" eb="4">
      <t>ダンタイ</t>
    </rPh>
    <rPh sb="5" eb="7">
      <t>メイショウ</t>
    </rPh>
    <rPh sb="9" eb="10">
      <t>ラン</t>
    </rPh>
    <rPh sb="13" eb="14">
      <t>ホウ</t>
    </rPh>
    <rPh sb="14" eb="15">
      <t>ダイ</t>
    </rPh>
    <rPh sb="17" eb="18">
      <t>ジョウ</t>
    </rPh>
    <rPh sb="22" eb="24">
      <t>キテイ</t>
    </rPh>
    <rPh sb="26" eb="29">
      <t>ケンセツギョウ</t>
    </rPh>
    <rPh sb="29" eb="30">
      <t>シャ</t>
    </rPh>
    <rPh sb="31" eb="33">
      <t>ダンタイ</t>
    </rPh>
    <rPh sb="34" eb="36">
      <t>メイショウ</t>
    </rPh>
    <rPh sb="37" eb="39">
      <t>キサイ</t>
    </rPh>
    <phoneticPr fontId="4"/>
  </si>
  <si>
    <t>2　各金融機関とも、本所、本店、支所、支店、営業所、出張所等の区別まで記載すること。</t>
    <rPh sb="2" eb="3">
      <t>カク</t>
    </rPh>
    <rPh sb="3" eb="5">
      <t>キンユウ</t>
    </rPh>
    <rPh sb="5" eb="7">
      <t>キカン</t>
    </rPh>
    <rPh sb="10" eb="11">
      <t>ホン</t>
    </rPh>
    <rPh sb="11" eb="12">
      <t>ショ</t>
    </rPh>
    <rPh sb="13" eb="15">
      <t>ホンテン</t>
    </rPh>
    <rPh sb="16" eb="18">
      <t>シショ</t>
    </rPh>
    <rPh sb="19" eb="21">
      <t>シテン</t>
    </rPh>
    <rPh sb="22" eb="25">
      <t>エイギョウショ</t>
    </rPh>
    <rPh sb="26" eb="28">
      <t>シュッチョウ</t>
    </rPh>
    <rPh sb="28" eb="29">
      <t>ジョ</t>
    </rPh>
    <rPh sb="29" eb="30">
      <t>トウ</t>
    </rPh>
    <rPh sb="31" eb="33">
      <t>クベツ</t>
    </rPh>
    <rPh sb="35" eb="37">
      <t>キサイ</t>
    </rPh>
    <phoneticPr fontId="4"/>
  </si>
  <si>
    <t>フリガナ</t>
    <phoneticPr fontId="3"/>
  </si>
  <si>
    <t>）</t>
    <phoneticPr fontId="3"/>
  </si>
  <si>
    <r>
      <t>様式第十四号</t>
    </r>
    <r>
      <rPr>
        <sz val="11"/>
        <rFont val="ＭＳ Ｐ明朝"/>
        <family val="1"/>
        <charset val="128"/>
      </rPr>
      <t>（第四条関係）</t>
    </r>
    <rPh sb="0" eb="2">
      <t>ヨウシキ</t>
    </rPh>
    <rPh sb="2" eb="3">
      <t>ダイ</t>
    </rPh>
    <rPh sb="3" eb="5">
      <t>１４</t>
    </rPh>
    <rPh sb="5" eb="6">
      <t>ゴウ</t>
    </rPh>
    <rPh sb="7" eb="8">
      <t>ダイ</t>
    </rPh>
    <rPh sb="8" eb="10">
      <t>ヨンジョウ</t>
    </rPh>
    <rPh sb="10" eb="12">
      <t>カンケイ</t>
    </rPh>
    <phoneticPr fontId="3"/>
  </si>
  <si>
    <t>所　 属　 建　 設 　業　 者　 団　 体</t>
    <rPh sb="0" eb="1">
      <t>トコロ</t>
    </rPh>
    <rPh sb="3" eb="4">
      <t>ゾク</t>
    </rPh>
    <rPh sb="6" eb="7">
      <t>タツル</t>
    </rPh>
    <rPh sb="9" eb="10">
      <t>シツラ</t>
    </rPh>
    <rPh sb="12" eb="13">
      <t>ギョウ</t>
    </rPh>
    <rPh sb="15" eb="16">
      <t>シャ</t>
    </rPh>
    <rPh sb="18" eb="19">
      <t>ダン</t>
    </rPh>
    <rPh sb="21" eb="22">
      <t>カラダ</t>
    </rPh>
    <phoneticPr fontId="4"/>
  </si>
  <si>
    <t>主　 要　 取　 引　 金 　融 　機　 関　 名</t>
    <rPh sb="0" eb="1">
      <t>シュ</t>
    </rPh>
    <rPh sb="3" eb="4">
      <t>ヨウ</t>
    </rPh>
    <rPh sb="6" eb="7">
      <t>トリ</t>
    </rPh>
    <rPh sb="9" eb="10">
      <t>イン</t>
    </rPh>
    <rPh sb="12" eb="13">
      <t>キン</t>
    </rPh>
    <rPh sb="15" eb="16">
      <t>トオル</t>
    </rPh>
    <rPh sb="18" eb="19">
      <t>キ</t>
    </rPh>
    <rPh sb="21" eb="22">
      <t>セキ</t>
    </rPh>
    <rPh sb="24" eb="25">
      <t>メイ</t>
    </rPh>
    <phoneticPr fontId="4"/>
  </si>
  <si>
    <t>(用紙A4)</t>
    <rPh sb="1" eb="3">
      <t>ヨウシ</t>
    </rPh>
    <phoneticPr fontId="3"/>
  </si>
  <si>
    <t>（用紙A4)</t>
    <rPh sb="1" eb="3">
      <t>ヨウシ</t>
    </rPh>
    <phoneticPr fontId="3"/>
  </si>
  <si>
    <t>使　　　用　　　人　　　数</t>
    <rPh sb="0" eb="1">
      <t>ツカ</t>
    </rPh>
    <rPh sb="4" eb="5">
      <t>ヨウ</t>
    </rPh>
    <rPh sb="8" eb="9">
      <t>ヒト</t>
    </rPh>
    <rPh sb="12" eb="13">
      <t>カズ</t>
    </rPh>
    <phoneticPr fontId="4"/>
  </si>
  <si>
    <t>誓　　　　約　　　　書</t>
    <phoneticPr fontId="3"/>
  </si>
  <si>
    <t>氏名のフリガナ</t>
    <rPh sb="0" eb="2">
      <t>シメイ</t>
    </rPh>
    <phoneticPr fontId="3"/>
  </si>
  <si>
    <t>生  年  月  日</t>
    <rPh sb="0" eb="1">
      <t>ショウ</t>
    </rPh>
    <rPh sb="3" eb="4">
      <t>トシ</t>
    </rPh>
    <rPh sb="6" eb="7">
      <t>ツキ</t>
    </rPh>
    <rPh sb="9" eb="10">
      <t>ヒ</t>
    </rPh>
    <phoneticPr fontId="3"/>
  </si>
  <si>
    <t>(1) 下記のとおり、</t>
    <rPh sb="4" eb="6">
      <t>カキ</t>
    </rPh>
    <phoneticPr fontId="3"/>
  </si>
  <si>
    <t>実　務　経　験　年　数</t>
    <rPh sb="0" eb="1">
      <t>ジツ</t>
    </rPh>
    <rPh sb="2" eb="3">
      <t>ツトム</t>
    </rPh>
    <rPh sb="4" eb="5">
      <t>キョウ</t>
    </rPh>
    <rPh sb="6" eb="7">
      <t>シルシ</t>
    </rPh>
    <rPh sb="8" eb="9">
      <t>トシ</t>
    </rPh>
    <rPh sb="10" eb="11">
      <t>カズ</t>
    </rPh>
    <phoneticPr fontId="3"/>
  </si>
  <si>
    <t>合計　　満</t>
    <rPh sb="0" eb="2">
      <t>ゴウケイ</t>
    </rPh>
    <rPh sb="4" eb="5">
      <t>マン</t>
    </rPh>
    <phoneticPr fontId="3"/>
  </si>
  <si>
    <t>コード</t>
    <phoneticPr fontId="3"/>
  </si>
  <si>
    <t>と</t>
    <phoneticPr fontId="3"/>
  </si>
  <si>
    <t>しゅ</t>
    <phoneticPr fontId="3"/>
  </si>
  <si>
    <t>ガ</t>
    <phoneticPr fontId="3"/>
  </si>
  <si>
    <t>氏　名</t>
    <rPh sb="0" eb="1">
      <t>シ</t>
    </rPh>
    <rPh sb="2" eb="3">
      <t>メイ</t>
    </rPh>
    <phoneticPr fontId="3"/>
  </si>
  <si>
    <t>期       間</t>
    <rPh sb="0" eb="1">
      <t>キ</t>
    </rPh>
    <rPh sb="8" eb="9">
      <t>アイダ</t>
    </rPh>
    <phoneticPr fontId="3"/>
  </si>
  <si>
    <r>
      <t>様式第九号</t>
    </r>
    <r>
      <rPr>
        <sz val="10"/>
        <rFont val="ＭＳ Ｐ明朝"/>
        <family val="1"/>
        <charset val="128"/>
      </rPr>
      <t>（第三条関係）</t>
    </r>
    <rPh sb="0" eb="2">
      <t>ヨウシキ</t>
    </rPh>
    <rPh sb="2" eb="3">
      <t>ダイ</t>
    </rPh>
    <rPh sb="3" eb="4">
      <t>9</t>
    </rPh>
    <rPh sb="4" eb="5">
      <t>ゴウ</t>
    </rPh>
    <rPh sb="6" eb="7">
      <t>ダイ</t>
    </rPh>
    <rPh sb="7" eb="9">
      <t>サンジョウ</t>
    </rPh>
    <rPh sb="9" eb="11">
      <t>カンケイ</t>
    </rPh>
    <phoneticPr fontId="3"/>
  </si>
  <si>
    <t>職名</t>
    <rPh sb="0" eb="2">
      <t>ショクメイ</t>
    </rPh>
    <phoneticPr fontId="3"/>
  </si>
  <si>
    <r>
      <t>様式第十号</t>
    </r>
    <r>
      <rPr>
        <sz val="10"/>
        <rFont val="ＭＳ Ｐ明朝"/>
        <family val="1"/>
        <charset val="128"/>
      </rPr>
      <t>（第十三条関係）</t>
    </r>
    <rPh sb="0" eb="2">
      <t>ヨウシキ</t>
    </rPh>
    <rPh sb="2" eb="3">
      <t>ダイ</t>
    </rPh>
    <rPh sb="3" eb="4">
      <t>10</t>
    </rPh>
    <rPh sb="4" eb="5">
      <t>ゴウ</t>
    </rPh>
    <rPh sb="6" eb="7">
      <t>ダイ</t>
    </rPh>
    <rPh sb="7" eb="8">
      <t>10</t>
    </rPh>
    <rPh sb="8" eb="10">
      <t>サンジョウ</t>
    </rPh>
    <rPh sb="10" eb="12">
      <t>カンケイ</t>
    </rPh>
    <phoneticPr fontId="3"/>
  </si>
  <si>
    <t>ついて記載すること。</t>
    <phoneticPr fontId="3"/>
  </si>
  <si>
    <t>　 この調書は、総株主の議決権の100分の5以上を有する株主又は出資の総額の100分の5以上に相当する出資をしている者に</t>
    <rPh sb="4" eb="6">
      <t>チョウショ</t>
    </rPh>
    <rPh sb="8" eb="9">
      <t>ソウ</t>
    </rPh>
    <rPh sb="9" eb="11">
      <t>カブヌシ</t>
    </rPh>
    <rPh sb="12" eb="15">
      <t>ギケツケン</t>
    </rPh>
    <rPh sb="19" eb="20">
      <t>ブン</t>
    </rPh>
    <rPh sb="22" eb="24">
      <t>イジョウ</t>
    </rPh>
    <rPh sb="25" eb="26">
      <t>ユウ</t>
    </rPh>
    <rPh sb="28" eb="30">
      <t>カブヌシ</t>
    </rPh>
    <rPh sb="30" eb="31">
      <t>マタ</t>
    </rPh>
    <rPh sb="32" eb="34">
      <t>シュッシシャ</t>
    </rPh>
    <rPh sb="35" eb="37">
      <t>ソウガク</t>
    </rPh>
    <rPh sb="41" eb="42">
      <t>ブン</t>
    </rPh>
    <rPh sb="44" eb="46">
      <t>イジョウ</t>
    </rPh>
    <rPh sb="47" eb="49">
      <t>ソウトウ</t>
    </rPh>
    <rPh sb="51" eb="53">
      <t>シュッシ</t>
    </rPh>
    <rPh sb="58" eb="59">
      <t>モノ</t>
    </rPh>
    <phoneticPr fontId="3"/>
  </si>
  <si>
    <t>-</t>
    <phoneticPr fontId="3"/>
  </si>
  <si>
    <t>国土交通大臣</t>
    <phoneticPr fontId="3"/>
  </si>
  <si>
    <t>7</t>
    <phoneticPr fontId="3"/>
  </si>
  <si>
    <t>予備の取消線です→</t>
    <rPh sb="0" eb="2">
      <t>ヨビ</t>
    </rPh>
    <rPh sb="3" eb="6">
      <t>トリケシセン</t>
    </rPh>
    <phoneticPr fontId="3"/>
  </si>
  <si>
    <t>1.す  　る</t>
    <phoneticPr fontId="3"/>
  </si>
  <si>
    <t>)</t>
    <phoneticPr fontId="3"/>
  </si>
  <si>
    <t>（1. 大臣許可→知事許可     2. 知事許可→大臣許可     3. 知事許可→他の知事許可）</t>
    <rPh sb="4" eb="6">
      <t>ダイジン</t>
    </rPh>
    <rPh sb="6" eb="8">
      <t>キョカ</t>
    </rPh>
    <rPh sb="9" eb="11">
      <t>チジ</t>
    </rPh>
    <rPh sb="11" eb="13">
      <t>キョカ</t>
    </rPh>
    <rPh sb="21" eb="23">
      <t>チジ</t>
    </rPh>
    <rPh sb="23" eb="25">
      <t>キョカ</t>
    </rPh>
    <rPh sb="26" eb="28">
      <t>ダイジン</t>
    </rPh>
    <rPh sb="28" eb="30">
      <t>キョカ</t>
    </rPh>
    <rPh sb="38" eb="40">
      <t>チジ</t>
    </rPh>
    <rPh sb="40" eb="42">
      <t>キョカ</t>
    </rPh>
    <rPh sb="43" eb="44">
      <t>ホカ</t>
    </rPh>
    <rPh sb="45" eb="47">
      <t>チジ</t>
    </rPh>
    <rPh sb="47" eb="49">
      <t>キョカ</t>
    </rPh>
    <phoneticPr fontId="3"/>
  </si>
  <si>
    <t>〃</t>
    <phoneticPr fontId="3"/>
  </si>
  <si>
    <t>等について記載すること。</t>
  </si>
  <si>
    <t>指 導 監 督 的 実 務 経 験 証 明 書</t>
    <rPh sb="0" eb="1">
      <t>ユビ</t>
    </rPh>
    <rPh sb="2" eb="3">
      <t>シルベ</t>
    </rPh>
    <rPh sb="4" eb="5">
      <t>ラン</t>
    </rPh>
    <rPh sb="6" eb="7">
      <t>ヨシ</t>
    </rPh>
    <rPh sb="8" eb="9">
      <t>テキ</t>
    </rPh>
    <rPh sb="10" eb="11">
      <t>ミ</t>
    </rPh>
    <rPh sb="12" eb="13">
      <t>ツトム</t>
    </rPh>
    <rPh sb="14" eb="15">
      <t>キョウ</t>
    </rPh>
    <rPh sb="16" eb="17">
      <t>シルシ</t>
    </rPh>
    <rPh sb="18" eb="19">
      <t>アカシ</t>
    </rPh>
    <rPh sb="20" eb="21">
      <t>メイ</t>
    </rPh>
    <rPh sb="22" eb="23">
      <t>ショ</t>
    </rPh>
    <phoneticPr fontId="3"/>
  </si>
  <si>
    <t>住　　  　　所</t>
    <rPh sb="0" eb="1">
      <t>ジュウ</t>
    </rPh>
    <rPh sb="7" eb="8">
      <t>ショ</t>
    </rPh>
    <phoneticPr fontId="3"/>
  </si>
  <si>
    <t>（用紙A4）</t>
    <rPh sb="1" eb="3">
      <t>ヨウシ</t>
    </rPh>
    <phoneticPr fontId="3"/>
  </si>
  <si>
    <t>【例】　日本建設株式会社　 (個人事業の場合）日本建設</t>
    <rPh sb="4" eb="6">
      <t>ニッポン</t>
    </rPh>
    <rPh sb="6" eb="8">
      <t>ケンセツ</t>
    </rPh>
    <rPh sb="8" eb="12">
      <t>カブシキガイシャ</t>
    </rPh>
    <rPh sb="15" eb="17">
      <t>コジン</t>
    </rPh>
    <rPh sb="17" eb="19">
      <t>ジギョウ</t>
    </rPh>
    <rPh sb="20" eb="22">
      <t>バアイ</t>
    </rPh>
    <rPh sb="23" eb="25">
      <t>ニホン</t>
    </rPh>
    <rPh sb="25" eb="27">
      <t>ケンセツ</t>
    </rPh>
    <phoneticPr fontId="3"/>
  </si>
  <si>
    <t>【例】　代表取締役　日本太郎　（個人事業の場合）日本太郎</t>
    <rPh sb="4" eb="6">
      <t>ダイヒョウ</t>
    </rPh>
    <rPh sb="6" eb="9">
      <t>トリシマリヤク</t>
    </rPh>
    <rPh sb="10" eb="12">
      <t>ニッポン</t>
    </rPh>
    <rPh sb="12" eb="14">
      <t>タロウ</t>
    </rPh>
    <rPh sb="16" eb="18">
      <t>コジン</t>
    </rPh>
    <rPh sb="18" eb="20">
      <t>ジギョウ</t>
    </rPh>
    <rPh sb="21" eb="23">
      <t>バアイ</t>
    </rPh>
    <rPh sb="24" eb="26">
      <t>ニッポン</t>
    </rPh>
    <rPh sb="26" eb="28">
      <t>タロウ</t>
    </rPh>
    <phoneticPr fontId="3"/>
  </si>
  <si>
    <r>
      <t>様式第一号</t>
    </r>
    <r>
      <rPr>
        <sz val="11"/>
        <rFont val="ＭＳ Ｐ明朝"/>
        <family val="1"/>
        <charset val="128"/>
      </rPr>
      <t>（第二条関係）</t>
    </r>
    <rPh sb="0" eb="2">
      <t>ヨウシキ</t>
    </rPh>
    <rPh sb="2" eb="3">
      <t>ダイ</t>
    </rPh>
    <rPh sb="3" eb="5">
      <t>イチゴウ</t>
    </rPh>
    <rPh sb="6" eb="7">
      <t>ダイ</t>
    </rPh>
    <rPh sb="7" eb="9">
      <t>ニジョウ</t>
    </rPh>
    <rPh sb="9" eb="11">
      <t>カンケイ</t>
    </rPh>
    <phoneticPr fontId="3"/>
  </si>
  <si>
    <t>沖縄総合事務局長</t>
    <rPh sb="0" eb="2">
      <t>オキナワ</t>
    </rPh>
    <rPh sb="2" eb="4">
      <t>ソウゴウ</t>
    </rPh>
    <rPh sb="4" eb="6">
      <t>ジム</t>
    </rPh>
    <rPh sb="6" eb="8">
      <t>キョクチョウ</t>
    </rPh>
    <phoneticPr fontId="3"/>
  </si>
  <si>
    <t>株　  　　主　　 　（出　　　 資　　　 者）　　　調 　　　 書</t>
    <rPh sb="0" eb="1">
      <t>カブ</t>
    </rPh>
    <rPh sb="6" eb="7">
      <t>ヌシ</t>
    </rPh>
    <rPh sb="12" eb="13">
      <t>デ</t>
    </rPh>
    <rPh sb="17" eb="18">
      <t>シ</t>
    </rPh>
    <rPh sb="22" eb="23">
      <t>シャ</t>
    </rPh>
    <rPh sb="27" eb="28">
      <t>チョウ</t>
    </rPh>
    <rPh sb="33" eb="34">
      <t>ショ</t>
    </rPh>
    <phoneticPr fontId="3"/>
  </si>
  <si>
    <t>近畿地方整備局長</t>
    <rPh sb="0" eb="2">
      <t>キンキ</t>
    </rPh>
    <rPh sb="2" eb="4">
      <t>チホウ</t>
    </rPh>
    <rPh sb="4" eb="6">
      <t>セイビ</t>
    </rPh>
    <rPh sb="6" eb="8">
      <t>キョクチョウ</t>
    </rPh>
    <phoneticPr fontId="3"/>
  </si>
  <si>
    <t xml:space="preserve"> ここに入力すると自動的に</t>
    <rPh sb="4" eb="6">
      <t>ニュウリョク</t>
    </rPh>
    <rPh sb="9" eb="12">
      <t>ジドウテキ</t>
    </rPh>
    <phoneticPr fontId="3"/>
  </si>
  <si>
    <t>に反映します</t>
    <rPh sb="1" eb="3">
      <t>ハンエイ</t>
    </rPh>
    <phoneticPr fontId="3"/>
  </si>
  <si>
    <t>会社名のフリガナ（全角）</t>
    <rPh sb="0" eb="3">
      <t>カイシャメイ</t>
    </rPh>
    <rPh sb="9" eb="11">
      <t>ゼンカク</t>
    </rPh>
    <phoneticPr fontId="3"/>
  </si>
  <si>
    <t>代表者のフリガナ（全角）</t>
    <rPh sb="0" eb="3">
      <t>ダイヒョウシャ</t>
    </rPh>
    <rPh sb="9" eb="11">
      <t>ゼンカク</t>
    </rPh>
    <phoneticPr fontId="3"/>
  </si>
  <si>
    <t>姓名の間を１文字あける　【例】シガ　ヨウジ</t>
    <rPh sb="0" eb="2">
      <t>セイメイ</t>
    </rPh>
    <rPh sb="3" eb="4">
      <t>アイダ</t>
    </rPh>
    <rPh sb="6" eb="8">
      <t>モジ</t>
    </rPh>
    <rPh sb="13" eb="14">
      <t>レイ</t>
    </rPh>
    <phoneticPr fontId="3"/>
  </si>
  <si>
    <t>姓名の間を１文字あける　【例】志賀　洋二</t>
    <rPh sb="0" eb="2">
      <t>セイメイ</t>
    </rPh>
    <rPh sb="3" eb="4">
      <t>アイダ</t>
    </rPh>
    <rPh sb="6" eb="8">
      <t>モジ</t>
    </rPh>
    <rPh sb="13" eb="14">
      <t>レイ</t>
    </rPh>
    <rPh sb="15" eb="17">
      <t>シガ</t>
    </rPh>
    <rPh sb="18" eb="20">
      <t>ヨウジ</t>
    </rPh>
    <phoneticPr fontId="3"/>
  </si>
  <si>
    <t>主たる営業所の所在地</t>
    <rPh sb="0" eb="1">
      <t>シュ</t>
    </rPh>
    <rPh sb="3" eb="6">
      <t>エイギョウショ</t>
    </rPh>
    <rPh sb="7" eb="10">
      <t>ショザイチ</t>
    </rPh>
    <phoneticPr fontId="3"/>
  </si>
  <si>
    <t>市区町村は省略する　【例】西新宿２－８－１</t>
    <rPh sb="0" eb="2">
      <t>シク</t>
    </rPh>
    <rPh sb="2" eb="4">
      <t>チョウソン</t>
    </rPh>
    <rPh sb="5" eb="7">
      <t>ショウリャク</t>
    </rPh>
    <rPh sb="11" eb="12">
      <t>レイ</t>
    </rPh>
    <rPh sb="13" eb="16">
      <t>ニシシンジュク</t>
    </rPh>
    <phoneticPr fontId="3"/>
  </si>
  <si>
    <r>
      <t>氏名</t>
    </r>
    <r>
      <rPr>
        <sz val="10"/>
        <color indexed="9"/>
        <rFont val="ＭＳ Ｐゴシック"/>
        <family val="3"/>
        <charset val="128"/>
      </rPr>
      <t>（姓名の間に
スペースを入れる）</t>
    </r>
    <rPh sb="0" eb="2">
      <t>シメイ</t>
    </rPh>
    <rPh sb="3" eb="5">
      <t>セイメイ</t>
    </rPh>
    <rPh sb="6" eb="7">
      <t>アイダ</t>
    </rPh>
    <rPh sb="14" eb="15">
      <t>イ</t>
    </rPh>
    <phoneticPr fontId="3"/>
  </si>
  <si>
    <t>フリガナ（全角）</t>
    <rPh sb="5" eb="7">
      <t>ゼンカク</t>
    </rPh>
    <phoneticPr fontId="3"/>
  </si>
  <si>
    <t>生年月日
【例】S330330</t>
    <rPh sb="0" eb="2">
      <t>セイネン</t>
    </rPh>
    <rPh sb="2" eb="4">
      <t>ガッピ</t>
    </rPh>
    <rPh sb="6" eb="7">
      <t>レイ</t>
    </rPh>
    <phoneticPr fontId="3"/>
  </si>
  <si>
    <t>旧所属</t>
    <rPh sb="0" eb="1">
      <t>キュウ</t>
    </rPh>
    <rPh sb="1" eb="3">
      <t>ショゾク</t>
    </rPh>
    <phoneticPr fontId="3"/>
  </si>
  <si>
    <t>新所属</t>
    <rPh sb="0" eb="1">
      <t>シン</t>
    </rPh>
    <rPh sb="1" eb="3">
      <t>ショゾク</t>
    </rPh>
    <phoneticPr fontId="3"/>
  </si>
  <si>
    <t>（フリガナ）</t>
    <phoneticPr fontId="3"/>
  </si>
  <si>
    <t>住所など</t>
    <rPh sb="0" eb="2">
      <t>ジュウショ</t>
    </rPh>
    <phoneticPr fontId="3"/>
  </si>
  <si>
    <t>電話番号など</t>
    <rPh sb="0" eb="2">
      <t>デンワ</t>
    </rPh>
    <rPh sb="2" eb="4">
      <t>バンゴウ</t>
    </rPh>
    <phoneticPr fontId="3"/>
  </si>
  <si>
    <t>行政書士さんが使用する場合に入力してください。申請書の欄外に複写されます。</t>
    <rPh sb="0" eb="2">
      <t>ギョウセイ</t>
    </rPh>
    <rPh sb="2" eb="4">
      <t>ショシ</t>
    </rPh>
    <rPh sb="7" eb="9">
      <t>シヨウ</t>
    </rPh>
    <rPh sb="11" eb="13">
      <t>バアイ</t>
    </rPh>
    <rPh sb="14" eb="16">
      <t>ニュウリョク</t>
    </rPh>
    <rPh sb="23" eb="25">
      <t>シンセイ</t>
    </rPh>
    <rPh sb="25" eb="26">
      <t>ショ</t>
    </rPh>
    <rPh sb="27" eb="29">
      <t>ランガイ</t>
    </rPh>
    <rPh sb="30" eb="32">
      <t>フクシャ</t>
    </rPh>
    <phoneticPr fontId="3"/>
  </si>
  <si>
    <t>（カ）や（ユ）はつけない　【例】ニッポンケンセツ</t>
    <rPh sb="14" eb="15">
      <t>レイ</t>
    </rPh>
    <phoneticPr fontId="3"/>
  </si>
  <si>
    <t>【例】日本建設（株）</t>
    <rPh sb="1" eb="2">
      <t>レイ</t>
    </rPh>
    <rPh sb="3" eb="5">
      <t>ニホン</t>
    </rPh>
    <rPh sb="5" eb="7">
      <t>ケンセツ</t>
    </rPh>
    <rPh sb="7" eb="10">
      <t>カブ</t>
    </rPh>
    <phoneticPr fontId="3"/>
  </si>
  <si>
    <t>【例】行政書士　建設太郎（または行政書士法人名）</t>
    <rPh sb="1" eb="2">
      <t>レイ</t>
    </rPh>
    <rPh sb="3" eb="5">
      <t>ギョウセイ</t>
    </rPh>
    <rPh sb="5" eb="7">
      <t>ショシ</t>
    </rPh>
    <rPh sb="8" eb="10">
      <t>ケンセツ</t>
    </rPh>
    <rPh sb="10" eb="12">
      <t>タロウ</t>
    </rPh>
    <rPh sb="16" eb="18">
      <t>ギョウセイ</t>
    </rPh>
    <rPh sb="18" eb="20">
      <t>ショシ</t>
    </rPh>
    <rPh sb="20" eb="22">
      <t>ホウジン</t>
    </rPh>
    <rPh sb="22" eb="23">
      <t>メイ</t>
    </rPh>
    <phoneticPr fontId="3"/>
  </si>
  <si>
    <t>行政書士法人の行政書士氏名</t>
    <rPh sb="0" eb="2">
      <t>ギョウセイ</t>
    </rPh>
    <rPh sb="2" eb="4">
      <t>ショシ</t>
    </rPh>
    <rPh sb="4" eb="6">
      <t>ホウジン</t>
    </rPh>
    <rPh sb="7" eb="9">
      <t>ギョウセイ</t>
    </rPh>
    <rPh sb="9" eb="11">
      <t>ショシ</t>
    </rPh>
    <rPh sb="11" eb="13">
      <t>シメイ</t>
    </rPh>
    <phoneticPr fontId="3"/>
  </si>
  <si>
    <t>行政書士法人の場合のみ【例】行政書士　建設太郎</t>
    <rPh sb="0" eb="2">
      <t>ギョウセイ</t>
    </rPh>
    <rPh sb="2" eb="4">
      <t>ショシ</t>
    </rPh>
    <rPh sb="4" eb="6">
      <t>ホウジン</t>
    </rPh>
    <rPh sb="7" eb="9">
      <t>バアイ</t>
    </rPh>
    <rPh sb="12" eb="13">
      <t>レイ</t>
    </rPh>
    <rPh sb="14" eb="16">
      <t>ギョウセイ</t>
    </rPh>
    <rPh sb="16" eb="18">
      <t>ショシ</t>
    </rPh>
    <rPh sb="19" eb="21">
      <t>ケンセツ</t>
    </rPh>
    <rPh sb="21" eb="23">
      <t>タロウ</t>
    </rPh>
    <phoneticPr fontId="3"/>
  </si>
  <si>
    <t>氏名等
このﾍﾟｰｼﾞ上部
欄外に入力</t>
    <rPh sb="0" eb="2">
      <t>シメイ</t>
    </rPh>
    <rPh sb="2" eb="3">
      <t>トウ</t>
    </rPh>
    <rPh sb="11" eb="13">
      <t>ジョウブ</t>
    </rPh>
    <rPh sb="14" eb="16">
      <t>ランガイ</t>
    </rPh>
    <rPh sb="17" eb="19">
      <t>ニュウリョク</t>
    </rPh>
    <phoneticPr fontId="3"/>
  </si>
  <si>
    <t>パ</t>
    <phoneticPr fontId="3"/>
  </si>
  <si>
    <t>となるように</t>
    <phoneticPr fontId="3"/>
  </si>
  <si>
    <t>（</t>
    <phoneticPr fontId="3"/>
  </si>
  <si>
    <t xml:space="preserve">
ここに直接入力
できません
このページの
上部欄外に入力</t>
    <rPh sb="4" eb="6">
      <t>チョクセツ</t>
    </rPh>
    <rPh sb="6" eb="8">
      <t>ニュウリョク</t>
    </rPh>
    <rPh sb="23" eb="25">
      <t>ジョウブ</t>
    </rPh>
    <rPh sb="25" eb="27">
      <t>ランガイ</t>
    </rPh>
    <rPh sb="28" eb="30">
      <t>ニュウリョク</t>
    </rPh>
    <phoneticPr fontId="3"/>
  </si>
  <si>
    <t>このページの
上部欄外に入力</t>
    <phoneticPr fontId="3"/>
  </si>
  <si>
    <t>行政書士、行政書士法人名</t>
    <rPh sb="0" eb="2">
      <t>ギョウセイ</t>
    </rPh>
    <rPh sb="2" eb="4">
      <t>ショシ</t>
    </rPh>
    <rPh sb="5" eb="7">
      <t>ギョウセイ</t>
    </rPh>
    <rPh sb="7" eb="9">
      <t>ショシ</t>
    </rPh>
    <rPh sb="9" eb="11">
      <t>ホウジン</t>
    </rPh>
    <rPh sb="11" eb="12">
      <t>メイ</t>
    </rPh>
    <phoneticPr fontId="3"/>
  </si>
  <si>
    <r>
      <t>様式第二十号の二</t>
    </r>
    <r>
      <rPr>
        <sz val="11"/>
        <rFont val="ＭＳ Ｐ明朝"/>
        <family val="1"/>
        <charset val="128"/>
      </rPr>
      <t>（第四条関係）</t>
    </r>
    <rPh sb="0" eb="2">
      <t>ヨウシキ</t>
    </rPh>
    <rPh sb="2" eb="3">
      <t>ダイ</t>
    </rPh>
    <rPh sb="3" eb="5">
      <t>ニジュウ</t>
    </rPh>
    <rPh sb="5" eb="6">
      <t>ゴウ</t>
    </rPh>
    <rPh sb="7" eb="8">
      <t>ニ</t>
    </rPh>
    <rPh sb="9" eb="10">
      <t>ダイ</t>
    </rPh>
    <rPh sb="10" eb="12">
      <t>4ジョウ</t>
    </rPh>
    <rPh sb="12" eb="14">
      <t>カンケイ</t>
    </rPh>
    <phoneticPr fontId="4"/>
  </si>
  <si>
    <t>1枚で足りない会社は
保護を解除して縦計を削除、修正してください。</t>
    <phoneticPr fontId="3"/>
  </si>
  <si>
    <t>新規</t>
    <rPh sb="0" eb="2">
      <t>シンキ</t>
    </rPh>
    <phoneticPr fontId="3"/>
  </si>
  <si>
    <t>更新</t>
    <rPh sb="0" eb="2">
      <t>コウシン</t>
    </rPh>
    <phoneticPr fontId="3"/>
  </si>
  <si>
    <t>決算</t>
    <rPh sb="0" eb="2">
      <t>ケッサン</t>
    </rPh>
    <phoneticPr fontId="3"/>
  </si>
  <si>
    <t>○</t>
    <phoneticPr fontId="3"/>
  </si>
  <si>
    <t>（例　○○銀行○○支店）</t>
    <phoneticPr fontId="3"/>
  </si>
  <si>
    <t>株式会社商工組合中央金庫</t>
    <rPh sb="0" eb="1">
      <t>カブ</t>
    </rPh>
    <rPh sb="1" eb="2">
      <t>シキ</t>
    </rPh>
    <rPh sb="2" eb="4">
      <t>ガイシャ</t>
    </rPh>
    <rPh sb="4" eb="6">
      <t>ショウコウ</t>
    </rPh>
    <rPh sb="6" eb="8">
      <t>クミアイ</t>
    </rPh>
    <rPh sb="8" eb="10">
      <t>チュウオウ</t>
    </rPh>
    <rPh sb="10" eb="12">
      <t>キンコ</t>
    </rPh>
    <phoneticPr fontId="4"/>
  </si>
  <si>
    <t>1　「政府関係金融機関」の欄は、独立行政法人住宅金融支援機構、株式会社日本政策金融公庫、株式会社日本政策投資銀行</t>
    <rPh sb="3" eb="5">
      <t>セイフ</t>
    </rPh>
    <rPh sb="5" eb="7">
      <t>カンケイ</t>
    </rPh>
    <rPh sb="7" eb="9">
      <t>キンユウ</t>
    </rPh>
    <rPh sb="9" eb="11">
      <t>キカン</t>
    </rPh>
    <rPh sb="13" eb="14">
      <t>ラン</t>
    </rPh>
    <rPh sb="16" eb="18">
      <t>ドクリツ</t>
    </rPh>
    <rPh sb="18" eb="20">
      <t>ギョウセイ</t>
    </rPh>
    <rPh sb="20" eb="22">
      <t>ホウジン</t>
    </rPh>
    <rPh sb="22" eb="24">
      <t>ジュウタク</t>
    </rPh>
    <rPh sb="24" eb="26">
      <t>キンユウ</t>
    </rPh>
    <rPh sb="26" eb="28">
      <t>シエン</t>
    </rPh>
    <rPh sb="28" eb="30">
      <t>キコウ</t>
    </rPh>
    <rPh sb="31" eb="35">
      <t>カブシキガイシャ</t>
    </rPh>
    <rPh sb="35" eb="37">
      <t>ニホン</t>
    </rPh>
    <rPh sb="37" eb="39">
      <t>セイサク</t>
    </rPh>
    <rPh sb="39" eb="41">
      <t>キンユウ</t>
    </rPh>
    <rPh sb="41" eb="43">
      <t>コウコ</t>
    </rPh>
    <phoneticPr fontId="4"/>
  </si>
  <si>
    <t>国土交通大臣</t>
    <phoneticPr fontId="3"/>
  </si>
  <si>
    <t>－</t>
    <phoneticPr fontId="3"/>
  </si>
  <si>
    <t>都道府県名</t>
    <rPh sb="0" eb="4">
      <t>トドウフケン</t>
    </rPh>
    <rPh sb="4" eb="5">
      <t>メイ</t>
    </rPh>
    <phoneticPr fontId="3"/>
  </si>
  <si>
    <t>市区町村名</t>
    <rPh sb="0" eb="2">
      <t>シク</t>
    </rPh>
    <rPh sb="2" eb="4">
      <t>チョウソン</t>
    </rPh>
    <rPh sb="4" eb="5">
      <t>メイ</t>
    </rPh>
    <phoneticPr fontId="3"/>
  </si>
  <si>
    <t>ファックス番号</t>
    <rPh sb="5" eb="7">
      <t>バンゴウ</t>
    </rPh>
    <phoneticPr fontId="3"/>
  </si>
  <si>
    <t>別紙一</t>
    <rPh sb="0" eb="3">
      <t>ベッシイチ</t>
    </rPh>
    <phoneticPr fontId="3"/>
  </si>
  <si>
    <t>従来の｢別表」が廃止され、「別紙一、別紙二（１）、別紙二（２）、別紙三」が新設されました。</t>
    <rPh sb="0" eb="2">
      <t>ジュウライ</t>
    </rPh>
    <rPh sb="4" eb="6">
      <t>ベッピョウ</t>
    </rPh>
    <rPh sb="8" eb="10">
      <t>ハイシ</t>
    </rPh>
    <rPh sb="14" eb="16">
      <t>ベッシ</t>
    </rPh>
    <rPh sb="16" eb="17">
      <t>イチ</t>
    </rPh>
    <rPh sb="18" eb="20">
      <t>ベッシ</t>
    </rPh>
    <rPh sb="20" eb="21">
      <t>ニ</t>
    </rPh>
    <rPh sb="25" eb="27">
      <t>ベッシ</t>
    </rPh>
    <rPh sb="27" eb="28">
      <t>ニ</t>
    </rPh>
    <rPh sb="32" eb="34">
      <t>ベッシ</t>
    </rPh>
    <rPh sb="34" eb="35">
      <t>サン</t>
    </rPh>
    <rPh sb="37" eb="39">
      <t>シンセツ</t>
    </rPh>
    <phoneticPr fontId="3"/>
  </si>
  <si>
    <t>営業しよう
とする建設業</t>
    <rPh sb="0" eb="2">
      <t>エイギョウ</t>
    </rPh>
    <phoneticPr fontId="3"/>
  </si>
  <si>
    <t>変更前</t>
    <rPh sb="0" eb="2">
      <t>ヘンコウ</t>
    </rPh>
    <rPh sb="2" eb="3">
      <t>マエ</t>
    </rPh>
    <phoneticPr fontId="3"/>
  </si>
  <si>
    <t>別紙二　（1）</t>
    <rPh sb="0" eb="2">
      <t>ベッシ</t>
    </rPh>
    <rPh sb="2" eb="3">
      <t>ニ</t>
    </rPh>
    <phoneticPr fontId="3"/>
  </si>
  <si>
    <t>従たる営業所の
名称</t>
    <rPh sb="0" eb="1">
      <t>ジュウ</t>
    </rPh>
    <rPh sb="3" eb="6">
      <t>エイギョウショ</t>
    </rPh>
    <rPh sb="8" eb="10">
      <t>メイショウ</t>
    </rPh>
    <phoneticPr fontId="3"/>
  </si>
  <si>
    <t>従たる営業所の
所在地</t>
    <rPh sb="0" eb="1">
      <t>ジュウ</t>
    </rPh>
    <rPh sb="3" eb="6">
      <t>エイギョウショ</t>
    </rPh>
    <rPh sb="8" eb="11">
      <t>ショザイチ</t>
    </rPh>
    <phoneticPr fontId="3"/>
  </si>
  <si>
    <t>内容</t>
    <rPh sb="0" eb="2">
      <t>ナイヨウ</t>
    </rPh>
    <phoneticPr fontId="3"/>
  </si>
  <si>
    <t>フリガナ</t>
    <phoneticPr fontId="3"/>
  </si>
  <si>
    <t>（従たる営業所）</t>
    <rPh sb="1" eb="2">
      <t>ジュウ</t>
    </rPh>
    <rPh sb="4" eb="7">
      <t>エイギョウショ</t>
    </rPh>
    <phoneticPr fontId="3"/>
  </si>
  <si>
    <t>　（従たる営業所）</t>
    <rPh sb="2" eb="3">
      <t>ジュウ</t>
    </rPh>
    <rPh sb="5" eb="8">
      <t>エイギョウショ</t>
    </rPh>
    <phoneticPr fontId="3"/>
  </si>
  <si>
    <t>ここに直接入力
できません
このページの
上部欄外に入力</t>
    <rPh sb="3" eb="5">
      <t>チョクセツ</t>
    </rPh>
    <rPh sb="5" eb="7">
      <t>ニュウリョク</t>
    </rPh>
    <phoneticPr fontId="3"/>
  </si>
  <si>
    <r>
      <t>所在地・・・</t>
    </r>
    <r>
      <rPr>
        <b/>
        <sz val="11"/>
        <color indexed="9"/>
        <rFont val="ＭＳ Ｐゴシック"/>
        <family val="3"/>
        <charset val="128"/>
      </rPr>
      <t>「市区町村」は省略</t>
    </r>
    <rPh sb="0" eb="3">
      <t>ショザイチ</t>
    </rPh>
    <rPh sb="7" eb="9">
      <t>シク</t>
    </rPh>
    <rPh sb="9" eb="11">
      <t>チョウソン</t>
    </rPh>
    <rPh sb="13" eb="15">
      <t>ショウリャク</t>
    </rPh>
    <phoneticPr fontId="3"/>
  </si>
  <si>
    <t>市区町村は省略する　【例】　西新宿２－８－１</t>
    <rPh sb="0" eb="2">
      <t>シク</t>
    </rPh>
    <rPh sb="2" eb="4">
      <t>チョウソン</t>
    </rPh>
    <rPh sb="5" eb="7">
      <t>ショウリャク</t>
    </rPh>
    <rPh sb="11" eb="12">
      <t>レイ</t>
    </rPh>
    <rPh sb="14" eb="17">
      <t>ニシシンジュク</t>
    </rPh>
    <phoneticPr fontId="3"/>
  </si>
  <si>
    <t>○</t>
    <phoneticPr fontId="3"/>
  </si>
  <si>
    <t>所在地 （郵便番号・電話番号）</t>
    <rPh sb="0" eb="3">
      <t>ショザイチ</t>
    </rPh>
    <rPh sb="5" eb="9">
      <t>ユウビンバンゴウ</t>
    </rPh>
    <rPh sb="10" eb="12">
      <t>デンワ</t>
    </rPh>
    <rPh sb="12" eb="14">
      <t>バンゴウ</t>
    </rPh>
    <phoneticPr fontId="3"/>
  </si>
  <si>
    <t>営業しようとする建設業</t>
    <rPh sb="0" eb="2">
      <t>エイギョウ</t>
    </rPh>
    <rPh sb="8" eb="11">
      <t>ケンセツギョウ</t>
    </rPh>
    <phoneticPr fontId="3"/>
  </si>
  <si>
    <t>特定</t>
    <rPh sb="0" eb="2">
      <t>トクテイ</t>
    </rPh>
    <phoneticPr fontId="3"/>
  </si>
  <si>
    <t>一般</t>
    <rPh sb="0" eb="2">
      <t>イッパン</t>
    </rPh>
    <phoneticPr fontId="3"/>
  </si>
  <si>
    <t>従　た　る　営　業　所</t>
    <rPh sb="0" eb="1">
      <t>ジュウ</t>
    </rPh>
    <rPh sb="6" eb="7">
      <t>エイ</t>
    </rPh>
    <rPh sb="8" eb="9">
      <t>ギョウ</t>
    </rPh>
    <rPh sb="10" eb="11">
      <t>ショ</t>
    </rPh>
    <phoneticPr fontId="3"/>
  </si>
  <si>
    <t>別紙二 (2)</t>
    <rPh sb="0" eb="2">
      <t>ベッシ</t>
    </rPh>
    <rPh sb="2" eb="3">
      <t>ニ</t>
    </rPh>
    <phoneticPr fontId="3"/>
  </si>
  <si>
    <t>(用紙Ａ４)</t>
    <rPh sb="1" eb="3">
      <t>ヨウシ</t>
    </rPh>
    <phoneticPr fontId="3"/>
  </si>
  <si>
    <t>営主</t>
    <rPh sb="0" eb="1">
      <t>エイ</t>
    </rPh>
    <rPh sb="1" eb="2">
      <t>シュ</t>
    </rPh>
    <phoneticPr fontId="3"/>
  </si>
  <si>
    <t>業た</t>
    <rPh sb="0" eb="1">
      <t>ギョウ</t>
    </rPh>
    <phoneticPr fontId="3"/>
  </si>
  <si>
    <t>所る</t>
    <rPh sb="0" eb="1">
      <t>ショ</t>
    </rPh>
    <phoneticPr fontId="3"/>
  </si>
  <si>
    <t>営　 業　 所　 一　 覧　 表　 （　 更　 新　 ）</t>
    <rPh sb="0" eb="1">
      <t>エイ</t>
    </rPh>
    <rPh sb="3" eb="4">
      <t>ギョウ</t>
    </rPh>
    <rPh sb="6" eb="7">
      <t>ショ</t>
    </rPh>
    <rPh sb="9" eb="10">
      <t>イチ</t>
    </rPh>
    <rPh sb="12" eb="13">
      <t>ラン</t>
    </rPh>
    <rPh sb="15" eb="16">
      <t>ヒョウ</t>
    </rPh>
    <rPh sb="21" eb="22">
      <t>サラ</t>
    </rPh>
    <rPh sb="24" eb="25">
      <t>シン</t>
    </rPh>
    <phoneticPr fontId="3"/>
  </si>
  <si>
    <t xml:space="preserve"> 1  「主たる営業所」及び「従たる営業所」の欄は、それぞれ本店、支店又は常時建設工事の請負契約を締結</t>
    <phoneticPr fontId="3"/>
  </si>
  <si>
    <t xml:space="preserve">   する事務所のうち該当するものについて記載すること。</t>
    <phoneticPr fontId="3"/>
  </si>
  <si>
    <t xml:space="preserve"> 2  「営業しようとする建設業」の欄は、許可を受けている建設業のうち左欄に記載した営業所において営業</t>
    <phoneticPr fontId="3"/>
  </si>
  <si>
    <t xml:space="preserve">   しようとする建設業を、許可申請書の記載要領６の表の （ ） 内に示された略号により、一般と特定に分け</t>
    <phoneticPr fontId="3"/>
  </si>
  <si>
    <t xml:space="preserve">   て記載すること。</t>
    <phoneticPr fontId="3"/>
  </si>
  <si>
    <t>収入印紙、証紙、登録免許税領収証書又は許可手数料領収証書はり付け欄</t>
    <rPh sb="0" eb="2">
      <t>シュウニュウ</t>
    </rPh>
    <rPh sb="2" eb="4">
      <t>インシ</t>
    </rPh>
    <rPh sb="5" eb="7">
      <t>ショウシ</t>
    </rPh>
    <rPh sb="8" eb="10">
      <t>トウロク</t>
    </rPh>
    <phoneticPr fontId="3"/>
  </si>
  <si>
    <t>　　 「収入印紙、証紙、登録免許税領収証書又は許可手数料領収証書はり付け欄」は、収入印紙、証紙、登録免許税領収証</t>
    <phoneticPr fontId="3"/>
  </si>
  <si>
    <t>　書又は許可手数料領収証書をはり付けること。ただし、登録免許税法（昭和42年法律第35号）第24条の2第1項又は建設業法施行令第</t>
    <phoneticPr fontId="3"/>
  </si>
  <si>
    <t>　この限りでない。</t>
    <phoneticPr fontId="3"/>
  </si>
  <si>
    <t>　4条ただし書の規定により国土交通大臣の許可に係る登録免許税又は許可手数料を現金をもつて納めた場合にあつては、</t>
    <phoneticPr fontId="3"/>
  </si>
  <si>
    <t>別紙三</t>
    <rPh sb="0" eb="2">
      <t>ベッシ</t>
    </rPh>
    <rPh sb="2" eb="3">
      <t>サン</t>
    </rPh>
    <phoneticPr fontId="3"/>
  </si>
  <si>
    <t>　はハに該当する者ではないが、技術関係の業務に従事している者の数を記載すること。</t>
    <rPh sb="16" eb="17">
      <t>ジュツ</t>
    </rPh>
    <rPh sb="17" eb="19">
      <t>カンケイ</t>
    </rPh>
    <rPh sb="20" eb="22">
      <t>ギョウム</t>
    </rPh>
    <rPh sb="23" eb="25">
      <t>ジュウジ</t>
    </rPh>
    <rPh sb="29" eb="30">
      <t>モノ</t>
    </rPh>
    <rPh sb="31" eb="32">
      <t>カズ</t>
    </rPh>
    <rPh sb="33" eb="35">
      <t>キサイ</t>
    </rPh>
    <phoneticPr fontId="4"/>
  </si>
  <si>
    <t>１　この表には、法第５条の規定 （法第17条において準用する場合を含む。） に基づく許可の申請の場合</t>
    <rPh sb="4" eb="5">
      <t>ヒョウ</t>
    </rPh>
    <phoneticPr fontId="4"/>
  </si>
  <si>
    <t>３　 「その他の技術関係使用人」の欄には、法第７条第２号イ、ロ若しくはハ又は法第１５条第２号イ若しく</t>
    <rPh sb="6" eb="7">
      <t>タ</t>
    </rPh>
    <rPh sb="8" eb="10">
      <t>ギジュツ</t>
    </rPh>
    <rPh sb="10" eb="12">
      <t>カンケイ</t>
    </rPh>
    <rPh sb="12" eb="14">
      <t>シヨウ</t>
    </rPh>
    <rPh sb="14" eb="15">
      <t>ニン</t>
    </rPh>
    <rPh sb="17" eb="18">
      <t>ラン</t>
    </rPh>
    <rPh sb="21" eb="22">
      <t>ホウ</t>
    </rPh>
    <rPh sb="22" eb="23">
      <t>ダイ</t>
    </rPh>
    <rPh sb="24" eb="25">
      <t>ジョウ</t>
    </rPh>
    <rPh sb="25" eb="26">
      <t>ダイ</t>
    </rPh>
    <rPh sb="27" eb="28">
      <t>ゴウ</t>
    </rPh>
    <rPh sb="31" eb="32">
      <t>モ</t>
    </rPh>
    <rPh sb="36" eb="37">
      <t>マタ</t>
    </rPh>
    <rPh sb="38" eb="39">
      <t>ホウ</t>
    </rPh>
    <rPh sb="39" eb="40">
      <t>ダイ</t>
    </rPh>
    <rPh sb="42" eb="43">
      <t>ジョウ</t>
    </rPh>
    <rPh sb="43" eb="44">
      <t>ダイ</t>
    </rPh>
    <rPh sb="45" eb="46">
      <t>ゴウ</t>
    </rPh>
    <rPh sb="47" eb="48">
      <t>モ</t>
    </rPh>
    <phoneticPr fontId="4"/>
  </si>
  <si>
    <t>２　 「使用人」は、役員、職員を問わず雇用期間を特に限定することなく雇用された者 （申請者が法人の</t>
    <rPh sb="4" eb="6">
      <t>シヨウ</t>
    </rPh>
    <rPh sb="6" eb="7">
      <t>ニン</t>
    </rPh>
    <rPh sb="10" eb="12">
      <t>ヤクイン</t>
    </rPh>
    <rPh sb="13" eb="15">
      <t>ショクイン</t>
    </rPh>
    <rPh sb="16" eb="17">
      <t>ト</t>
    </rPh>
    <rPh sb="19" eb="21">
      <t>コヨウ</t>
    </rPh>
    <rPh sb="21" eb="23">
      <t>キカン</t>
    </rPh>
    <rPh sb="24" eb="25">
      <t>トク</t>
    </rPh>
    <rPh sb="26" eb="28">
      <t>ゲンテイ</t>
    </rPh>
    <rPh sb="34" eb="36">
      <t>コヨウ</t>
    </rPh>
    <rPh sb="39" eb="40">
      <t>モノ</t>
    </rPh>
    <rPh sb="42" eb="45">
      <t>シンセイシャ</t>
    </rPh>
    <rPh sb="46" eb="48">
      <t>ホウジン</t>
    </rPh>
    <phoneticPr fontId="4"/>
  </si>
  <si>
    <t>　は、当該申請をする日、法第11条第３項 （法第17条において準用する場合を含む。） の規定に基づく届</t>
    <phoneticPr fontId="3"/>
  </si>
  <si>
    <t>」</t>
    <phoneticPr fontId="3"/>
  </si>
  <si>
    <t>申請又は届
出の区分</t>
    <rPh sb="0" eb="2">
      <t>シンセイ</t>
    </rPh>
    <rPh sb="2" eb="3">
      <t>マタ</t>
    </rPh>
    <rPh sb="4" eb="5">
      <t>トド</t>
    </rPh>
    <rPh sb="6" eb="7">
      <t>デ</t>
    </rPh>
    <rPh sb="8" eb="10">
      <t>クブン</t>
    </rPh>
    <phoneticPr fontId="3"/>
  </si>
  <si>
    <r>
      <t>様式第七号</t>
    </r>
    <r>
      <rPr>
        <sz val="10"/>
        <rFont val="ＭＳ Ｐ明朝"/>
        <family val="1"/>
        <charset val="128"/>
      </rPr>
      <t>（第三条関係）</t>
    </r>
    <rPh sb="0" eb="2">
      <t>ヨウシキ</t>
    </rPh>
    <rPh sb="2" eb="3">
      <t>ダイ</t>
    </rPh>
    <rPh sb="3" eb="4">
      <t>７</t>
    </rPh>
    <rPh sb="4" eb="5">
      <t>ゴウ</t>
    </rPh>
    <rPh sb="6" eb="7">
      <t>ダイ</t>
    </rPh>
    <rPh sb="7" eb="8">
      <t>３</t>
    </rPh>
    <rPh sb="8" eb="9">
      <t>ジョウ</t>
    </rPh>
    <rPh sb="9" eb="11">
      <t>カンケイ</t>
    </rPh>
    <phoneticPr fontId="3"/>
  </si>
  <si>
    <t>(2)　下記の者は、許可申請者</t>
    <rPh sb="4" eb="6">
      <t>カキ</t>
    </rPh>
    <rPh sb="7" eb="8">
      <t>モノ</t>
    </rPh>
    <rPh sb="10" eb="12">
      <t>キョカ</t>
    </rPh>
    <rPh sb="12" eb="15">
      <t>シンセイシャ</t>
    </rPh>
    <phoneticPr fontId="3"/>
  </si>
  <si>
    <t>建設業法第7条第2号</t>
    <rPh sb="0" eb="3">
      <t>ケンセツギョウ</t>
    </rPh>
    <rPh sb="3" eb="4">
      <t>ホウ</t>
    </rPh>
    <rPh sb="4" eb="5">
      <t>ダイ</t>
    </rPh>
    <rPh sb="6" eb="7">
      <t>ジョウ</t>
    </rPh>
    <rPh sb="7" eb="8">
      <t>ダイ</t>
    </rPh>
    <rPh sb="9" eb="10">
      <t>ゴウ</t>
    </rPh>
    <phoneticPr fontId="3"/>
  </si>
  <si>
    <t>建設業法第15条第2号</t>
    <rPh sb="0" eb="3">
      <t>ケンセツギョウ</t>
    </rPh>
    <rPh sb="3" eb="4">
      <t>ホウ</t>
    </rPh>
    <rPh sb="4" eb="5">
      <t>ダイ</t>
    </rPh>
    <rPh sb="7" eb="8">
      <t>ジョウ</t>
    </rPh>
    <rPh sb="8" eb="9">
      <t>ダイ</t>
    </rPh>
    <rPh sb="10" eb="11">
      <t>ゴウ</t>
    </rPh>
    <phoneticPr fontId="3"/>
  </si>
  <si>
    <t>　</t>
    <phoneticPr fontId="3"/>
  </si>
  <si>
    <t>H</t>
    <phoneticPr fontId="3"/>
  </si>
  <si>
    <t>S</t>
    <phoneticPr fontId="3"/>
  </si>
  <si>
    <t>T</t>
    <phoneticPr fontId="3"/>
  </si>
  <si>
    <t>M</t>
    <phoneticPr fontId="3"/>
  </si>
  <si>
    <t>使用者の証明を得ることが</t>
    <rPh sb="0" eb="3">
      <t>シヨウシャ</t>
    </rPh>
    <rPh sb="4" eb="6">
      <t>ショウメイ</t>
    </rPh>
    <rPh sb="7" eb="8">
      <t>エ</t>
    </rPh>
    <phoneticPr fontId="3"/>
  </si>
  <si>
    <t>できない場合はその理由</t>
    <rPh sb="4" eb="6">
      <t>バアイ</t>
    </rPh>
    <rPh sb="9" eb="11">
      <t>リユウ</t>
    </rPh>
    <phoneticPr fontId="3"/>
  </si>
  <si>
    <t>「職名」の欄は、被証明者が所属していた部課名等を記載すること。</t>
    <phoneticPr fontId="3"/>
  </si>
  <si>
    <t>「実務経験の内容」の欄は、従事した主な工事名等を具体的に記載すること。</t>
  </si>
  <si>
    <t>「合計　満　年　月」の欄は、実務経験年数の合計を記載すること。</t>
  </si>
  <si>
    <t>被証明者との関係</t>
    <rPh sb="0" eb="1">
      <t>ヒ</t>
    </rPh>
    <rPh sb="1" eb="3">
      <t>ショウメイ</t>
    </rPh>
    <rPh sb="3" eb="4">
      <t>シャ</t>
    </rPh>
    <rPh sb="6" eb="8">
      <t>カンケイ</t>
    </rPh>
    <phoneticPr fontId="3"/>
  </si>
  <si>
    <t>証　　　 明 　　　者</t>
    <rPh sb="0" eb="1">
      <t>アカシ</t>
    </rPh>
    <rPh sb="5" eb="6">
      <t>メイ</t>
    </rPh>
    <rPh sb="10" eb="11">
      <t>シャ</t>
    </rPh>
    <phoneticPr fontId="3"/>
  </si>
  <si>
    <t>証 　　　明 　　　者</t>
    <rPh sb="0" eb="1">
      <t>アカシ</t>
    </rPh>
    <rPh sb="5" eb="6">
      <t>メイ</t>
    </rPh>
    <rPh sb="10" eb="11">
      <t>シャ</t>
    </rPh>
    <phoneticPr fontId="3"/>
  </si>
  <si>
    <t>できない場合はその理由</t>
    <rPh sb="9" eb="11">
      <t>リユウ</t>
    </rPh>
    <phoneticPr fontId="3"/>
  </si>
  <si>
    <t>　１　この証明書は、許可を受けようとする建設業に係る建設工事の種類ごとに、被証明者１人について、証明者別に作成し、請負代金の額が4,500万円</t>
  </si>
  <si>
    <t>　　以上の建設工事（平成６年12月28日前の建設工事にあつては3,000万円以上のもの、昭和59年10月１日前の建設工事にあつては1,500万円以上のもの）</t>
  </si>
  <si>
    <t>　　１件ごとに記載すること。</t>
  </si>
  <si>
    <t>　２　「職名」の欄は、被証明者が従事した工事現場において就いていた地位を記載すること。</t>
  </si>
  <si>
    <t>　３　「実務経験の内容」の欄は、従事した元請工事名等を具体的に記載すること。</t>
  </si>
  <si>
    <t>　４　「合計　満　年　月」の欄は、実務経験年数の合計を記載すること。</t>
  </si>
  <si>
    <t>様式第十一号（第四条関係）</t>
    <rPh sb="0" eb="2">
      <t>ヨウシキ</t>
    </rPh>
    <rPh sb="2" eb="3">
      <t>ダイ</t>
    </rPh>
    <rPh sb="3" eb="6">
      <t>11ゴウ</t>
    </rPh>
    <rPh sb="7" eb="8">
      <t>ダイ</t>
    </rPh>
    <rPh sb="8" eb="10">
      <t>4ジョウ</t>
    </rPh>
    <rPh sb="10" eb="12">
      <t>カンケイ</t>
    </rPh>
    <phoneticPr fontId="4"/>
  </si>
  <si>
    <t>営業所の名称</t>
    <rPh sb="0" eb="1">
      <t>エイ</t>
    </rPh>
    <rPh sb="1" eb="2">
      <t>ギョウ</t>
    </rPh>
    <rPh sb="2" eb="3">
      <t>トコロ</t>
    </rPh>
    <rPh sb="4" eb="5">
      <t>ナ</t>
    </rPh>
    <rPh sb="5" eb="6">
      <t>ショウ</t>
    </rPh>
    <phoneticPr fontId="4"/>
  </si>
  <si>
    <t>建　設　業　法　施　行　令　第　３　条　に　規　定　す　る　使　用　人　の　一　覧　表</t>
    <rPh sb="0" eb="1">
      <t>ケン</t>
    </rPh>
    <rPh sb="2" eb="3">
      <t>セツ</t>
    </rPh>
    <rPh sb="4" eb="5">
      <t>ギョウ</t>
    </rPh>
    <rPh sb="6" eb="7">
      <t>ホウ</t>
    </rPh>
    <rPh sb="8" eb="9">
      <t>シ</t>
    </rPh>
    <rPh sb="10" eb="11">
      <t>ギョウ</t>
    </rPh>
    <rPh sb="12" eb="13">
      <t>レイ</t>
    </rPh>
    <rPh sb="14" eb="15">
      <t>ダイ</t>
    </rPh>
    <rPh sb="18" eb="19">
      <t>ジョウ</t>
    </rPh>
    <rPh sb="22" eb="23">
      <t>キ</t>
    </rPh>
    <rPh sb="24" eb="25">
      <t>サダム</t>
    </rPh>
    <rPh sb="30" eb="31">
      <t>ツカ</t>
    </rPh>
    <rPh sb="32" eb="33">
      <t>ヨウ</t>
    </rPh>
    <rPh sb="34" eb="35">
      <t>ニン</t>
    </rPh>
    <rPh sb="38" eb="39">
      <t>１</t>
    </rPh>
    <rPh sb="40" eb="41">
      <t>ラン</t>
    </rPh>
    <rPh sb="42" eb="43">
      <t>ヒョウ</t>
    </rPh>
    <phoneticPr fontId="4"/>
  </si>
  <si>
    <t>職　　　　　名</t>
    <rPh sb="0" eb="1">
      <t>ショク</t>
    </rPh>
    <rPh sb="6" eb="7">
      <t>メイ</t>
    </rPh>
    <phoneticPr fontId="4"/>
  </si>
  <si>
    <t>創業以後の沿革</t>
    <rPh sb="0" eb="2">
      <t>ソウギョウ</t>
    </rPh>
    <rPh sb="2" eb="4">
      <t>イゴ</t>
    </rPh>
    <rPh sb="5" eb="7">
      <t>エンカク</t>
    </rPh>
    <phoneticPr fontId="3"/>
  </si>
  <si>
    <t>建設業の登録及び許可の状況</t>
    <rPh sb="0" eb="3">
      <t>ケンセツギョウ</t>
    </rPh>
    <rPh sb="4" eb="6">
      <t>トウロク</t>
    </rPh>
    <rPh sb="6" eb="7">
      <t>オヨ</t>
    </rPh>
    <rPh sb="8" eb="10">
      <t>キョカ</t>
    </rPh>
    <rPh sb="11" eb="13">
      <t>ジョウキョウ</t>
    </rPh>
    <phoneticPr fontId="3"/>
  </si>
  <si>
    <t>賞罰</t>
    <rPh sb="0" eb="2">
      <t>ショウバツ</t>
    </rPh>
    <phoneticPr fontId="3"/>
  </si>
  <si>
    <t>大正</t>
    <rPh sb="0" eb="2">
      <t>タイショウ</t>
    </rPh>
    <phoneticPr fontId="3"/>
  </si>
  <si>
    <t>明治</t>
    <rPh sb="0" eb="2">
      <t>メイジ</t>
    </rPh>
    <phoneticPr fontId="3"/>
  </si>
  <si>
    <t>〃</t>
    <phoneticPr fontId="3"/>
  </si>
  <si>
    <t>H</t>
    <phoneticPr fontId="3"/>
  </si>
  <si>
    <t>S</t>
    <phoneticPr fontId="3"/>
  </si>
  <si>
    <t>T</t>
    <phoneticPr fontId="3"/>
  </si>
  <si>
    <t>M</t>
    <phoneticPr fontId="3"/>
  </si>
  <si>
    <t>　「創業以後の沿革」の欄は、創業、商号又は名称の変更、組織の変更、合併又は分割、資本金額の変更、営業の休止、営業の再開等を記載</t>
    <phoneticPr fontId="3"/>
  </si>
  <si>
    <t>すること。</t>
    <phoneticPr fontId="3"/>
  </si>
  <si>
    <t>　「建設業の登録及び許可の状況」の欄は、建設業の最初の登録及び許可等（更新を除く。）について記載すること。</t>
    <phoneticPr fontId="3"/>
  </si>
  <si>
    <t>　「賞罰」の欄は、行政処分等についても記載すること。</t>
    <phoneticPr fontId="3"/>
  </si>
  <si>
    <r>
      <t>様式第二十号</t>
    </r>
    <r>
      <rPr>
        <sz val="9"/>
        <rFont val="ＭＳ Ｐ明朝"/>
        <family val="1"/>
        <charset val="128"/>
      </rPr>
      <t>（第四条関係）</t>
    </r>
    <rPh sb="0" eb="2">
      <t>ヨウシキ</t>
    </rPh>
    <rPh sb="2" eb="3">
      <t>ダイ</t>
    </rPh>
    <rPh sb="3" eb="5">
      <t>２０</t>
    </rPh>
    <rPh sb="5" eb="6">
      <t>ゴウ</t>
    </rPh>
    <rPh sb="7" eb="8">
      <t>ダイ</t>
    </rPh>
    <rPh sb="8" eb="9">
      <t>４</t>
    </rPh>
    <rPh sb="9" eb="10">
      <t>ジョウ</t>
    </rPh>
    <rPh sb="10" eb="12">
      <t>カンケイ</t>
    </rPh>
    <phoneticPr fontId="3"/>
  </si>
  <si>
    <t>(</t>
    <phoneticPr fontId="3"/>
  </si>
  <si>
    <t>1.一般
2.特定</t>
    <rPh sb="2" eb="4">
      <t>イッパン</t>
    </rPh>
    <rPh sb="7" eb="9">
      <t>トクテイ</t>
    </rPh>
    <phoneticPr fontId="3"/>
  </si>
  <si>
    <t>(</t>
    <phoneticPr fontId="3"/>
  </si>
  <si>
    <t>)</t>
    <phoneticPr fontId="3"/>
  </si>
  <si>
    <t>2.しない</t>
    <phoneticPr fontId="3"/>
  </si>
  <si>
    <t>従たる営業所の
所在地市区町村
コード</t>
    <rPh sb="0" eb="1">
      <t>ジュウ</t>
    </rPh>
    <rPh sb="3" eb="6">
      <t>エイギョウショ</t>
    </rPh>
    <rPh sb="8" eb="11">
      <t>ショザイチ</t>
    </rPh>
    <rPh sb="11" eb="13">
      <t>シク</t>
    </rPh>
    <rPh sb="13" eb="15">
      <t>チョウソン</t>
    </rPh>
    <phoneticPr fontId="3"/>
  </si>
  <si>
    <t>様式第二号　　工事経歴書</t>
    <rPh sb="0" eb="2">
      <t>ヨウシキ</t>
    </rPh>
    <rPh sb="2" eb="3">
      <t>ダイ</t>
    </rPh>
    <rPh sb="3" eb="4">
      <t>ニ</t>
    </rPh>
    <rPh sb="4" eb="5">
      <t>ゴウ</t>
    </rPh>
    <phoneticPr fontId="3"/>
  </si>
  <si>
    <t>様式第三号　　直前3年の各事業年度における工事施工金額</t>
    <rPh sb="0" eb="2">
      <t>ヨウシキ</t>
    </rPh>
    <rPh sb="2" eb="3">
      <t>ダイ</t>
    </rPh>
    <rPh sb="3" eb="5">
      <t>サンゴウ</t>
    </rPh>
    <phoneticPr fontId="3"/>
  </si>
  <si>
    <t>○○局長</t>
    <rPh sb="2" eb="4">
      <t>キョクチョウ</t>
    </rPh>
    <phoneticPr fontId="3"/>
  </si>
  <si>
    <t>○○知事</t>
    <rPh sb="2" eb="4">
      <t>チジ</t>
    </rPh>
    <phoneticPr fontId="3"/>
  </si>
  <si>
    <t>ここをクリックして提出先を選択</t>
    <rPh sb="9" eb="11">
      <t>テイシュツ</t>
    </rPh>
    <rPh sb="11" eb="12">
      <t>サキ</t>
    </rPh>
    <rPh sb="13" eb="15">
      <t>センタク</t>
    </rPh>
    <phoneticPr fontId="3"/>
  </si>
  <si>
    <t>北海道開発局長　北海道知事</t>
  </si>
  <si>
    <t>東北地方整備局長　青森県知事</t>
  </si>
  <si>
    <t>東北地方整備局長　岩手県知事</t>
  </si>
  <si>
    <t>東北地方整備局長　宮城県知事</t>
  </si>
  <si>
    <t>東北地方整備局長　秋田県知事</t>
  </si>
  <si>
    <t>東北地方整備局長　山形県知事</t>
  </si>
  <si>
    <t>東北地方整備局長　福島県知事</t>
  </si>
  <si>
    <t>関東地方整備局長　茨城県知事</t>
  </si>
  <si>
    <t>関東地方整備局長　栃木県知事</t>
  </si>
  <si>
    <t>関東地方整備局長　群馬県知事</t>
  </si>
  <si>
    <t>関東地方整備局長　埼玉県知事</t>
  </si>
  <si>
    <t>関東地方整備局長　千葉県知事</t>
  </si>
  <si>
    <t>関東地方整備局長　東京都知事</t>
  </si>
  <si>
    <t>関東地方整備局長　神奈川県知事</t>
  </si>
  <si>
    <t>北陸地方整備局長　新潟県知事</t>
  </si>
  <si>
    <t>北陸地方整備局長　富山県知事</t>
  </si>
  <si>
    <t>北陸地方整備局長　石川県知事</t>
  </si>
  <si>
    <t>近畿地方整備局長　福井県知事</t>
  </si>
  <si>
    <t>関東地方整備局長　山梨県知事</t>
  </si>
  <si>
    <t>関東地方整備局長　長野県知事</t>
  </si>
  <si>
    <t>中部地方整備局長　岐阜県知事</t>
  </si>
  <si>
    <t>中部地方整備局長　静岡県知事</t>
  </si>
  <si>
    <t>中部地方整備局長　愛知県知事</t>
  </si>
  <si>
    <t>中部地方整備局長　三重県知事</t>
  </si>
  <si>
    <t>近畿地方整備局長　滋賀県知事</t>
  </si>
  <si>
    <t>近畿地方整備局長　京都府知事</t>
  </si>
  <si>
    <t>近畿地方整備局長　大阪府知事</t>
  </si>
  <si>
    <t>近畿地方整備局長　兵庫県知事</t>
  </si>
  <si>
    <t>近畿地方整備局長　奈良県知事</t>
  </si>
  <si>
    <t>近畿地方整備局長　和歌山県知事</t>
  </si>
  <si>
    <t>中国地方整備局長　鳥取県知事</t>
  </si>
  <si>
    <t>中国地方整備局長　島根県知事</t>
  </si>
  <si>
    <t>中国地方整備局長　岡山県知事</t>
  </si>
  <si>
    <t>中国地方整備局長　広島県知事</t>
  </si>
  <si>
    <t>中国地方整備局長　山口県知事</t>
  </si>
  <si>
    <t>四国地方整備局長　徳島県知事</t>
  </si>
  <si>
    <t>四国地方整備局長　香川県知事</t>
  </si>
  <si>
    <t>四国地方整備局長　愛媛県知事</t>
  </si>
  <si>
    <t>四国地方整備局長　高知県知事</t>
  </si>
  <si>
    <t>九州地方整備局長　福岡県知事</t>
  </si>
  <si>
    <t>九州地方整備局長　佐賀県知事</t>
  </si>
  <si>
    <t>九州地方整備局長　長崎県知事</t>
  </si>
  <si>
    <t>九州地方整備局長　熊本県知事</t>
  </si>
  <si>
    <t>九州地方整備局長　大分県知事</t>
  </si>
  <si>
    <t>九州地方整備局長　宮崎県知事</t>
  </si>
  <si>
    <t>九州地方整備局長　鹿児島県知事</t>
  </si>
  <si>
    <t>沖縄総合事務局長　沖縄県知事</t>
  </si>
  <si>
    <t>主たる営業所の
名称</t>
    <rPh sb="0" eb="1">
      <t>シュ</t>
    </rPh>
    <rPh sb="3" eb="6">
      <t>エイギョウショ</t>
    </rPh>
    <rPh sb="8" eb="10">
      <t>メイショウ</t>
    </rPh>
    <phoneticPr fontId="3"/>
  </si>
  <si>
    <t>申請時において
既に許可を受け
ている建設業</t>
    <rPh sb="0" eb="2">
      <t>シンセイ</t>
    </rPh>
    <rPh sb="2" eb="3">
      <t>ジ</t>
    </rPh>
    <rPh sb="8" eb="9">
      <t>スデ</t>
    </rPh>
    <phoneticPr fontId="3"/>
  </si>
  <si>
    <t>に該当する者であることに相違ありません。</t>
    <rPh sb="1" eb="3">
      <t>ガイトウ</t>
    </rPh>
    <rPh sb="5" eb="6">
      <t>モノ</t>
    </rPh>
    <rPh sb="12" eb="14">
      <t>ソウイ</t>
    </rPh>
    <phoneticPr fontId="3"/>
  </si>
  <si>
    <t>工事に関し、下記の元請工事について指導監督的な実務の経験を有することに相違ないことを証明します。</t>
    <rPh sb="0" eb="2">
      <t>コウジ</t>
    </rPh>
    <rPh sb="3" eb="4">
      <t>カン</t>
    </rPh>
    <rPh sb="6" eb="8">
      <t>カキ</t>
    </rPh>
    <rPh sb="9" eb="11">
      <t>モトウケ</t>
    </rPh>
    <rPh sb="11" eb="13">
      <t>コウジ</t>
    </rPh>
    <rPh sb="17" eb="19">
      <t>シドウ</t>
    </rPh>
    <rPh sb="19" eb="22">
      <t>カントクテキ</t>
    </rPh>
    <phoneticPr fontId="3"/>
  </si>
  <si>
    <t>建設業法第7条第2号イ、ロ若しくはハ又は同法第15条第2号イ若しくはハに該当する者</t>
    <rPh sb="0" eb="3">
      <t>ケンセツギョウ</t>
    </rPh>
    <rPh sb="3" eb="4">
      <t>ホウ</t>
    </rPh>
    <rPh sb="4" eb="5">
      <t>ダイ</t>
    </rPh>
    <rPh sb="6" eb="7">
      <t>ジョウ</t>
    </rPh>
    <rPh sb="7" eb="8">
      <t>ダイ</t>
    </rPh>
    <rPh sb="9" eb="10">
      <t>ゴウ</t>
    </rPh>
    <rPh sb="13" eb="14">
      <t>モ</t>
    </rPh>
    <rPh sb="18" eb="19">
      <t>マタ</t>
    </rPh>
    <rPh sb="20" eb="21">
      <t>ドウ</t>
    </rPh>
    <rPh sb="21" eb="22">
      <t>ホウ</t>
    </rPh>
    <rPh sb="22" eb="23">
      <t>ダイ</t>
    </rPh>
    <rPh sb="30" eb="31">
      <t>モ</t>
    </rPh>
    <phoneticPr fontId="4"/>
  </si>
  <si>
    <t>．</t>
    <phoneticPr fontId="3"/>
  </si>
  <si>
    <t>該当なし</t>
    <rPh sb="0" eb="2">
      <t>ガイトウ</t>
    </rPh>
    <phoneticPr fontId="3"/>
  </si>
  <si>
    <t>←「該当なし」と入れたい場合</t>
    <rPh sb="2" eb="4">
      <t>ガイトウ</t>
    </rPh>
    <rPh sb="8" eb="9">
      <t>イ</t>
    </rPh>
    <rPh sb="12" eb="14">
      <t>バアイ</t>
    </rPh>
    <phoneticPr fontId="3"/>
  </si>
  <si>
    <t>更新の場合は
申請者本人でよい</t>
    <phoneticPr fontId="3"/>
  </si>
  <si>
    <t>（用紙Ａ４）</t>
    <phoneticPr fontId="3"/>
  </si>
  <si>
    <t>健 康 保 険 等 の 加 入 状 況</t>
    <phoneticPr fontId="3"/>
  </si>
  <si>
    <t>従業員数</t>
  </si>
  <si>
    <t>営業所の名称</t>
  </si>
  <si>
    <t>事業所整理記号等</t>
  </si>
  <si>
    <t>健康保険</t>
  </si>
  <si>
    <t>厚生年金保険</t>
  </si>
  <si>
    <t>雇用保険</t>
  </si>
  <si>
    <r>
      <t>健康保険</t>
    </r>
    <r>
      <rPr>
        <sz val="10.5"/>
        <color indexed="8"/>
        <rFont val="ＭＳ 明朝"/>
        <family val="1"/>
        <charset val="128"/>
      </rPr>
      <t xml:space="preserve">   </t>
    </r>
  </si>
  <si>
    <t>人</t>
    <phoneticPr fontId="3"/>
  </si>
  <si>
    <t>人)</t>
    <phoneticPr fontId="3"/>
  </si>
  <si>
    <r>
      <t>雇用保険</t>
    </r>
    <r>
      <rPr>
        <sz val="10.5"/>
        <color indexed="8"/>
        <rFont val="ＭＳ 明朝"/>
        <family val="1"/>
        <charset val="128"/>
      </rPr>
      <t xml:space="preserve">   </t>
    </r>
  </si>
  <si>
    <t>合計</t>
    <rPh sb="0" eb="2">
      <t>ゴウケイ</t>
    </rPh>
    <phoneticPr fontId="3"/>
  </si>
  <si>
    <t>合計</t>
  </si>
  <si>
    <t>「行政庁側記入欄」
は記入しません。</t>
    <phoneticPr fontId="3"/>
  </si>
  <si>
    <t>・通常は「２．しない」
・業種追加をした場合
　「１．する」で期日が同じに
　なります。</t>
    <phoneticPr fontId="3"/>
  </si>
  <si>
    <t>05新規は記入しません</t>
    <rPh sb="2" eb="4">
      <t>シンキ</t>
    </rPh>
    <rPh sb="5" eb="7">
      <t>キニュウ</t>
    </rPh>
    <phoneticPr fontId="3"/>
  </si>
  <si>
    <t>「支配人の氏名」
個人事業者が支配人を登記している場合</t>
    <rPh sb="1" eb="3">
      <t>シハイ</t>
    </rPh>
    <rPh sb="3" eb="4">
      <t>ニン</t>
    </rPh>
    <rPh sb="5" eb="7">
      <t>シメイ</t>
    </rPh>
    <rPh sb="9" eb="11">
      <t>コジン</t>
    </rPh>
    <rPh sb="11" eb="14">
      <t>ジギョウシャ</t>
    </rPh>
    <rPh sb="15" eb="17">
      <t>シハイ</t>
    </rPh>
    <rPh sb="17" eb="18">
      <t>ニン</t>
    </rPh>
    <rPh sb="19" eb="21">
      <t>トウキ</t>
    </rPh>
    <rPh sb="25" eb="27">
      <t>バアイ</t>
    </rPh>
    <phoneticPr fontId="3"/>
  </si>
  <si>
    <t>-</t>
    <phoneticPr fontId="3"/>
  </si>
  <si>
    <t>yahoo等で
「市区町村コード」で検索してください</t>
    <phoneticPr fontId="3"/>
  </si>
  <si>
    <t>15、16は
許可換えの場合
のみ記入します</t>
    <phoneticPr fontId="3"/>
  </si>
  <si>
    <t>ここに入力すると自動的に</t>
    <rPh sb="3" eb="5">
      <t>ニュウリョク</t>
    </rPh>
    <rPh sb="8" eb="11">
      <t>ジドウテキ</t>
    </rPh>
    <phoneticPr fontId="3"/>
  </si>
  <si>
    <t>個人事業主、監査役、会計参与等は記入しません。</t>
    <phoneticPr fontId="3"/>
  </si>
  <si>
    <t>-</t>
    <phoneticPr fontId="3"/>
  </si>
  <si>
    <t>○</t>
    <phoneticPr fontId="3"/>
  </si>
  <si>
    <t>新規は記入しません</t>
    <phoneticPr fontId="3"/>
  </si>
  <si>
    <t>別のファイルに入っています。</t>
    <rPh sb="0" eb="1">
      <t>ベツ</t>
    </rPh>
    <rPh sb="7" eb="8">
      <t>ハイ</t>
    </rPh>
    <phoneticPr fontId="3"/>
  </si>
  <si>
    <t>もう一度ＣＤを入れてダウンロードしてください。</t>
    <rPh sb="2" eb="4">
      <t>イチド</t>
    </rPh>
    <rPh sb="7" eb="8">
      <t>イ</t>
    </rPh>
    <phoneticPr fontId="3"/>
  </si>
  <si>
    <r>
      <t>代表者も含みます（改正）</t>
    </r>
    <r>
      <rPr>
        <sz val="12"/>
        <rFont val="ＭＳ Ｐゴシック"/>
        <family val="3"/>
        <charset val="128"/>
      </rPr>
      <t xml:space="preserve">
・法人－代表権を有する役員を</t>
    </r>
    <r>
      <rPr>
        <b/>
        <sz val="12"/>
        <color indexed="10"/>
        <rFont val="ＭＳ Ｐゴシック"/>
        <family val="3"/>
        <charset val="128"/>
      </rPr>
      <t>含む</t>
    </r>
    <r>
      <rPr>
        <sz val="12"/>
        <rFont val="ＭＳ Ｐゴシック"/>
        <family val="3"/>
        <charset val="128"/>
      </rPr>
      <t xml:space="preserve">
　　　　　監査役を除く
・個人－事業主を</t>
    </r>
    <r>
      <rPr>
        <b/>
        <sz val="12"/>
        <color indexed="10"/>
        <rFont val="ＭＳ Ｐゴシック"/>
        <family val="3"/>
        <charset val="128"/>
      </rPr>
      <t>含む</t>
    </r>
    <r>
      <rPr>
        <sz val="12"/>
        <rFont val="ＭＳ Ｐゴシック"/>
        <family val="3"/>
        <charset val="128"/>
      </rPr>
      <t xml:space="preserve">
・日雇い労働者を除く
・兼業従事者を除く</t>
    </r>
    <rPh sb="0" eb="3">
      <t>ダイヒョウシャ</t>
    </rPh>
    <rPh sb="4" eb="5">
      <t>フク</t>
    </rPh>
    <rPh sb="9" eb="11">
      <t>カイセイ</t>
    </rPh>
    <phoneticPr fontId="3"/>
  </si>
  <si>
    <r>
      <t>「法第7号････該当する者」とは
専任技術者になれる経験年数又は資格等がある人です。
このページ下欄外にコード表を付けました。
○又は◎の人です。
　　　</t>
    </r>
    <r>
      <rPr>
        <sz val="12"/>
        <color indexed="10"/>
        <rFont val="ＭＳ Ｐゴシック"/>
        <family val="3"/>
        <charset val="128"/>
      </rPr>
      <t>　↓　　　↓　　　↓</t>
    </r>
    <phoneticPr fontId="3"/>
  </si>
  <si>
    <t>記載例</t>
    <rPh sb="0" eb="2">
      <t>キサイ</t>
    </rPh>
    <rPh sb="2" eb="3">
      <t>レイ</t>
    </rPh>
    <phoneticPr fontId="3"/>
  </si>
  <si>
    <t>般のみ許可：下に二重線
特のみ許可：上に二重線
般特の許可：二重線つけない</t>
    <phoneticPr fontId="3"/>
  </si>
  <si>
    <t>申請のとき：「届出者」を消す
届出のとき：「申請者」を消す</t>
    <phoneticPr fontId="3"/>
  </si>
  <si>
    <t>新規は記入不要</t>
    <phoneticPr fontId="3"/>
  </si>
  <si>
    <t>区分1、3の場合：上段のみ
区分2、5の場合：上下両方
区分4の場合　　：下段のみ</t>
    <phoneticPr fontId="3"/>
  </si>
  <si>
    <t>○</t>
    <phoneticPr fontId="3"/>
  </si>
  <si>
    <t>　本店</t>
    <rPh sb="1" eb="3">
      <t>ホンテン</t>
    </rPh>
    <phoneticPr fontId="3"/>
  </si>
  <si>
    <t>　　〃</t>
    <phoneticPr fontId="3"/>
  </si>
  <si>
    <t>　福山営業所</t>
    <rPh sb="1" eb="3">
      <t>フクヤマ</t>
    </rPh>
    <rPh sb="3" eb="6">
      <t>エイギョウショ</t>
    </rPh>
    <phoneticPr fontId="3"/>
  </si>
  <si>
    <t>スズキ　ジロウ</t>
    <phoneticPr fontId="3"/>
  </si>
  <si>
    <t>鈴木　次郎</t>
    <rPh sb="0" eb="2">
      <t>スズキ</t>
    </rPh>
    <rPh sb="3" eb="5">
      <t>ジロウ</t>
    </rPh>
    <phoneticPr fontId="3"/>
  </si>
  <si>
    <t>コバヤシ　イチロウ</t>
    <phoneticPr fontId="3"/>
  </si>
  <si>
    <t>小林　一郎</t>
    <rPh sb="0" eb="2">
      <t>コバヤシ</t>
    </rPh>
    <rPh sb="3" eb="5">
      <t>イチロウ</t>
    </rPh>
    <phoneticPr fontId="3"/>
  </si>
  <si>
    <t>オカモト　シロウ</t>
    <phoneticPr fontId="3"/>
  </si>
  <si>
    <t>岡本　士郎</t>
    <rPh sb="0" eb="2">
      <t>オカモト</t>
    </rPh>
    <rPh sb="3" eb="5">
      <t>シロウ</t>
    </rPh>
    <phoneticPr fontId="3"/>
  </si>
  <si>
    <t>　土－9、と－9
　園－4</t>
    <rPh sb="1" eb="2">
      <t>ツチ</t>
    </rPh>
    <rPh sb="10" eb="11">
      <t>エン</t>
    </rPh>
    <phoneticPr fontId="3"/>
  </si>
  <si>
    <t>　13
　02</t>
    <phoneticPr fontId="3"/>
  </si>
  <si>
    <t>　内－8</t>
    <rPh sb="1" eb="2">
      <t>ナイ</t>
    </rPh>
    <phoneticPr fontId="3"/>
  </si>
  <si>
    <t>　土－9、と－9</t>
    <phoneticPr fontId="3"/>
  </si>
  <si>
    <t>　38</t>
    <phoneticPr fontId="3"/>
  </si>
  <si>
    <t>　13</t>
    <phoneticPr fontId="3"/>
  </si>
  <si>
    <r>
      <t xml:space="preserve">許可を受けようとする業種について、実務経験が必要な場合のみ作成します。
</t>
    </r>
    <r>
      <rPr>
        <u/>
        <sz val="11"/>
        <rFont val="ＭＳ Ｐゴシック"/>
        <family val="3"/>
        <charset val="128"/>
      </rPr>
      <t>実務経験が不要な資格を保有している場合</t>
    </r>
    <r>
      <rPr>
        <sz val="11"/>
        <rFont val="ＭＳ Ｐゴシック"/>
        <family val="3"/>
        <charset val="128"/>
      </rPr>
      <t>は</t>
    </r>
    <r>
      <rPr>
        <b/>
        <sz val="11"/>
        <color indexed="10"/>
        <rFont val="ＭＳ Ｐゴシック"/>
        <family val="3"/>
        <charset val="128"/>
      </rPr>
      <t>作成不要</t>
    </r>
    <r>
      <rPr>
        <sz val="11"/>
        <rFont val="ＭＳ Ｐゴシック"/>
        <family val="3"/>
        <charset val="128"/>
      </rPr>
      <t>です。</t>
    </r>
    <phoneticPr fontId="3"/>
  </si>
  <si>
    <t>各都道府県によって書き方が異なるようです。
各都道府県の手引を見て記載してください。
Yahooなどで「建設業許可　手引」などで検索してください。
手引や記載例がないところは
宮城県、東京都、愛知県、岡山県、広島県
などの記載例が載っている手引きを参考にしてみてください。</t>
    <phoneticPr fontId="3"/>
  </si>
  <si>
    <t>　　　他社の印鑑が必要です。
　　　印鑑をもらう前に申請先の役所で見てもらって
　　　ＯＫが出てから印鑑をもらいましょう。</t>
    <phoneticPr fontId="3"/>
  </si>
  <si>
    <r>
      <t>・特定建設業の専任技術者になる場合に必要です。</t>
    </r>
    <r>
      <rPr>
        <u/>
        <sz val="11"/>
        <rFont val="ＭＳ Ｐゴシック"/>
        <family val="3"/>
        <charset val="128"/>
      </rPr>
      <t>一般建設業は</t>
    </r>
    <r>
      <rPr>
        <b/>
        <sz val="11"/>
        <color indexed="10"/>
        <rFont val="ＭＳ Ｐゴシック"/>
        <family val="3"/>
        <charset val="128"/>
      </rPr>
      <t>作成不要</t>
    </r>
    <r>
      <rPr>
        <sz val="11"/>
        <rFont val="ＭＳ Ｐゴシック"/>
        <family val="3"/>
        <charset val="128"/>
      </rPr>
      <t>です。
・コード表の</t>
    </r>
    <r>
      <rPr>
        <u/>
        <sz val="11"/>
        <rFont val="ＭＳ Ｐゴシック"/>
        <family val="3"/>
        <charset val="128"/>
      </rPr>
      <t>◎の人は</t>
    </r>
    <r>
      <rPr>
        <b/>
        <sz val="11"/>
        <color indexed="10"/>
        <rFont val="ＭＳ Ｐゴシック"/>
        <family val="3"/>
        <charset val="128"/>
      </rPr>
      <t>作成不要</t>
    </r>
    <r>
      <rPr>
        <sz val="11"/>
        <rFont val="ＭＳ Ｐゴシック"/>
        <family val="3"/>
        <charset val="128"/>
      </rPr>
      <t>です。
・一般建設業の専任技術者の要件に該当するが、コード表の◎に該当しない人が作成します。</t>
    </r>
    <phoneticPr fontId="3"/>
  </si>
  <si>
    <t>△</t>
    <phoneticPr fontId="3"/>
  </si>
  <si>
    <r>
      <t>様式第一号の別紙二に書いた「従たる営業所」を書きます。
該当ない場合も「</t>
    </r>
    <r>
      <rPr>
        <b/>
        <sz val="9"/>
        <color indexed="10"/>
        <rFont val="ＭＳ Ｐゴシック"/>
        <family val="3"/>
        <charset val="128"/>
      </rPr>
      <t>該当なし</t>
    </r>
    <r>
      <rPr>
        <sz val="9"/>
        <rFont val="ＭＳ Ｐゴシック"/>
        <family val="3"/>
        <charset val="128"/>
      </rPr>
      <t xml:space="preserve">」と書いて提出します。
「職名」
営業所長、支配人（個人で支配人を置いた場合）等
</t>
    </r>
    <phoneticPr fontId="3"/>
  </si>
  <si>
    <t>株式会社は「株」、その他は「円」
「株、円」は最上段のみ、全行表示のどちらでも良いと思います。</t>
    <phoneticPr fontId="3"/>
  </si>
  <si>
    <t>例えば「社団法人○○建設業協会」などと記入します。
該当ない場合は「該当なし」と記入します。</t>
    <phoneticPr fontId="3"/>
  </si>
  <si>
    <t>○</t>
    <phoneticPr fontId="3"/>
  </si>
  <si>
    <t>１</t>
    <phoneticPr fontId="3"/>
  </si>
  <si>
    <t>すべて加入の場合</t>
    <rPh sb="3" eb="5">
      <t>カニュウ</t>
    </rPh>
    <rPh sb="6" eb="8">
      <t>バアイ</t>
    </rPh>
    <phoneticPr fontId="3"/>
  </si>
  <si>
    <t>保護の解除の仕方・・・・・自由に編集できます
　・エクセル2003以前・・・・【ツール(T)】→【保護(P)】→【シートの保護の解除(P)】
　・エクセル2007以後・・・・【校閲】→【シートの保護の解除】</t>
    <phoneticPr fontId="3"/>
  </si>
  <si>
    <t>役　　員　　等　　の　　一　　覧　　表</t>
    <rPh sb="0" eb="1">
      <t>エキ</t>
    </rPh>
    <rPh sb="3" eb="4">
      <t>イン</t>
    </rPh>
    <rPh sb="6" eb="7">
      <t>ナド</t>
    </rPh>
    <rPh sb="12" eb="13">
      <t>イチ</t>
    </rPh>
    <rPh sb="15" eb="16">
      <t>ラン</t>
    </rPh>
    <rPh sb="18" eb="19">
      <t>ヒョウ</t>
    </rPh>
    <phoneticPr fontId="3"/>
  </si>
  <si>
    <t>役　　　名　　　等</t>
    <rPh sb="0" eb="1">
      <t>ヤク</t>
    </rPh>
    <rPh sb="4" eb="5">
      <t>メイ</t>
    </rPh>
    <rPh sb="8" eb="9">
      <t>ナド</t>
    </rPh>
    <phoneticPr fontId="3"/>
  </si>
  <si>
    <t>役員等の氏名及び役名等</t>
    <rPh sb="0" eb="2">
      <t>ヤクイン</t>
    </rPh>
    <rPh sb="2" eb="3">
      <t>ナド</t>
    </rPh>
    <rPh sb="4" eb="6">
      <t>シメイ</t>
    </rPh>
    <rPh sb="6" eb="7">
      <t>オヨ</t>
    </rPh>
    <rPh sb="8" eb="10">
      <t>ヤクメイ</t>
    </rPh>
    <rPh sb="10" eb="11">
      <t>トウ</t>
    </rPh>
    <phoneticPr fontId="3"/>
  </si>
  <si>
    <t>年</t>
    <rPh sb="0" eb="1">
      <t>ネン</t>
    </rPh>
    <phoneticPr fontId="3"/>
  </si>
  <si>
    <t>月</t>
    <rPh sb="0" eb="1">
      <t>ツキ</t>
    </rPh>
    <phoneticPr fontId="3"/>
  </si>
  <si>
    <t>1　法人の役員、顧問、相談役、又は総株主の議決権の100分の5を有する株主若しくは出資の総額の100分の5以上に相当する出資をしている者（個人であるものに限</t>
    <rPh sb="2" eb="4">
      <t>ホウジン</t>
    </rPh>
    <rPh sb="5" eb="7">
      <t>ヤクイン</t>
    </rPh>
    <rPh sb="8" eb="10">
      <t>コモン</t>
    </rPh>
    <rPh sb="11" eb="14">
      <t>ソウダンヤク</t>
    </rPh>
    <rPh sb="15" eb="16">
      <t>マタ</t>
    </rPh>
    <rPh sb="17" eb="18">
      <t>ソウ</t>
    </rPh>
    <rPh sb="18" eb="20">
      <t>カブヌシ</t>
    </rPh>
    <rPh sb="21" eb="24">
      <t>ギケツケン</t>
    </rPh>
    <rPh sb="28" eb="29">
      <t>ブン</t>
    </rPh>
    <rPh sb="32" eb="33">
      <t>ユウ</t>
    </rPh>
    <rPh sb="35" eb="37">
      <t>カブヌシ</t>
    </rPh>
    <rPh sb="37" eb="38">
      <t>モ</t>
    </rPh>
    <rPh sb="41" eb="43">
      <t>シュッシ</t>
    </rPh>
    <rPh sb="44" eb="46">
      <t>ソウガク</t>
    </rPh>
    <rPh sb="50" eb="51">
      <t>ブン</t>
    </rPh>
    <rPh sb="53" eb="55">
      <t>イジョウ</t>
    </rPh>
    <rPh sb="56" eb="58">
      <t>ソウトウ</t>
    </rPh>
    <rPh sb="60" eb="62">
      <t>シュッシ</t>
    </rPh>
    <rPh sb="67" eb="68">
      <t>モノ</t>
    </rPh>
    <rPh sb="69" eb="71">
      <t>コジン</t>
    </rPh>
    <rPh sb="77" eb="78">
      <t>カギ</t>
    </rPh>
    <phoneticPr fontId="3"/>
  </si>
  <si>
    <t>　る。以下「株主等」という。）について記載すること。</t>
    <rPh sb="3" eb="5">
      <t>イカ</t>
    </rPh>
    <rPh sb="6" eb="8">
      <t>カブヌシ</t>
    </rPh>
    <rPh sb="8" eb="9">
      <t>トウ</t>
    </rPh>
    <rPh sb="19" eb="21">
      <t>キサイ</t>
    </rPh>
    <phoneticPr fontId="3"/>
  </si>
  <si>
    <t>フ　　　　　　リ　　　　　　ガ　　　　　　ナ</t>
    <phoneticPr fontId="3"/>
  </si>
  <si>
    <t>有　資　格　区　分</t>
    <rPh sb="0" eb="1">
      <t>ユウ</t>
    </rPh>
    <rPh sb="2" eb="3">
      <t>シ</t>
    </rPh>
    <rPh sb="4" eb="5">
      <t>カク</t>
    </rPh>
    <rPh sb="6" eb="7">
      <t>ク</t>
    </rPh>
    <rPh sb="8" eb="9">
      <t>ブン</t>
    </rPh>
    <phoneticPr fontId="3"/>
  </si>
  <si>
    <t>別紙四</t>
    <rPh sb="0" eb="2">
      <t>ベッシ</t>
    </rPh>
    <rPh sb="2" eb="3">
      <t>ヨン</t>
    </rPh>
    <phoneticPr fontId="3"/>
  </si>
  <si>
    <t>営　業　所　の　名　称</t>
    <rPh sb="0" eb="1">
      <t>エイ</t>
    </rPh>
    <rPh sb="2" eb="3">
      <t>ギョウ</t>
    </rPh>
    <rPh sb="4" eb="5">
      <t>ショ</t>
    </rPh>
    <rPh sb="8" eb="9">
      <t>ナ</t>
    </rPh>
    <rPh sb="10" eb="11">
      <t>ショウ</t>
    </rPh>
    <phoneticPr fontId="3"/>
  </si>
  <si>
    <t>建　設　工　事　の　種　類</t>
    <rPh sb="0" eb="1">
      <t>ケン</t>
    </rPh>
    <rPh sb="2" eb="3">
      <t>セツ</t>
    </rPh>
    <rPh sb="4" eb="5">
      <t>コウ</t>
    </rPh>
    <rPh sb="6" eb="7">
      <t>コト</t>
    </rPh>
    <rPh sb="10" eb="11">
      <t>シュ</t>
    </rPh>
    <rPh sb="12" eb="13">
      <t>タグイ</t>
    </rPh>
    <phoneticPr fontId="3"/>
  </si>
  <si>
    <t>　場合は常勤の役員を、個人の場合はその事業主を含む｡） をいう。</t>
    <rPh sb="1" eb="3">
      <t>バアイ</t>
    </rPh>
    <rPh sb="4" eb="6">
      <t>ジョウキン</t>
    </rPh>
    <rPh sb="7" eb="9">
      <t>ヤクイン</t>
    </rPh>
    <rPh sb="11" eb="13">
      <t>コジン</t>
    </rPh>
    <rPh sb="14" eb="16">
      <t>バアイ</t>
    </rPh>
    <rPh sb="19" eb="22">
      <t>ジギョウヌシ</t>
    </rPh>
    <rPh sb="23" eb="24">
      <t>フク</t>
    </rPh>
    <phoneticPr fontId="4"/>
  </si>
  <si>
    <r>
      <t>様式第八号</t>
    </r>
    <r>
      <rPr>
        <sz val="10"/>
        <rFont val="ＪＳＰ明朝"/>
        <family val="1"/>
        <charset val="128"/>
      </rPr>
      <t>（第三条関係）</t>
    </r>
    <r>
      <rPr>
        <sz val="9"/>
        <rFont val="ＭＳ Ｐ明朝"/>
        <family val="1"/>
        <charset val="128"/>
      </rPr>
      <t/>
    </r>
    <rPh sb="0" eb="2">
      <t>ヨウシキ</t>
    </rPh>
    <rPh sb="2" eb="3">
      <t>ダイ</t>
    </rPh>
    <rPh sb="3" eb="4">
      <t>ハチ</t>
    </rPh>
    <rPh sb="4" eb="5">
      <t>ゴウ</t>
    </rPh>
    <rPh sb="6" eb="7">
      <t>ダイ</t>
    </rPh>
    <rPh sb="7" eb="8">
      <t>サン</t>
    </rPh>
    <rPh sb="8" eb="9">
      <t>ジョウ</t>
    </rPh>
    <rPh sb="9" eb="11">
      <t>カンケイ</t>
    </rPh>
    <phoneticPr fontId="3"/>
  </si>
  <si>
    <t>フリ</t>
    <phoneticPr fontId="3"/>
  </si>
  <si>
    <t>氏</t>
    <rPh sb="0" eb="1">
      <t>ウジ</t>
    </rPh>
    <phoneticPr fontId="3"/>
  </si>
  <si>
    <t>ガナ</t>
    <phoneticPr fontId="3"/>
  </si>
  <si>
    <t>名</t>
    <rPh sb="0" eb="1">
      <t>メイ</t>
    </rPh>
    <phoneticPr fontId="3"/>
  </si>
  <si>
    <t>証明書の取得方法はこちら⇒⇒⇒</t>
    <rPh sb="0" eb="2">
      <t>ショウメイ</t>
    </rPh>
    <rPh sb="2" eb="3">
      <t>ショ</t>
    </rPh>
    <rPh sb="4" eb="6">
      <t>シュトク</t>
    </rPh>
    <rPh sb="6" eb="8">
      <t>ホウホウ</t>
    </rPh>
    <phoneticPr fontId="3"/>
  </si>
  <si>
    <t>http://www.e-jimu.com/hpgen/HPB/entries/44.html</t>
  </si>
  <si>
    <r>
      <t>様式第十二号</t>
    </r>
    <r>
      <rPr>
        <sz val="11"/>
        <rFont val="ＭＳ Ｐ明朝"/>
        <family val="1"/>
        <charset val="128"/>
      </rPr>
      <t>（第四条関係）</t>
    </r>
    <rPh sb="0" eb="2">
      <t>ヨウシキ</t>
    </rPh>
    <rPh sb="2" eb="3">
      <t>ダイ</t>
    </rPh>
    <rPh sb="3" eb="5">
      <t>１２</t>
    </rPh>
    <rPh sb="5" eb="6">
      <t>ゴウ</t>
    </rPh>
    <rPh sb="7" eb="8">
      <t>ダイ</t>
    </rPh>
    <rPh sb="8" eb="9">
      <t>４</t>
    </rPh>
    <rPh sb="9" eb="10">
      <t>ジョウ</t>
    </rPh>
    <rPh sb="10" eb="12">
      <t>カンケイ</t>
    </rPh>
    <phoneticPr fontId="3"/>
  </si>
  <si>
    <t>法人の役員等</t>
    <rPh sb="0" eb="2">
      <t>ホウジン</t>
    </rPh>
    <rPh sb="3" eb="5">
      <t>ヤクイン</t>
    </rPh>
    <rPh sb="5" eb="6">
      <t>ナド</t>
    </rPh>
    <phoneticPr fontId="3"/>
  </si>
  <si>
    <t>（用紙Ａ４）</t>
    <rPh sb="1" eb="3">
      <t>ヨウシ</t>
    </rPh>
    <phoneticPr fontId="3"/>
  </si>
  <si>
    <t>許可申請者</t>
    <rPh sb="0" eb="2">
      <t>キョカ</t>
    </rPh>
    <rPh sb="2" eb="5">
      <t>シンセイシャ</t>
    </rPh>
    <phoneticPr fontId="3"/>
  </si>
  <si>
    <t>本人</t>
    <rPh sb="0" eb="1">
      <t>ホン</t>
    </rPh>
    <rPh sb="1" eb="2">
      <t>ヒト</t>
    </rPh>
    <phoneticPr fontId="3"/>
  </si>
  <si>
    <t>の住所、生年月日等に関する調書</t>
    <rPh sb="1" eb="3">
      <t>ジュウショ</t>
    </rPh>
    <rPh sb="4" eb="6">
      <t>セイネン</t>
    </rPh>
    <rPh sb="6" eb="8">
      <t>ガッピ</t>
    </rPh>
    <rPh sb="8" eb="9">
      <t>トウ</t>
    </rPh>
    <rPh sb="10" eb="11">
      <t>カン</t>
    </rPh>
    <rPh sb="13" eb="15">
      <t>チョウショ</t>
    </rPh>
    <phoneticPr fontId="3"/>
  </si>
  <si>
    <t>法定代理人</t>
    <rPh sb="0" eb="2">
      <t>ホウテイ</t>
    </rPh>
    <rPh sb="2" eb="4">
      <t>ダイリ</t>
    </rPh>
    <rPh sb="4" eb="5">
      <t>ニン</t>
    </rPh>
    <phoneticPr fontId="3"/>
  </si>
  <si>
    <t>法定代理人の役員等</t>
    <rPh sb="0" eb="2">
      <t>ホウテイ</t>
    </rPh>
    <rPh sb="2" eb="4">
      <t>ダイリ</t>
    </rPh>
    <rPh sb="4" eb="5">
      <t>ニン</t>
    </rPh>
    <rPh sb="6" eb="8">
      <t>ヤクイン</t>
    </rPh>
    <rPh sb="8" eb="9">
      <t>ナド</t>
    </rPh>
    <phoneticPr fontId="3"/>
  </si>
  <si>
    <t>現住所</t>
    <rPh sb="0" eb="3">
      <t>ゲンジュウショ</t>
    </rPh>
    <phoneticPr fontId="3"/>
  </si>
  <si>
    <t>福島県
のみ氏名
フリガナ</t>
    <rPh sb="0" eb="3">
      <t>フクシマケン</t>
    </rPh>
    <rPh sb="6" eb="8">
      <t>シメイ</t>
    </rPh>
    <phoneticPr fontId="3"/>
  </si>
  <si>
    <t>生　　年　　月　　日</t>
    <rPh sb="0" eb="1">
      <t>ショウ</t>
    </rPh>
    <rPh sb="3" eb="4">
      <t>トシ</t>
    </rPh>
    <rPh sb="6" eb="7">
      <t>ツキ</t>
    </rPh>
    <rPh sb="9" eb="10">
      <t>ヒ</t>
    </rPh>
    <phoneticPr fontId="3"/>
  </si>
  <si>
    <t>日生</t>
    <rPh sb="0" eb="1">
      <t>ニチ</t>
    </rPh>
    <rPh sb="1" eb="2">
      <t>セイ</t>
    </rPh>
    <phoneticPr fontId="3"/>
  </si>
  <si>
    <t>賞　　　　罰</t>
    <rPh sb="0" eb="1">
      <t>ショウ</t>
    </rPh>
    <rPh sb="5" eb="6">
      <t>バツ</t>
    </rPh>
    <phoneticPr fontId="3"/>
  </si>
  <si>
    <t>年月日</t>
    <rPh sb="0" eb="3">
      <t>ネンガッピ</t>
    </rPh>
    <phoneticPr fontId="3"/>
  </si>
  <si>
    <t>賞　  　　罰　 　 　の　 　　 内　  　　容</t>
    <rPh sb="0" eb="1">
      <t>ショウ</t>
    </rPh>
    <rPh sb="6" eb="7">
      <t>バツ</t>
    </rPh>
    <rPh sb="18" eb="19">
      <t>ウチ</t>
    </rPh>
    <rPh sb="24" eb="25">
      <t>カタチ</t>
    </rPh>
    <phoneticPr fontId="3"/>
  </si>
  <si>
    <t>岡山県は自署しますので</t>
    <rPh sb="0" eb="3">
      <t>オカヤマケン</t>
    </rPh>
    <rPh sb="4" eb="6">
      <t>ジショ</t>
    </rPh>
    <phoneticPr fontId="3"/>
  </si>
  <si>
    <t>上記のとおり相違ありません。</t>
    <rPh sb="0" eb="2">
      <t>ジョウキ</t>
    </rPh>
    <rPh sb="6" eb="8">
      <t>ソウイ</t>
    </rPh>
    <phoneticPr fontId="3"/>
  </si>
  <si>
    <t>「非表示」を選択</t>
    <rPh sb="1" eb="4">
      <t>ヒヒョウジ</t>
    </rPh>
    <rPh sb="6" eb="8">
      <t>センタク</t>
    </rPh>
    <phoneticPr fontId="3"/>
  </si>
  <si>
    <t>氏 名</t>
    <rPh sb="0" eb="1">
      <t>シ</t>
    </rPh>
    <rPh sb="2" eb="3">
      <t>メイ</t>
    </rPh>
    <phoneticPr fontId="3"/>
  </si>
  <si>
    <t>↓</t>
    <phoneticPr fontId="3"/>
  </si>
  <si>
    <t>←</t>
    <phoneticPr fontId="3"/>
  </si>
  <si>
    <t>表示</t>
    <rPh sb="0" eb="2">
      <t>ヒョウジ</t>
    </rPh>
    <phoneticPr fontId="3"/>
  </si>
  <si>
    <t>「</t>
    <phoneticPr fontId="3"/>
  </si>
  <si>
    <t>非表示</t>
    <rPh sb="0" eb="3">
      <t>ヒヒョウジ</t>
    </rPh>
    <phoneticPr fontId="3"/>
  </si>
  <si>
    <t>本人</t>
    <rPh sb="0" eb="1">
      <t>ホン</t>
    </rPh>
    <rPh sb="1" eb="2">
      <t>ニン</t>
    </rPh>
    <phoneticPr fontId="3"/>
  </si>
  <si>
    <t xml:space="preserve">  については、不要のものを消すこと。</t>
    <rPh sb="8" eb="10">
      <t>フヨウ</t>
    </rPh>
    <rPh sb="14" eb="15">
      <t>ケ</t>
    </rPh>
    <phoneticPr fontId="3"/>
  </si>
  <si>
    <t>法人である場合においては、法人の役員、顧問、相談役又は総株主の議決権の100分の5以上を有する株主若しくは出資の総額の100分の</t>
    <rPh sb="0" eb="2">
      <t>ホウジン</t>
    </rPh>
    <rPh sb="5" eb="7">
      <t>バアイ</t>
    </rPh>
    <rPh sb="13" eb="15">
      <t>ホウジン</t>
    </rPh>
    <rPh sb="16" eb="18">
      <t>ヤクイン</t>
    </rPh>
    <rPh sb="19" eb="21">
      <t>コモン</t>
    </rPh>
    <rPh sb="22" eb="25">
      <t>ソウダンヤク</t>
    </rPh>
    <rPh sb="25" eb="26">
      <t>マタ</t>
    </rPh>
    <rPh sb="27" eb="28">
      <t>ソウ</t>
    </rPh>
    <rPh sb="28" eb="30">
      <t>カブヌシ</t>
    </rPh>
    <rPh sb="31" eb="34">
      <t>ギケツケン</t>
    </rPh>
    <rPh sb="38" eb="39">
      <t>ブン</t>
    </rPh>
    <rPh sb="41" eb="43">
      <t>イジョウ</t>
    </rPh>
    <rPh sb="44" eb="45">
      <t>ユウ</t>
    </rPh>
    <rPh sb="47" eb="49">
      <t>カブヌシ</t>
    </rPh>
    <rPh sb="49" eb="50">
      <t>モ</t>
    </rPh>
    <rPh sb="53" eb="55">
      <t>シュッシ</t>
    </rPh>
    <rPh sb="56" eb="58">
      <t>ソウガク</t>
    </rPh>
    <rPh sb="62" eb="63">
      <t>ブン</t>
    </rPh>
    <phoneticPr fontId="3"/>
  </si>
  <si>
    <t>5以上に相当する出資をしている者（個人である者に限る。以下「株主等」という。）について記載すること。</t>
    <rPh sb="1" eb="3">
      <t>イジョウ</t>
    </rPh>
    <rPh sb="4" eb="6">
      <t>ソウトウ</t>
    </rPh>
    <rPh sb="8" eb="10">
      <t>シュッシ</t>
    </rPh>
    <rPh sb="15" eb="16">
      <t>モノ</t>
    </rPh>
    <rPh sb="17" eb="19">
      <t>コジン</t>
    </rPh>
    <rPh sb="22" eb="23">
      <t>モノ</t>
    </rPh>
    <rPh sb="24" eb="25">
      <t>カギ</t>
    </rPh>
    <rPh sb="27" eb="29">
      <t>イカ</t>
    </rPh>
    <rPh sb="30" eb="32">
      <t>カブヌシ</t>
    </rPh>
    <rPh sb="32" eb="33">
      <t>トウ</t>
    </rPh>
    <rPh sb="43" eb="45">
      <t>キサイ</t>
    </rPh>
    <phoneticPr fontId="3"/>
  </si>
  <si>
    <t>｢賞罰｣の欄には、行政処分等についても記載すること。</t>
    <rPh sb="1" eb="3">
      <t>ショウバツ</t>
    </rPh>
    <rPh sb="5" eb="6">
      <t>ラン</t>
    </rPh>
    <rPh sb="9" eb="11">
      <t>ギョウセイ</t>
    </rPh>
    <rPh sb="11" eb="13">
      <t>ショブン</t>
    </rPh>
    <rPh sb="13" eb="14">
      <t>トウ</t>
    </rPh>
    <rPh sb="19" eb="21">
      <t>キサイ</t>
    </rPh>
    <phoneticPr fontId="3"/>
  </si>
  <si>
    <t>Ｈ</t>
    <phoneticPr fontId="3"/>
  </si>
  <si>
    <t>Ｓ</t>
    <phoneticPr fontId="3"/>
  </si>
  <si>
    <t>Ｔ</t>
    <phoneticPr fontId="3"/>
  </si>
  <si>
    <t>Ｍ</t>
    <phoneticPr fontId="3"/>
  </si>
  <si>
    <r>
      <t>様式第十三号</t>
    </r>
    <r>
      <rPr>
        <sz val="11"/>
        <rFont val="ＭＳ Ｐ明朝"/>
        <family val="1"/>
        <charset val="128"/>
      </rPr>
      <t>（第四条関係）</t>
    </r>
    <rPh sb="0" eb="2">
      <t>ヨウシキ</t>
    </rPh>
    <rPh sb="2" eb="3">
      <t>ダイ</t>
    </rPh>
    <rPh sb="3" eb="5">
      <t>ジュウサン</t>
    </rPh>
    <rPh sb="5" eb="6">
      <t>ゴウ</t>
    </rPh>
    <rPh sb="7" eb="8">
      <t>ダイ</t>
    </rPh>
    <rPh sb="8" eb="9">
      <t>４</t>
    </rPh>
    <rPh sb="9" eb="10">
      <t>ジョウ</t>
    </rPh>
    <rPh sb="10" eb="12">
      <t>カンケイ</t>
    </rPh>
    <phoneticPr fontId="3"/>
  </si>
  <si>
    <t>建設業法施行令第３条に規定する使用人の住所、生年月日等に関する調書</t>
    <rPh sb="0" eb="3">
      <t>ケンセツギョウ</t>
    </rPh>
    <rPh sb="3" eb="4">
      <t>ホウ</t>
    </rPh>
    <rPh sb="4" eb="6">
      <t>セコウ</t>
    </rPh>
    <rPh sb="19" eb="21">
      <t>ジュウショ</t>
    </rPh>
    <rPh sb="22" eb="24">
      <t>セイネン</t>
    </rPh>
    <rPh sb="24" eb="26">
      <t>ガッピ</t>
    </rPh>
    <rPh sb="26" eb="27">
      <t>トウ</t>
    </rPh>
    <rPh sb="28" eb="29">
      <t>カン</t>
    </rPh>
    <rPh sb="31" eb="33">
      <t>チョウショ</t>
    </rPh>
    <phoneticPr fontId="3"/>
  </si>
  <si>
    <t>営業所名</t>
    <rPh sb="0" eb="3">
      <t>エイギョウショ</t>
    </rPh>
    <rPh sb="3" eb="4">
      <t>メイ</t>
    </rPh>
    <phoneticPr fontId="3"/>
  </si>
  <si>
    <t>別紙</t>
    <rPh sb="0" eb="2">
      <t>ベッシ</t>
    </rPh>
    <phoneticPr fontId="3"/>
  </si>
  <si>
    <t>期間</t>
    <rPh sb="0" eb="2">
      <t>キカン</t>
    </rPh>
    <phoneticPr fontId="3"/>
  </si>
  <si>
    <t>従  　　事 　　 し　　  た　　  職  　　務　 　 内　  　容</t>
    <rPh sb="0" eb="1">
      <t>ジュウ</t>
    </rPh>
    <rPh sb="5" eb="6">
      <t>コト</t>
    </rPh>
    <rPh sb="20" eb="21">
      <t>ショク</t>
    </rPh>
    <rPh sb="25" eb="26">
      <t>ツトム</t>
    </rPh>
    <rPh sb="30" eb="31">
      <t>ウチ</t>
    </rPh>
    <rPh sb="35" eb="36">
      <t>カタチ</t>
    </rPh>
    <phoneticPr fontId="3"/>
  </si>
  <si>
    <t>職　　　　　　　　　　　　　　歴</t>
    <rPh sb="0" eb="1">
      <t>ショク</t>
    </rPh>
    <rPh sb="15" eb="16">
      <t>レキ</t>
    </rPh>
    <phoneticPr fontId="3"/>
  </si>
  <si>
    <t>自</t>
    <rPh sb="0" eb="1">
      <t>ジ</t>
    </rPh>
    <phoneticPr fontId="3"/>
  </si>
  <si>
    <t>至</t>
    <rPh sb="0" eb="1">
      <t>イタル</t>
    </rPh>
    <phoneticPr fontId="3"/>
  </si>
  <si>
    <t>　・法人：様式第一号別表に記載した役員全員
　・個人：事業主
　記載した人全員の後見等登記事項証明書、身元（身分）証明書が必要です。</t>
    <phoneticPr fontId="3"/>
  </si>
  <si>
    <t>ない場合、
「なし」と記入</t>
    <rPh sb="2" eb="4">
      <t>バアイ</t>
    </rPh>
    <rPh sb="11" eb="13">
      <t>キニュウ</t>
    </rPh>
    <phoneticPr fontId="3"/>
  </si>
  <si>
    <t>更新の場合、必要な都道府県と必要でない都道府県があります。
各都道府県の手引きをご覧ください。
(例）東京都は必要です。北海道、神奈川県、愛知県、大阪府、兵庫県は不要です。</t>
    <rPh sb="0" eb="2">
      <t>コウシン</t>
    </rPh>
    <rPh sb="3" eb="5">
      <t>バアイ</t>
    </rPh>
    <rPh sb="6" eb="8">
      <t>ヒツヨウ</t>
    </rPh>
    <rPh sb="9" eb="13">
      <t>トドウフケン</t>
    </rPh>
    <rPh sb="14" eb="16">
      <t>ヒツヨウ</t>
    </rPh>
    <rPh sb="19" eb="23">
      <t>トドウフケン</t>
    </rPh>
    <rPh sb="30" eb="31">
      <t>カク</t>
    </rPh>
    <rPh sb="31" eb="35">
      <t>トドウフケン</t>
    </rPh>
    <rPh sb="36" eb="38">
      <t>テビ</t>
    </rPh>
    <rPh sb="41" eb="42">
      <t>ラン</t>
    </rPh>
    <rPh sb="49" eb="50">
      <t>レイ</t>
    </rPh>
    <rPh sb="51" eb="54">
      <t>トウキョウト</t>
    </rPh>
    <rPh sb="55" eb="57">
      <t>ヒツヨウ</t>
    </rPh>
    <rPh sb="60" eb="63">
      <t>ホッカイドウ</t>
    </rPh>
    <rPh sb="64" eb="67">
      <t>カナガワ</t>
    </rPh>
    <rPh sb="67" eb="68">
      <t>ケン</t>
    </rPh>
    <rPh sb="69" eb="72">
      <t>アイチケン</t>
    </rPh>
    <rPh sb="73" eb="76">
      <t>オオサカフ</t>
    </rPh>
    <rPh sb="77" eb="80">
      <t>ヒョウゴケン</t>
    </rPh>
    <rPh sb="81" eb="83">
      <t>フヨウ</t>
    </rPh>
    <phoneticPr fontId="3"/>
  </si>
  <si>
    <t>保護の解除の仕方・・・・・自由に編集できます</t>
  </si>
  <si>
    <t>役名等</t>
    <rPh sb="0" eb="1">
      <t>ヤク</t>
    </rPh>
    <rPh sb="1" eb="2">
      <t>メイ</t>
    </rPh>
    <rPh sb="2" eb="3">
      <t>トウ</t>
    </rPh>
    <phoneticPr fontId="3"/>
  </si>
  <si>
    <t>新規の場合は　入力不要</t>
    <rPh sb="0" eb="2">
      <t>シンキ</t>
    </rPh>
    <rPh sb="3" eb="5">
      <t>バアイ</t>
    </rPh>
    <rPh sb="7" eb="9">
      <t>ニュウリョク</t>
    </rPh>
    <rPh sb="9" eb="11">
      <t>フヨウ</t>
    </rPh>
    <phoneticPr fontId="3"/>
  </si>
  <si>
    <t>タ</t>
    <phoneticPr fontId="3"/>
  </si>
  <si>
    <t>塗</t>
    <rPh sb="0" eb="1">
      <t>ヌ</t>
    </rPh>
    <phoneticPr fontId="3"/>
  </si>
  <si>
    <t>防</t>
    <rPh sb="0" eb="1">
      <t>フセ</t>
    </rPh>
    <phoneticPr fontId="3"/>
  </si>
  <si>
    <t>機</t>
    <rPh sb="0" eb="1">
      <t>ハタ</t>
    </rPh>
    <phoneticPr fontId="3"/>
  </si>
  <si>
    <t>清</t>
    <rPh sb="0" eb="1">
      <t>セイ</t>
    </rPh>
    <phoneticPr fontId="3"/>
  </si>
  <si>
    <t>解</t>
    <rPh sb="0" eb="1">
      <t>カイ</t>
    </rPh>
    <phoneticPr fontId="3"/>
  </si>
  <si>
    <t>常勤・非常勤の別</t>
    <rPh sb="0" eb="2">
      <t>ジョウキン</t>
    </rPh>
    <rPh sb="3" eb="6">
      <t>ヒジョウキン</t>
    </rPh>
    <rPh sb="7" eb="8">
      <t>ベツ</t>
    </rPh>
    <phoneticPr fontId="3"/>
  </si>
  <si>
    <t>フリ　　　　　　　　　　　　　　　ガナ</t>
    <phoneticPr fontId="3"/>
  </si>
  <si>
    <t>氏　　　　　　　　　　　名</t>
    <rPh sb="0" eb="1">
      <t>シ</t>
    </rPh>
    <rPh sb="12" eb="13">
      <t>メイ</t>
    </rPh>
    <phoneticPr fontId="3"/>
  </si>
  <si>
    <t>顧問及び相談役については、「賞罰」の欄への記載並びに署名及び押印を要しない。</t>
    <rPh sb="0" eb="2">
      <t>コモン</t>
    </rPh>
    <rPh sb="2" eb="3">
      <t>オヨ</t>
    </rPh>
    <rPh sb="4" eb="7">
      <t>ソウダンヤク</t>
    </rPh>
    <rPh sb="14" eb="16">
      <t>ショウバツ</t>
    </rPh>
    <rPh sb="18" eb="19">
      <t>ラン</t>
    </rPh>
    <rPh sb="21" eb="23">
      <t>キサイ</t>
    </rPh>
    <rPh sb="23" eb="24">
      <t>ナラ</t>
    </rPh>
    <rPh sb="26" eb="28">
      <t>ショメイ</t>
    </rPh>
    <rPh sb="28" eb="29">
      <t>オヨ</t>
    </rPh>
    <rPh sb="30" eb="32">
      <t>オウイン</t>
    </rPh>
    <rPh sb="33" eb="34">
      <t>ヨウ</t>
    </rPh>
    <phoneticPr fontId="3"/>
  </si>
  <si>
    <t>（１） 健康保険等の加入状況は下記のとおりです。</t>
    <rPh sb="4" eb="6">
      <t>ケンコウ</t>
    </rPh>
    <rPh sb="6" eb="8">
      <t>ホケン</t>
    </rPh>
    <rPh sb="8" eb="9">
      <t>トウ</t>
    </rPh>
    <rPh sb="10" eb="12">
      <t>カニュウ</t>
    </rPh>
    <rPh sb="12" eb="14">
      <t>ジョウキョウ</t>
    </rPh>
    <rPh sb="15" eb="17">
      <t>カキ</t>
    </rPh>
    <phoneticPr fontId="3"/>
  </si>
  <si>
    <t>（２） 下記のとおり、健康保険等の加入状況に変更があったので、届出をします。</t>
    <rPh sb="4" eb="6">
      <t>カキ</t>
    </rPh>
    <rPh sb="11" eb="13">
      <t>ケンコウ</t>
    </rPh>
    <rPh sb="13" eb="15">
      <t>ホケン</t>
    </rPh>
    <rPh sb="15" eb="16">
      <t>トウ</t>
    </rPh>
    <rPh sb="17" eb="19">
      <t>カニュウ</t>
    </rPh>
    <rPh sb="19" eb="21">
      <t>ジョウキョウ</t>
    </rPh>
    <rPh sb="22" eb="24">
      <t>ヘンコウ</t>
    </rPh>
    <rPh sb="31" eb="33">
      <t>トドケデ</t>
    </rPh>
    <phoneticPr fontId="3"/>
  </si>
  <si>
    <t>（営業所毎の保険加入の有無）</t>
    <rPh sb="1" eb="4">
      <t>エイギョウショ</t>
    </rPh>
    <rPh sb="4" eb="5">
      <t>ゴト</t>
    </rPh>
    <rPh sb="6" eb="8">
      <t>ホケン</t>
    </rPh>
    <rPh sb="8" eb="10">
      <t>カニュウ</t>
    </rPh>
    <rPh sb="11" eb="13">
      <t>ウム</t>
    </rPh>
    <phoneticPr fontId="3"/>
  </si>
  <si>
    <t>申請者</t>
    <rPh sb="0" eb="2">
      <t>シンセイ</t>
    </rPh>
    <rPh sb="2" eb="3">
      <t>シャ</t>
    </rPh>
    <phoneticPr fontId="3"/>
  </si>
  <si>
    <t>申請のとき：
「(1)」を○で囲み、「届出者」を消す</t>
    <rPh sb="15" eb="16">
      <t>カコ</t>
    </rPh>
    <rPh sb="19" eb="21">
      <t>トドケデ</t>
    </rPh>
    <rPh sb="21" eb="22">
      <t>シャ</t>
    </rPh>
    <rPh sb="24" eb="25">
      <t>ケ</t>
    </rPh>
    <phoneticPr fontId="3"/>
  </si>
  <si>
    <t>届出のとき：
「(2)」を○で囲み、「申請者」を消す</t>
    <rPh sb="0" eb="2">
      <t>トドケデ</t>
    </rPh>
    <rPh sb="15" eb="16">
      <t>カコ</t>
    </rPh>
    <rPh sb="19" eb="21">
      <t>シンセイ</t>
    </rPh>
    <rPh sb="21" eb="22">
      <t>シャ</t>
    </rPh>
    <rPh sb="24" eb="25">
      <t>ケ</t>
    </rPh>
    <phoneticPr fontId="3"/>
  </si>
  <si>
    <t>住所１</t>
    <rPh sb="0" eb="2">
      <t>ジュウショ</t>
    </rPh>
    <phoneticPr fontId="3"/>
  </si>
  <si>
    <t>住所２</t>
    <rPh sb="0" eb="2">
      <t>ジュウショ</t>
    </rPh>
    <phoneticPr fontId="3"/>
  </si>
  <si>
    <t>通常はこちらだけ入力</t>
    <rPh sb="0" eb="2">
      <t>ツウジョウ</t>
    </rPh>
    <rPh sb="8" eb="10">
      <t>ニュウリョク</t>
    </rPh>
    <phoneticPr fontId="3"/>
  </si>
  <si>
    <r>
      <rPr>
        <sz val="10"/>
        <rFont val="ＭＳ Ｐゴシック"/>
        <family val="3"/>
        <charset val="128"/>
      </rPr>
      <t>（</t>
    </r>
    <r>
      <rPr>
        <b/>
        <sz val="10"/>
        <rFont val="ＭＳ Ｐゴシック"/>
        <family val="3"/>
        <charset val="128"/>
      </rPr>
      <t>住所を二段書きする場合</t>
    </r>
    <r>
      <rPr>
        <sz val="10"/>
        <rFont val="ＭＳ Ｐゴシック"/>
        <family val="3"/>
        <charset val="128"/>
      </rPr>
      <t>こちらも入力）</t>
    </r>
    <rPh sb="1" eb="3">
      <t>ジュウショ</t>
    </rPh>
    <rPh sb="4" eb="6">
      <t>ニダン</t>
    </rPh>
    <rPh sb="6" eb="7">
      <t>ガ</t>
    </rPh>
    <rPh sb="10" eb="12">
      <t>バアイ</t>
    </rPh>
    <rPh sb="16" eb="18">
      <t>ニュウリョク</t>
    </rPh>
    <phoneticPr fontId="3"/>
  </si>
  <si>
    <t>2　「株主等」については、「役員等」の欄には「株主等」と記載することとし、「常勤・非常勤の別」の欄に記載することを要しない。</t>
    <rPh sb="3" eb="5">
      <t>カブヌシ</t>
    </rPh>
    <rPh sb="5" eb="6">
      <t>トウ</t>
    </rPh>
    <rPh sb="14" eb="16">
      <t>ヤクイン</t>
    </rPh>
    <rPh sb="16" eb="17">
      <t>トウ</t>
    </rPh>
    <rPh sb="19" eb="20">
      <t>ラン</t>
    </rPh>
    <rPh sb="23" eb="25">
      <t>カブヌシ</t>
    </rPh>
    <rPh sb="25" eb="26">
      <t>トウ</t>
    </rPh>
    <rPh sb="28" eb="30">
      <t>キサイ</t>
    </rPh>
    <rPh sb="38" eb="40">
      <t>ジョウキン</t>
    </rPh>
    <rPh sb="41" eb="44">
      <t>ヒジョウキン</t>
    </rPh>
    <rPh sb="45" eb="46">
      <t>ベツ</t>
    </rPh>
    <rPh sb="48" eb="49">
      <t>ラン</t>
    </rPh>
    <rPh sb="50" eb="52">
      <t>キサイ</t>
    </rPh>
    <rPh sb="57" eb="58">
      <t>ヨウ</t>
    </rPh>
    <phoneticPr fontId="3"/>
  </si>
  <si>
    <t>別紙四（専任技術者一覧表）、様式第八号（専任技術者証明書）、様式第十一号の二（国家資格者等・管理技術者一覧表のためのコード表です</t>
    <rPh sb="0" eb="2">
      <t>ベッシ</t>
    </rPh>
    <rPh sb="2" eb="3">
      <t>ヨン</t>
    </rPh>
    <rPh sb="4" eb="6">
      <t>センニン</t>
    </rPh>
    <rPh sb="6" eb="9">
      <t>ギジュツシャ</t>
    </rPh>
    <rPh sb="9" eb="11">
      <t>イチラン</t>
    </rPh>
    <rPh sb="11" eb="12">
      <t>ヒョウ</t>
    </rPh>
    <rPh sb="14" eb="16">
      <t>ヨウシキ</t>
    </rPh>
    <rPh sb="16" eb="17">
      <t>ダイ</t>
    </rPh>
    <rPh sb="17" eb="19">
      <t>ハチゴウ</t>
    </rPh>
    <rPh sb="20" eb="22">
      <t>センニン</t>
    </rPh>
    <rPh sb="22" eb="25">
      <t>ギジュツシャ</t>
    </rPh>
    <rPh sb="25" eb="28">
      <t>ショウメイショ</t>
    </rPh>
    <rPh sb="30" eb="32">
      <t>ヨウシキ</t>
    </rPh>
    <rPh sb="32" eb="33">
      <t>ダイ</t>
    </rPh>
    <rPh sb="33" eb="35">
      <t>ジュウイチ</t>
    </rPh>
    <rPh sb="35" eb="36">
      <t>ゴウ</t>
    </rPh>
    <rPh sb="37" eb="38">
      <t>ニ</t>
    </rPh>
    <rPh sb="39" eb="41">
      <t>コッカ</t>
    </rPh>
    <rPh sb="41" eb="43">
      <t>シカク</t>
    </rPh>
    <rPh sb="43" eb="44">
      <t>シャ</t>
    </rPh>
    <rPh sb="44" eb="45">
      <t>トウ</t>
    </rPh>
    <rPh sb="46" eb="48">
      <t>カンリ</t>
    </rPh>
    <rPh sb="48" eb="51">
      <t>ギジュツシャ</t>
    </rPh>
    <rPh sb="51" eb="53">
      <t>イチラン</t>
    </rPh>
    <rPh sb="53" eb="54">
      <t>ヒョウ</t>
    </rPh>
    <rPh sb="61" eb="62">
      <t>ヒョウ</t>
    </rPh>
    <phoneticPr fontId="3"/>
  </si>
  <si>
    <t>資本金額または出資総額</t>
    <rPh sb="0" eb="2">
      <t>シホン</t>
    </rPh>
    <rPh sb="2" eb="4">
      <t>キンガク</t>
    </rPh>
    <rPh sb="7" eb="9">
      <t>シュッシ</t>
    </rPh>
    <rPh sb="9" eb="11">
      <t>ソウガク</t>
    </rPh>
    <phoneticPr fontId="3"/>
  </si>
  <si>
    <t>法人番号(13桁)</t>
    <rPh sb="0" eb="2">
      <t>ホウジン</t>
    </rPh>
    <rPh sb="2" eb="4">
      <t>バンゴウ</t>
    </rPh>
    <rPh sb="7" eb="8">
      <t>ケタ</t>
    </rPh>
    <phoneticPr fontId="3"/>
  </si>
  <si>
    <t>申請者が法人の場合のみ入力</t>
    <rPh sb="0" eb="3">
      <t>シンセイシャ</t>
    </rPh>
    <rPh sb="4" eb="6">
      <t>ホウジン</t>
    </rPh>
    <rPh sb="7" eb="9">
      <t>バアイ</t>
    </rPh>
    <rPh sb="11" eb="13">
      <t>ニュウリョク</t>
    </rPh>
    <phoneticPr fontId="3"/>
  </si>
  <si>
    <t>法人番号は
「会社名等」のページ
で入力</t>
    <rPh sb="0" eb="2">
      <t>ホウジン</t>
    </rPh>
    <rPh sb="2" eb="4">
      <t>バンゴウ</t>
    </rPh>
    <rPh sb="7" eb="10">
      <t>カイシャメイ</t>
    </rPh>
    <rPh sb="10" eb="11">
      <t>トウ</t>
    </rPh>
    <rPh sb="18" eb="20">
      <t>ニュウリョク</t>
    </rPh>
    <phoneticPr fontId="3"/>
  </si>
  <si>
    <t>舗</t>
    <rPh sb="0" eb="1">
      <t>ホ</t>
    </rPh>
    <phoneticPr fontId="3"/>
  </si>
  <si>
    <t>,</t>
    <phoneticPr fontId="3"/>
  </si>
  <si>
    <t>舗</t>
    <rPh sb="0" eb="1">
      <t>ホ</t>
    </rPh>
    <phoneticPr fontId="3"/>
  </si>
  <si>
    <t>舗</t>
    <rPh sb="0" eb="1">
      <t>ホ</t>
    </rPh>
    <phoneticPr fontId="3"/>
  </si>
  <si>
    <t>法人番号</t>
    <rPh sb="0" eb="2">
      <t>ホウジン</t>
    </rPh>
    <rPh sb="2" eb="4">
      <t>バンゴウ</t>
    </rPh>
    <phoneticPr fontId="3"/>
  </si>
  <si>
    <t>営業所一覧表 （新規許可等）</t>
    <phoneticPr fontId="3"/>
  </si>
  <si>
    <t>{</t>
    <phoneticPr fontId="3"/>
  </si>
  <si>
    <t>}</t>
    <phoneticPr fontId="3"/>
  </si>
  <si>
    <t>この部分の記載方法は、都道府県によって違いますので、各都道府県の手引きをご覧ください。</t>
    <rPh sb="2" eb="4">
      <t>ブブン</t>
    </rPh>
    <rPh sb="5" eb="7">
      <t>キサイ</t>
    </rPh>
    <rPh sb="7" eb="9">
      <t>ホウホウ</t>
    </rPh>
    <rPh sb="11" eb="15">
      <t>トドウフケン</t>
    </rPh>
    <rPh sb="19" eb="20">
      <t>チガ</t>
    </rPh>
    <rPh sb="26" eb="31">
      <t>カクトドウフケン</t>
    </rPh>
    <rPh sb="32" eb="34">
      <t>テビ</t>
    </rPh>
    <rPh sb="37" eb="38">
      <t>ラン</t>
    </rPh>
    <phoneticPr fontId="3"/>
  </si>
  <si>
    <r>
      <t>　</t>
    </r>
    <r>
      <rPr>
        <b/>
        <u/>
        <sz val="11"/>
        <color indexed="10"/>
        <rFont val="ＭＳ Ｐゴシック"/>
        <family val="3"/>
        <charset val="128"/>
      </rPr>
      <t>新規の場合は</t>
    </r>
    <r>
      <rPr>
        <sz val="11"/>
        <rFont val="ＭＳ Ｐゴシック"/>
        <family val="3"/>
        <charset val="128"/>
      </rPr>
      <t>他社の印鑑が必要です。　印鑑をもらう前に申請先の役所で見てもらって　ＯＫが出てから印鑑をもらいましょう。</t>
    </r>
    <phoneticPr fontId="3"/>
  </si>
  <si>
    <t>保護の解除の仕方・・・・・自由に編集できます
【校閲】→【シートの保護の解除】</t>
    <phoneticPr fontId="3"/>
  </si>
  <si>
    <t>元号</t>
    <rPh sb="0" eb="2">
      <t>ゲンゴウ</t>
    </rPh>
    <phoneticPr fontId="103"/>
  </si>
  <si>
    <t>保護の解除の仕方・・・・・自由に編集できます
【校閲】→【シートの保護の解除】</t>
    <phoneticPr fontId="3"/>
  </si>
  <si>
    <t>元号</t>
    <rPh sb="0" eb="2">
      <t>ゲンゴウ</t>
    </rPh>
    <phoneticPr fontId="104"/>
  </si>
  <si>
    <t>保護の解除の仕方・・・・・自由に編集できます
【校閲】→【シートの保護の解除】</t>
    <phoneticPr fontId="3"/>
  </si>
  <si>
    <t>元号</t>
    <rPh sb="0" eb="2">
      <t>ゲンゴウ</t>
    </rPh>
    <phoneticPr fontId="105"/>
  </si>
  <si>
    <t>元号</t>
    <rPh sb="0" eb="2">
      <t>ゲンゴウ</t>
    </rPh>
    <phoneticPr fontId="106"/>
  </si>
  <si>
    <t>【校閲】→【シートの保護の解除】</t>
    <phoneticPr fontId="3"/>
  </si>
  <si>
    <t>【校閲】→【シートの保護の解除】</t>
    <phoneticPr fontId="3"/>
  </si>
  <si>
    <t>元号</t>
    <rPh sb="0" eb="2">
      <t>ゲンゴウ</t>
    </rPh>
    <phoneticPr fontId="3"/>
  </si>
  <si>
    <t>令和</t>
    <rPh sb="0" eb="1">
      <t>レイ</t>
    </rPh>
    <rPh sb="1" eb="2">
      <t>ワ</t>
    </rPh>
    <phoneticPr fontId="3"/>
  </si>
  <si>
    <t>令和</t>
    <rPh sb="0" eb="1">
      <t>レイ</t>
    </rPh>
    <rPh sb="1" eb="2">
      <t>ワ</t>
    </rPh>
    <phoneticPr fontId="3"/>
  </si>
  <si>
    <t>Ｒ</t>
    <phoneticPr fontId="3"/>
  </si>
  <si>
    <t>Ｒ</t>
    <phoneticPr fontId="3"/>
  </si>
  <si>
    <t>Ｓ</t>
    <phoneticPr fontId="3"/>
  </si>
  <si>
    <r>
      <t>様式第四号</t>
    </r>
    <r>
      <rPr>
        <sz val="12"/>
        <rFont val="ＭＳ Ｐ明朝"/>
        <family val="1"/>
        <charset val="128"/>
      </rPr>
      <t>（第二条、第十三条の二、第十三条の三関係）</t>
    </r>
    <rPh sb="0" eb="2">
      <t>ヨウシキ</t>
    </rPh>
    <rPh sb="2" eb="3">
      <t>ダイ</t>
    </rPh>
    <rPh sb="3" eb="5">
      <t>4ゴウ</t>
    </rPh>
    <rPh sb="6" eb="7">
      <t>ダイ</t>
    </rPh>
    <rPh sb="7" eb="9">
      <t>2ジョウ</t>
    </rPh>
    <rPh sb="10" eb="11">
      <t>ダイ</t>
    </rPh>
    <rPh sb="11" eb="14">
      <t>１３ジョウ</t>
    </rPh>
    <rPh sb="15" eb="16">
      <t>ニ</t>
    </rPh>
    <rPh sb="17" eb="18">
      <t>ダイ</t>
    </rPh>
    <rPh sb="18" eb="21">
      <t>ジュウサンジョウ</t>
    </rPh>
    <rPh sb="22" eb="23">
      <t>３</t>
    </rPh>
    <rPh sb="23" eb="25">
      <t>カンケイ</t>
    </rPh>
    <phoneticPr fontId="4"/>
  </si>
  <si>
    <t>　出の場合は、当該事業年度の終了の日において建設業に従事している使用人数を、法第17条の2の規定</t>
    <rPh sb="38" eb="39">
      <t>ホウ</t>
    </rPh>
    <rPh sb="39" eb="40">
      <t>ダイ</t>
    </rPh>
    <rPh sb="42" eb="43">
      <t>ジョウ</t>
    </rPh>
    <rPh sb="46" eb="48">
      <t>キテイ</t>
    </rPh>
    <phoneticPr fontId="3"/>
  </si>
  <si>
    <t>　に基づく許可の申請の場合は、相続の許可を受けた後に建設業に従事する予定である使用人数を、営業</t>
    <rPh sb="2" eb="3">
      <t>モト</t>
    </rPh>
    <rPh sb="5" eb="7">
      <t>キョカ</t>
    </rPh>
    <rPh sb="8" eb="10">
      <t>シンセイ</t>
    </rPh>
    <rPh sb="11" eb="13">
      <t>バアイ</t>
    </rPh>
    <rPh sb="15" eb="17">
      <t>ソウゾク</t>
    </rPh>
    <rPh sb="18" eb="20">
      <t>キョカ</t>
    </rPh>
    <rPh sb="21" eb="22">
      <t>ウ</t>
    </rPh>
    <rPh sb="24" eb="25">
      <t>ノチ</t>
    </rPh>
    <rPh sb="26" eb="29">
      <t>ケンセツギョウ</t>
    </rPh>
    <rPh sb="30" eb="32">
      <t>ジュウジ</t>
    </rPh>
    <rPh sb="34" eb="36">
      <t>ヨテイ</t>
    </rPh>
    <rPh sb="39" eb="41">
      <t>シヨウ</t>
    </rPh>
    <rPh sb="41" eb="43">
      <t>ニンズウ</t>
    </rPh>
    <rPh sb="45" eb="47">
      <t>エイギョウ</t>
    </rPh>
    <phoneticPr fontId="3"/>
  </si>
  <si>
    <t>　所ごとに記載すること。</t>
    <rPh sb="1" eb="2">
      <t>ショ</t>
    </rPh>
    <rPh sb="5" eb="7">
      <t>キサイ</t>
    </rPh>
    <phoneticPr fontId="3"/>
  </si>
  <si>
    <t>　に基づく許可の申請の場合は、譲渡及び譲受け又は合併若しくは分割をした後に、法第17条の3の規定</t>
    <rPh sb="2" eb="3">
      <t>モト</t>
    </rPh>
    <rPh sb="5" eb="7">
      <t>キョカ</t>
    </rPh>
    <rPh sb="8" eb="10">
      <t>シンセイ</t>
    </rPh>
    <rPh sb="11" eb="13">
      <t>バアイ</t>
    </rPh>
    <rPh sb="15" eb="17">
      <t>ジョウト</t>
    </rPh>
    <rPh sb="17" eb="18">
      <t>オヨ</t>
    </rPh>
    <rPh sb="19" eb="21">
      <t>ユズリウケ</t>
    </rPh>
    <rPh sb="22" eb="23">
      <t>マタ</t>
    </rPh>
    <rPh sb="24" eb="26">
      <t>ガッペイ</t>
    </rPh>
    <rPh sb="26" eb="27">
      <t>モ</t>
    </rPh>
    <rPh sb="30" eb="32">
      <t>ブンカツ</t>
    </rPh>
    <rPh sb="35" eb="36">
      <t>ウシ</t>
    </rPh>
    <rPh sb="38" eb="39">
      <t>ホウ</t>
    </rPh>
    <rPh sb="39" eb="40">
      <t>ダイ</t>
    </rPh>
    <rPh sb="42" eb="43">
      <t>ジョウ</t>
    </rPh>
    <rPh sb="46" eb="48">
      <t>キテイ</t>
    </rPh>
    <phoneticPr fontId="3"/>
  </si>
  <si>
    <t>合併存続法人</t>
    <rPh sb="0" eb="2">
      <t>ガッペイ</t>
    </rPh>
    <rPh sb="2" eb="4">
      <t>ソンゾク</t>
    </rPh>
    <rPh sb="4" eb="6">
      <t>ホウジン</t>
    </rPh>
    <phoneticPr fontId="3"/>
  </si>
  <si>
    <t>分割承継法人</t>
    <rPh sb="0" eb="2">
      <t>ブンカツ</t>
    </rPh>
    <rPh sb="2" eb="4">
      <t>ショウケイ</t>
    </rPh>
    <rPh sb="4" eb="6">
      <t>ホウジン</t>
    </rPh>
    <phoneticPr fontId="3"/>
  </si>
  <si>
    <t>、</t>
    <phoneticPr fontId="3"/>
  </si>
  <si>
    <t>の役員等及び建設業法施行令第３条に規定する使</t>
    <rPh sb="1" eb="3">
      <t>ヤクイン</t>
    </rPh>
    <rPh sb="3" eb="4">
      <t>トウ</t>
    </rPh>
    <rPh sb="4" eb="5">
      <t>オヨ</t>
    </rPh>
    <rPh sb="6" eb="9">
      <t>ケンセツギョウ</t>
    </rPh>
    <rPh sb="9" eb="10">
      <t>ホウ</t>
    </rPh>
    <rPh sb="10" eb="13">
      <t>セコウレイ</t>
    </rPh>
    <rPh sb="13" eb="14">
      <t>ダイ</t>
    </rPh>
    <rPh sb="15" eb="16">
      <t>ジョウ</t>
    </rPh>
    <rPh sb="17" eb="19">
      <t>キテイ</t>
    </rPh>
    <rPh sb="21" eb="22">
      <t>シ</t>
    </rPh>
    <phoneticPr fontId="3"/>
  </si>
  <si>
    <t>ます。</t>
    <phoneticPr fontId="3"/>
  </si>
  <si>
    <t>申　　請　　者</t>
    <rPh sb="0" eb="1">
      <t>サル</t>
    </rPh>
    <rPh sb="3" eb="4">
      <t>ショウ</t>
    </rPh>
    <rPh sb="6" eb="7">
      <t>モノ</t>
    </rPh>
    <phoneticPr fontId="3"/>
  </si>
  <si>
    <t>譲　　受　　人</t>
    <rPh sb="0" eb="1">
      <t>ユズル</t>
    </rPh>
    <rPh sb="3" eb="4">
      <t>ウケ</t>
    </rPh>
    <rPh sb="6" eb="7">
      <t>ニン</t>
    </rPh>
    <phoneticPr fontId="3"/>
  </si>
  <si>
    <t>用人並びに法定代理人及び法定代理人の役員等は、建設業法第８条各号 （同法第17条に</t>
    <rPh sb="2" eb="3">
      <t>ナラ</t>
    </rPh>
    <rPh sb="23" eb="26">
      <t>ケンセツギョウ</t>
    </rPh>
    <phoneticPr fontId="3"/>
  </si>
  <si>
    <t>おいて準用される場合を含む。　）　 に規定されている欠格要件に該当しないことを誓約し</t>
    <rPh sb="3" eb="5">
      <t>ジュンヨウ</t>
    </rPh>
    <rPh sb="8" eb="10">
      <t>バアイ</t>
    </rPh>
    <phoneticPr fontId="3"/>
  </si>
  <si>
    <t>「</t>
    <phoneticPr fontId="3"/>
  </si>
  <si>
    <t>」</t>
    <phoneticPr fontId="3"/>
  </si>
  <si>
    <t>常 勤 役 員 等 （ 経 営 業 務 の 管 理 責 任 者 等 ） 証 明 書</t>
    <rPh sb="0" eb="1">
      <t>ツネ</t>
    </rPh>
    <rPh sb="2" eb="3">
      <t>ツトム</t>
    </rPh>
    <rPh sb="4" eb="5">
      <t>ヤク</t>
    </rPh>
    <rPh sb="6" eb="7">
      <t>イン</t>
    </rPh>
    <rPh sb="8" eb="9">
      <t>トウ</t>
    </rPh>
    <rPh sb="12" eb="13">
      <t>キョウ</t>
    </rPh>
    <rPh sb="14" eb="15">
      <t>エイ</t>
    </rPh>
    <rPh sb="16" eb="17">
      <t>ギョウ</t>
    </rPh>
    <rPh sb="18" eb="19">
      <t>ツトム</t>
    </rPh>
    <rPh sb="22" eb="23">
      <t>カン</t>
    </rPh>
    <rPh sb="24" eb="25">
      <t>リ</t>
    </rPh>
    <rPh sb="26" eb="27">
      <t>セキ</t>
    </rPh>
    <rPh sb="28" eb="29">
      <t>ニン</t>
    </rPh>
    <rPh sb="30" eb="31">
      <t>シャ</t>
    </rPh>
    <rPh sb="32" eb="33">
      <t>トウ</t>
    </rPh>
    <rPh sb="36" eb="37">
      <t>アカシ</t>
    </rPh>
    <rPh sb="38" eb="39">
      <t>メイ</t>
    </rPh>
    <rPh sb="40" eb="41">
      <t>ショ</t>
    </rPh>
    <phoneticPr fontId="3"/>
  </si>
  <si>
    <t>(1)　下記の者は、建設業に関し、次のとおり第7条第1号イ</t>
    <rPh sb="4" eb="6">
      <t>カキ</t>
    </rPh>
    <rPh sb="7" eb="8">
      <t>モノ</t>
    </rPh>
    <rPh sb="10" eb="13">
      <t>ケンセツギョウ</t>
    </rPh>
    <rPh sb="14" eb="15">
      <t>カン</t>
    </rPh>
    <rPh sb="17" eb="18">
      <t>ツギ</t>
    </rPh>
    <rPh sb="22" eb="23">
      <t>ダイ</t>
    </rPh>
    <rPh sb="24" eb="25">
      <t>ジョウ</t>
    </rPh>
    <rPh sb="25" eb="26">
      <t>ダイ</t>
    </rPh>
    <rPh sb="27" eb="28">
      <t>ゴウ</t>
    </rPh>
    <phoneticPr fontId="3"/>
  </si>
  <si>
    <t>で第７条第１号イ</t>
    <rPh sb="1" eb="2">
      <t>ダイ</t>
    </rPh>
    <rPh sb="3" eb="4">
      <t>ジョウ</t>
    </rPh>
    <rPh sb="4" eb="5">
      <t>ダイ</t>
    </rPh>
    <rPh sb="6" eb="7">
      <t>ゴウ</t>
    </rPh>
    <phoneticPr fontId="3"/>
  </si>
  <si>
    <t>（１．新規　　２．変更　　３．常勤役員等の更新等）　</t>
    <rPh sb="15" eb="17">
      <t>ジョウキン</t>
    </rPh>
    <rPh sb="17" eb="19">
      <t>ヤクイン</t>
    </rPh>
    <rPh sb="19" eb="20">
      <t>トウ</t>
    </rPh>
    <rPh sb="21" eb="23">
      <t>コウシン</t>
    </rPh>
    <rPh sb="23" eb="24">
      <t>トウ</t>
    </rPh>
    <phoneticPr fontId="3"/>
  </si>
  <si>
    <t>変更
の年月日</t>
    <rPh sb="0" eb="2">
      <t>ヘンコウ</t>
    </rPh>
    <rPh sb="4" eb="7">
      <t>ネンガッピ</t>
    </rPh>
    <phoneticPr fontId="3"/>
  </si>
  <si>
    <t>常勤役員等の略歴については、別紙による。</t>
    <rPh sb="0" eb="2">
      <t>ジョウキン</t>
    </rPh>
    <rPh sb="2" eb="4">
      <t>ヤクイン</t>
    </rPh>
    <rPh sb="4" eb="5">
      <t>トウ</t>
    </rPh>
    <rPh sb="6" eb="8">
      <t>リャクレキ</t>
    </rPh>
    <rPh sb="14" eb="16">
      <t>ベッシ</t>
    </rPh>
    <phoneticPr fontId="3"/>
  </si>
  <si>
    <t>(1)</t>
    <phoneticPr fontId="3"/>
  </si>
  <si>
    <t>(2)</t>
  </si>
  <si>
    <t>(3)</t>
  </si>
  <si>
    <t>に掲げる経験を有することを証明します。</t>
    <rPh sb="1" eb="2">
      <t>カカ</t>
    </rPh>
    <rPh sb="4" eb="6">
      <t>ケイケン</t>
    </rPh>
    <rPh sb="7" eb="8">
      <t>ユウ</t>
    </rPh>
    <rPh sb="13" eb="15">
      <t>ショウメイ</t>
    </rPh>
    <phoneticPr fontId="3"/>
  </si>
  <si>
    <t>常勤役員等の略歴書</t>
    <rPh sb="0" eb="2">
      <t>ジョウキン</t>
    </rPh>
    <rPh sb="2" eb="4">
      <t>ヤクイン</t>
    </rPh>
    <rPh sb="4" eb="5">
      <t>トウ</t>
    </rPh>
    <phoneticPr fontId="3"/>
  </si>
  <si>
    <r>
      <t>様式第七号の二</t>
    </r>
    <r>
      <rPr>
        <sz val="10"/>
        <rFont val="ＭＳ Ｐ明朝"/>
        <family val="1"/>
        <charset val="128"/>
      </rPr>
      <t>（第三条関係）</t>
    </r>
    <rPh sb="0" eb="2">
      <t>ヨウシキ</t>
    </rPh>
    <rPh sb="2" eb="3">
      <t>ダイ</t>
    </rPh>
    <rPh sb="3" eb="4">
      <t>７</t>
    </rPh>
    <rPh sb="4" eb="5">
      <t>ゴウ</t>
    </rPh>
    <rPh sb="6" eb="7">
      <t>ニ</t>
    </rPh>
    <rPh sb="8" eb="9">
      <t>ダイ</t>
    </rPh>
    <rPh sb="9" eb="10">
      <t>３</t>
    </rPh>
    <rPh sb="10" eb="11">
      <t>ジョウ</t>
    </rPh>
    <rPh sb="11" eb="13">
      <t>カンケイ</t>
    </rPh>
    <phoneticPr fontId="3"/>
  </si>
  <si>
    <t>常勤役員等及び当該常勤役員等を直接に補佐する者の証明書</t>
    <rPh sb="0" eb="1">
      <t>ツネ</t>
    </rPh>
    <rPh sb="1" eb="2">
      <t>ツトム</t>
    </rPh>
    <rPh sb="2" eb="3">
      <t>ヤク</t>
    </rPh>
    <rPh sb="3" eb="4">
      <t>イン</t>
    </rPh>
    <rPh sb="4" eb="5">
      <t>トウ</t>
    </rPh>
    <rPh sb="5" eb="6">
      <t>オヨ</t>
    </rPh>
    <rPh sb="7" eb="9">
      <t>トウガイ</t>
    </rPh>
    <rPh sb="9" eb="11">
      <t>ジョウキン</t>
    </rPh>
    <rPh sb="11" eb="13">
      <t>ヤクイン</t>
    </rPh>
    <rPh sb="13" eb="14">
      <t>トウ</t>
    </rPh>
    <rPh sb="15" eb="17">
      <t>チョクセツ</t>
    </rPh>
    <rPh sb="18" eb="20">
      <t>ホサ</t>
    </rPh>
    <rPh sb="22" eb="23">
      <t>モノ</t>
    </rPh>
    <rPh sb="24" eb="27">
      <t>ショウメイショ</t>
    </rPh>
    <phoneticPr fontId="3"/>
  </si>
  <si>
    <t>(1)　下記の者は、次のとおり第7条第1号ロ</t>
    <rPh sb="4" eb="6">
      <t>カキ</t>
    </rPh>
    <rPh sb="7" eb="8">
      <t>モノ</t>
    </rPh>
    <rPh sb="10" eb="11">
      <t>ツギ</t>
    </rPh>
    <rPh sb="15" eb="16">
      <t>ダイ</t>
    </rPh>
    <rPh sb="17" eb="18">
      <t>ジョウ</t>
    </rPh>
    <rPh sb="18" eb="19">
      <t>ダイ</t>
    </rPh>
    <rPh sb="20" eb="21">
      <t>ゴウ</t>
    </rPh>
    <phoneticPr fontId="3"/>
  </si>
  <si>
    <t>（第一面）</t>
    <rPh sb="1" eb="2">
      <t>ダイ</t>
    </rPh>
    <rPh sb="2" eb="4">
      <t>イチメン</t>
    </rPh>
    <phoneticPr fontId="3"/>
  </si>
  <si>
    <t>で建設業法第７条第１号ロ</t>
    <rPh sb="1" eb="4">
      <t>ケンセツギョウ</t>
    </rPh>
    <rPh sb="4" eb="5">
      <t>ホウ</t>
    </rPh>
    <rPh sb="5" eb="6">
      <t>ダイ</t>
    </rPh>
    <rPh sb="7" eb="8">
      <t>ジョウ</t>
    </rPh>
    <rPh sb="8" eb="9">
      <t>ダイ</t>
    </rPh>
    <rPh sb="10" eb="11">
      <t>ゴウ</t>
    </rPh>
    <phoneticPr fontId="3"/>
  </si>
  <si>
    <t>(1)
(2)</t>
    <phoneticPr fontId="3"/>
  </si>
  <si>
    <t>◎【新規・変更後・常勤役員等の更新等】</t>
    <rPh sb="2" eb="4">
      <t>シンキ</t>
    </rPh>
    <rPh sb="5" eb="8">
      <t>ヘンコウゴ</t>
    </rPh>
    <rPh sb="9" eb="11">
      <t>ジョウキン</t>
    </rPh>
    <rPh sb="11" eb="13">
      <t>ヤクイン</t>
    </rPh>
    <rPh sb="13" eb="14">
      <t>トウ</t>
    </rPh>
    <rPh sb="15" eb="18">
      <t>コウシンナド</t>
    </rPh>
    <phoneticPr fontId="3"/>
  </si>
  <si>
    <t>（第二面）</t>
    <rPh sb="1" eb="2">
      <t>ダイ</t>
    </rPh>
    <rPh sb="2" eb="4">
      <t>ニメン</t>
    </rPh>
    <phoneticPr fontId="3"/>
  </si>
  <si>
    <t>（3）　下記の者は、次のとおり5年以上の建設業の財務管理の業務経験を有し、上記の常勤役員等を直接に補佐する者として適切に配置するものである</t>
    <rPh sb="4" eb="6">
      <t>カキ</t>
    </rPh>
    <rPh sb="7" eb="8">
      <t>モノ</t>
    </rPh>
    <rPh sb="10" eb="11">
      <t>ツギ</t>
    </rPh>
    <rPh sb="16" eb="17">
      <t>ネン</t>
    </rPh>
    <rPh sb="17" eb="19">
      <t>イジョウ</t>
    </rPh>
    <rPh sb="20" eb="23">
      <t>ケンセツギョウ</t>
    </rPh>
    <rPh sb="24" eb="26">
      <t>ザイム</t>
    </rPh>
    <rPh sb="26" eb="28">
      <t>カンリ</t>
    </rPh>
    <rPh sb="29" eb="31">
      <t>ギョウム</t>
    </rPh>
    <rPh sb="31" eb="33">
      <t>ケイケン</t>
    </rPh>
    <rPh sb="34" eb="35">
      <t>ユウ</t>
    </rPh>
    <rPh sb="37" eb="39">
      <t>ジョウキ</t>
    </rPh>
    <rPh sb="40" eb="42">
      <t>ジョウキン</t>
    </rPh>
    <rPh sb="42" eb="44">
      <t>ヤクイン</t>
    </rPh>
    <rPh sb="44" eb="45">
      <t>トウ</t>
    </rPh>
    <rPh sb="46" eb="48">
      <t>チョクセツ</t>
    </rPh>
    <rPh sb="49" eb="51">
      <t>ホサ</t>
    </rPh>
    <rPh sb="53" eb="54">
      <t>モノ</t>
    </rPh>
    <rPh sb="57" eb="59">
      <t>テキセツ</t>
    </rPh>
    <rPh sb="60" eb="62">
      <t>ハイチ</t>
    </rPh>
    <phoneticPr fontId="3"/>
  </si>
  <si>
    <t>　　　ことに相違ありません。</t>
    <rPh sb="6" eb="8">
      <t>ソウイ</t>
    </rPh>
    <phoneticPr fontId="3"/>
  </si>
  <si>
    <t>◎【新規・変更後・常勤役員等を直接に補佐する者の更新等】</t>
    <rPh sb="2" eb="4">
      <t>シンキ</t>
    </rPh>
    <rPh sb="5" eb="8">
      <t>ヘンコウゴ</t>
    </rPh>
    <rPh sb="9" eb="11">
      <t>ジョウキン</t>
    </rPh>
    <rPh sb="11" eb="13">
      <t>ヤクイン</t>
    </rPh>
    <rPh sb="13" eb="14">
      <t>トウ</t>
    </rPh>
    <rPh sb="15" eb="17">
      <t>チョクセツ</t>
    </rPh>
    <rPh sb="18" eb="20">
      <t>ホサ</t>
    </rPh>
    <rPh sb="22" eb="23">
      <t>モノ</t>
    </rPh>
    <rPh sb="24" eb="27">
      <t>コウシンナド</t>
    </rPh>
    <phoneticPr fontId="3"/>
  </si>
  <si>
    <t>（第三面）</t>
    <rPh sb="1" eb="2">
      <t>ダイ</t>
    </rPh>
    <rPh sb="2" eb="3">
      <t>サン</t>
    </rPh>
    <rPh sb="3" eb="4">
      <t>メン</t>
    </rPh>
    <phoneticPr fontId="3"/>
  </si>
  <si>
    <t>　　　　下記の者は、次のとおり5年以上の建設業の労務管理の業務経験を有し、上記の常勤役員等を直接に補佐する者として適切に配置するものである</t>
    <rPh sb="4" eb="6">
      <t>カキ</t>
    </rPh>
    <rPh sb="7" eb="8">
      <t>モノ</t>
    </rPh>
    <rPh sb="10" eb="11">
      <t>ツギ</t>
    </rPh>
    <rPh sb="16" eb="17">
      <t>ネン</t>
    </rPh>
    <rPh sb="17" eb="19">
      <t>イジョウ</t>
    </rPh>
    <rPh sb="20" eb="23">
      <t>ケンセツギョウ</t>
    </rPh>
    <rPh sb="24" eb="26">
      <t>ロウム</t>
    </rPh>
    <rPh sb="26" eb="28">
      <t>カンリ</t>
    </rPh>
    <rPh sb="29" eb="31">
      <t>ギョウム</t>
    </rPh>
    <rPh sb="31" eb="33">
      <t>ケイケン</t>
    </rPh>
    <rPh sb="34" eb="35">
      <t>ユウ</t>
    </rPh>
    <rPh sb="37" eb="39">
      <t>ジョウキ</t>
    </rPh>
    <rPh sb="40" eb="42">
      <t>ジョウキン</t>
    </rPh>
    <rPh sb="42" eb="44">
      <t>ヤクイン</t>
    </rPh>
    <rPh sb="44" eb="45">
      <t>トウ</t>
    </rPh>
    <rPh sb="46" eb="48">
      <t>チョクセツ</t>
    </rPh>
    <rPh sb="49" eb="51">
      <t>ホサ</t>
    </rPh>
    <rPh sb="53" eb="54">
      <t>モノ</t>
    </rPh>
    <rPh sb="57" eb="59">
      <t>テキセツ</t>
    </rPh>
    <rPh sb="60" eb="62">
      <t>ハイチ</t>
    </rPh>
    <phoneticPr fontId="3"/>
  </si>
  <si>
    <t>（第四面）</t>
    <rPh sb="1" eb="2">
      <t>ダイ</t>
    </rPh>
    <rPh sb="2" eb="3">
      <t>ヨン</t>
    </rPh>
    <rPh sb="3" eb="4">
      <t>メン</t>
    </rPh>
    <phoneticPr fontId="3"/>
  </si>
  <si>
    <t>　　　　下記の者は、次のとおり5年以上の建設業の業務運営の業務経験を有し、上記の常勤役員等を直接に補佐する者として適切に配置するものである</t>
    <rPh sb="4" eb="6">
      <t>カキ</t>
    </rPh>
    <rPh sb="7" eb="8">
      <t>モノ</t>
    </rPh>
    <rPh sb="10" eb="11">
      <t>ツギ</t>
    </rPh>
    <rPh sb="16" eb="17">
      <t>ネン</t>
    </rPh>
    <rPh sb="17" eb="19">
      <t>イジョウ</t>
    </rPh>
    <rPh sb="20" eb="23">
      <t>ケンセツギョウ</t>
    </rPh>
    <rPh sb="24" eb="26">
      <t>ギョウム</t>
    </rPh>
    <rPh sb="26" eb="28">
      <t>ウンエイ</t>
    </rPh>
    <rPh sb="29" eb="31">
      <t>ギョウム</t>
    </rPh>
    <rPh sb="31" eb="33">
      <t>ケイケン</t>
    </rPh>
    <rPh sb="34" eb="35">
      <t>ユウ</t>
    </rPh>
    <rPh sb="37" eb="39">
      <t>ジョウキ</t>
    </rPh>
    <rPh sb="40" eb="42">
      <t>ジョウキン</t>
    </rPh>
    <rPh sb="42" eb="44">
      <t>ヤクイン</t>
    </rPh>
    <rPh sb="44" eb="45">
      <t>トウ</t>
    </rPh>
    <rPh sb="46" eb="48">
      <t>チョクセツ</t>
    </rPh>
    <rPh sb="49" eb="51">
      <t>ホサ</t>
    </rPh>
    <rPh sb="53" eb="54">
      <t>モノ</t>
    </rPh>
    <rPh sb="57" eb="59">
      <t>テキセツ</t>
    </rPh>
    <rPh sb="60" eb="62">
      <t>ハイチ</t>
    </rPh>
    <phoneticPr fontId="3"/>
  </si>
  <si>
    <t>別紙一</t>
    <rPh sb="0" eb="2">
      <t>ベッシ</t>
    </rPh>
    <rPh sb="2" eb="3">
      <t>イチ</t>
    </rPh>
    <phoneticPr fontId="3"/>
  </si>
  <si>
    <t>別紙二</t>
    <rPh sb="0" eb="2">
      <t>ベッシ</t>
    </rPh>
    <rPh sb="2" eb="3">
      <t>ニ</t>
    </rPh>
    <phoneticPr fontId="3"/>
  </si>
  <si>
    <t>常勤役員等を直接に補佐する者の略歴書</t>
    <rPh sb="0" eb="2">
      <t>ジョウキン</t>
    </rPh>
    <rPh sb="2" eb="4">
      <t>ヤクイン</t>
    </rPh>
    <rPh sb="4" eb="5">
      <t>トウ</t>
    </rPh>
    <rPh sb="6" eb="8">
      <t>チョクセツ</t>
    </rPh>
    <rPh sb="9" eb="11">
      <t>ホサ</t>
    </rPh>
    <rPh sb="13" eb="14">
      <t>モノ</t>
    </rPh>
    <phoneticPr fontId="3"/>
  </si>
  <si>
    <t>※　　｢賞罰｣の欄は、行政処分等についても記載すること。</t>
    <rPh sb="4" eb="6">
      <t>ショウバツ</t>
    </rPh>
    <rPh sb="8" eb="9">
      <t>ラン</t>
    </rPh>
    <rPh sb="11" eb="13">
      <t>ギョウセイ</t>
    </rPh>
    <rPh sb="13" eb="15">
      <t>ショブン</t>
    </rPh>
    <rPh sb="15" eb="16">
      <t>トウ</t>
    </rPh>
    <rPh sb="21" eb="23">
      <t>キサイ</t>
    </rPh>
    <phoneticPr fontId="3"/>
  </si>
  <si>
    <r>
      <rPr>
        <sz val="9"/>
        <color indexed="8"/>
        <rFont val="ＭＳ Ｐゴシック"/>
        <family val="3"/>
        <charset val="128"/>
      </rPr>
      <t>様式第七号の三</t>
    </r>
    <r>
      <rPr>
        <sz val="9"/>
        <color indexed="8"/>
        <rFont val="ＭＳ 明朝"/>
        <family val="1"/>
        <charset val="128"/>
      </rPr>
      <t>（第三条、第七条の二関係）</t>
    </r>
    <rPh sb="3" eb="4">
      <t>ナナ</t>
    </rPh>
    <rPh sb="9" eb="10">
      <t>サン</t>
    </rPh>
    <rPh sb="12" eb="13">
      <t>ダイ</t>
    </rPh>
    <rPh sb="13" eb="15">
      <t>ナナジョウ</t>
    </rPh>
    <rPh sb="16" eb="17">
      <t>ニ</t>
    </rPh>
    <rPh sb="17" eb="19">
      <t>カンケイ</t>
    </rPh>
    <phoneticPr fontId="3"/>
  </si>
  <si>
    <t>様式第７号別紙又は様式第７号の２別紙に記載のある者については、本様式の作成を要しない。</t>
    <rPh sb="0" eb="2">
      <t>ヨウシキ</t>
    </rPh>
    <rPh sb="2" eb="3">
      <t>ダイ</t>
    </rPh>
    <rPh sb="4" eb="5">
      <t>ゴウ</t>
    </rPh>
    <rPh sb="5" eb="7">
      <t>ベッシ</t>
    </rPh>
    <rPh sb="7" eb="8">
      <t>マタ</t>
    </rPh>
    <rPh sb="9" eb="11">
      <t>ヨウシキ</t>
    </rPh>
    <rPh sb="11" eb="12">
      <t>ダイ</t>
    </rPh>
    <rPh sb="13" eb="14">
      <t>ゴウ</t>
    </rPh>
    <rPh sb="16" eb="18">
      <t>ベッシ</t>
    </rPh>
    <rPh sb="19" eb="21">
      <t>キサイ</t>
    </rPh>
    <rPh sb="24" eb="25">
      <t>モノ</t>
    </rPh>
    <rPh sb="31" eb="32">
      <t>ホン</t>
    </rPh>
    <rPh sb="32" eb="34">
      <t>ヨウシキ</t>
    </rPh>
    <rPh sb="35" eb="37">
      <t>サクセイ</t>
    </rPh>
    <rPh sb="38" eb="39">
      <t>ヨウ</t>
    </rPh>
    <phoneticPr fontId="3"/>
  </si>
  <si>
    <t>様式番号が変更になっています（旧二十号の四）</t>
    <rPh sb="0" eb="2">
      <t>ヨウシキ</t>
    </rPh>
    <rPh sb="2" eb="4">
      <t>バンゴウ</t>
    </rPh>
    <rPh sb="5" eb="7">
      <t>ヘンコウ</t>
    </rPh>
    <rPh sb="15" eb="16">
      <t>キュウ</t>
    </rPh>
    <rPh sb="16" eb="18">
      <t>ニジュウ</t>
    </rPh>
    <rPh sb="18" eb="19">
      <t>ゴウ</t>
    </rPh>
    <rPh sb="20" eb="21">
      <t>ヨン</t>
    </rPh>
    <phoneticPr fontId="3"/>
  </si>
  <si>
    <r>
      <t>様式二十号の三</t>
    </r>
    <r>
      <rPr>
        <sz val="11"/>
        <rFont val="ＭＳ Ｐ明朝"/>
        <family val="1"/>
        <charset val="128"/>
      </rPr>
      <t>（第四条関係）</t>
    </r>
    <rPh sb="0" eb="2">
      <t>ヨウシキ</t>
    </rPh>
    <rPh sb="2" eb="4">
      <t>ニジュウ</t>
    </rPh>
    <rPh sb="4" eb="5">
      <t>ゴウ</t>
    </rPh>
    <rPh sb="6" eb="7">
      <t>サン</t>
    </rPh>
    <rPh sb="8" eb="9">
      <t>ダイ</t>
    </rPh>
    <rPh sb="9" eb="11">
      <t>4ジョウ</t>
    </rPh>
    <rPh sb="11" eb="13">
      <t>カンケイ</t>
    </rPh>
    <phoneticPr fontId="4"/>
  </si>
  <si>
    <t>(第二面)　財務管理</t>
    <rPh sb="1" eb="2">
      <t>ダイ</t>
    </rPh>
    <rPh sb="2" eb="4">
      <t>ニメン</t>
    </rPh>
    <rPh sb="6" eb="8">
      <t>ザイム</t>
    </rPh>
    <rPh sb="8" eb="10">
      <t>カンリ</t>
    </rPh>
    <phoneticPr fontId="3"/>
  </si>
  <si>
    <t>(第三面)　労務管理</t>
    <rPh sb="1" eb="2">
      <t>ダイ</t>
    </rPh>
    <rPh sb="2" eb="3">
      <t>サン</t>
    </rPh>
    <rPh sb="3" eb="4">
      <t>メン</t>
    </rPh>
    <rPh sb="6" eb="8">
      <t>ロウム</t>
    </rPh>
    <rPh sb="8" eb="10">
      <t>カンリ</t>
    </rPh>
    <phoneticPr fontId="3"/>
  </si>
  <si>
    <t>(第四面)　業務運営</t>
    <rPh sb="1" eb="2">
      <t>ダイ</t>
    </rPh>
    <rPh sb="2" eb="3">
      <t>ヨン</t>
    </rPh>
    <rPh sb="3" eb="4">
      <t>メン</t>
    </rPh>
    <rPh sb="6" eb="8">
      <t>ギョウム</t>
    </rPh>
    <rPh sb="8" eb="10">
      <t>ウンエイ</t>
    </rPh>
    <phoneticPr fontId="3"/>
  </si>
  <si>
    <t>（１．新規　　２．変更　　３．常勤役員等を直接に補佐する者の更新等）　</t>
    <rPh sb="15" eb="17">
      <t>ジョウキン</t>
    </rPh>
    <rPh sb="17" eb="19">
      <t>ヤクイン</t>
    </rPh>
    <rPh sb="19" eb="20">
      <t>トウ</t>
    </rPh>
    <rPh sb="21" eb="23">
      <t>チョクセツ</t>
    </rPh>
    <rPh sb="24" eb="26">
      <t>ホサ</t>
    </rPh>
    <rPh sb="28" eb="29">
      <t>モノ</t>
    </rPh>
    <rPh sb="30" eb="32">
      <t>コウシン</t>
    </rPh>
    <rPh sb="32" eb="33">
      <t>トウ</t>
    </rPh>
    <phoneticPr fontId="3"/>
  </si>
  <si>
    <t>様式番号が変更になっています</t>
    <rPh sb="0" eb="2">
      <t>ヨウシキ</t>
    </rPh>
    <rPh sb="2" eb="4">
      <t>バンゴウ</t>
    </rPh>
    <rPh sb="5" eb="7">
      <t>ヘンコウ</t>
    </rPh>
    <phoneticPr fontId="3"/>
  </si>
  <si>
    <t>（旧 様式第二十号の三）</t>
    <rPh sb="1" eb="2">
      <t>キュウ</t>
    </rPh>
    <rPh sb="3" eb="5">
      <t>ヨウシキ</t>
    </rPh>
    <rPh sb="5" eb="6">
      <t>ダイ</t>
    </rPh>
    <rPh sb="6" eb="8">
      <t>ニジュウ</t>
    </rPh>
    <rPh sb="8" eb="9">
      <t>ゴウ</t>
    </rPh>
    <rPh sb="10" eb="11">
      <t>サン</t>
    </rPh>
    <phoneticPr fontId="3"/>
  </si>
  <si>
    <t>　「 地方整備局長</t>
    <rPh sb="3" eb="5">
      <t>チホウ</t>
    </rPh>
    <rPh sb="5" eb="7">
      <t>セイビ</t>
    </rPh>
    <rPh sb="7" eb="9">
      <t>キョクチョウ</t>
    </rPh>
    <phoneticPr fontId="3"/>
  </si>
  <si>
    <t>、北海道開発局長</t>
    <rPh sb="1" eb="4">
      <t>ホッカイドウ</t>
    </rPh>
    <rPh sb="4" eb="6">
      <t>カイハツ</t>
    </rPh>
    <rPh sb="6" eb="8">
      <t>キョクチョウ</t>
    </rPh>
    <phoneticPr fontId="3"/>
  </si>
  <si>
    <t>については、不要のものを消すこと</t>
    <phoneticPr fontId="3"/>
  </si>
  <si>
    <t>　　　　　　　知事 」</t>
    <rPh sb="7" eb="9">
      <t>チジ</t>
    </rPh>
    <phoneticPr fontId="3"/>
  </si>
  <si>
    <t>常勤役員等を直接に補佐する者の略歴については、別紙による。</t>
    <rPh sb="0" eb="2">
      <t>ジョウキン</t>
    </rPh>
    <rPh sb="2" eb="4">
      <t>ヤクイン</t>
    </rPh>
    <rPh sb="4" eb="5">
      <t>トウ</t>
    </rPh>
    <rPh sb="6" eb="8">
      <t>チョクセツ</t>
    </rPh>
    <rPh sb="9" eb="11">
      <t>ホサ</t>
    </rPh>
    <rPh sb="13" eb="14">
      <t>モノ</t>
    </rPh>
    <rPh sb="15" eb="17">
      <t>リャクレキ</t>
    </rPh>
    <rPh sb="23" eb="25">
      <t>ベッシ</t>
    </rPh>
    <phoneticPr fontId="3"/>
  </si>
  <si>
    <r>
      <t>様式第六号</t>
    </r>
    <r>
      <rPr>
        <sz val="11"/>
        <rFont val="ＭＳ Ｐ明朝"/>
        <family val="1"/>
        <charset val="128"/>
      </rPr>
      <t xml:space="preserve">（第二条、第十三条の二、第十三条の三関係） </t>
    </r>
    <rPh sb="10" eb="11">
      <t>ダイ</t>
    </rPh>
    <rPh sb="11" eb="14">
      <t>ジュウサンジョウ</t>
    </rPh>
    <rPh sb="15" eb="16">
      <t>ニ</t>
    </rPh>
    <rPh sb="17" eb="18">
      <t>ダイ</t>
    </rPh>
    <rPh sb="18" eb="21">
      <t>ジュウサンジョウ</t>
    </rPh>
    <rPh sb="22" eb="23">
      <t>サン</t>
    </rPh>
    <phoneticPr fontId="3"/>
  </si>
  <si>
    <t>(1) (2) (3)のどれを消すか　→　→　</t>
    <phoneticPr fontId="3"/>
  </si>
  <si>
    <t>広島県の手引きより</t>
    <rPh sb="0" eb="3">
      <t>ヒロシマケン</t>
    </rPh>
    <rPh sb="4" eb="6">
      <t>テビ</t>
    </rPh>
    <phoneticPr fontId="3"/>
  </si>
  <si>
    <t>①建設業に関し5年以上経営業務の管理責任者としての経験を有する場合は(1)に該当しますので、(2)と(3)を消します。
②建設業に関し5年以上経営業務の管理責任者に準ずる地位にある者（経営業務を執行する権限の委任を受けた者に限る。）としての経験を有する場合は(2)に該当しますので、(1)と(3)を消します。
③建設業に関し6年以上の補佐経験がある場合等、(3)に該当しますので、(1)と(2)を消します。</t>
    <rPh sb="1" eb="4">
      <t>ケンセツギョウ</t>
    </rPh>
    <rPh sb="5" eb="6">
      <t>カン</t>
    </rPh>
    <rPh sb="8" eb="11">
      <t>ネンイジョウ</t>
    </rPh>
    <rPh sb="11" eb="13">
      <t>ケイエイ</t>
    </rPh>
    <rPh sb="13" eb="15">
      <t>ギョウム</t>
    </rPh>
    <rPh sb="16" eb="18">
      <t>カンリ</t>
    </rPh>
    <rPh sb="18" eb="20">
      <t>セキニン</t>
    </rPh>
    <rPh sb="20" eb="21">
      <t>シャ</t>
    </rPh>
    <rPh sb="25" eb="27">
      <t>ケイケン</t>
    </rPh>
    <rPh sb="28" eb="29">
      <t>ユウ</t>
    </rPh>
    <rPh sb="31" eb="33">
      <t>バアイ</t>
    </rPh>
    <rPh sb="38" eb="40">
      <t>ガイトウ</t>
    </rPh>
    <rPh sb="54" eb="55">
      <t>ケ</t>
    </rPh>
    <rPh sb="69" eb="72">
      <t>ネンイジョウ</t>
    </rPh>
    <rPh sb="72" eb="74">
      <t>ケイエイ</t>
    </rPh>
    <rPh sb="74" eb="76">
      <t>ギョウム</t>
    </rPh>
    <rPh sb="77" eb="79">
      <t>カンリ</t>
    </rPh>
    <rPh sb="79" eb="81">
      <t>セキニン</t>
    </rPh>
    <rPh sb="81" eb="82">
      <t>シャ</t>
    </rPh>
    <rPh sb="83" eb="84">
      <t>ジュン</t>
    </rPh>
    <rPh sb="86" eb="88">
      <t>チイ</t>
    </rPh>
    <rPh sb="91" eb="92">
      <t>モノ</t>
    </rPh>
    <rPh sb="93" eb="95">
      <t>ケイエイ</t>
    </rPh>
    <rPh sb="95" eb="97">
      <t>ギョウム</t>
    </rPh>
    <rPh sb="98" eb="100">
      <t>シッコウ</t>
    </rPh>
    <rPh sb="102" eb="104">
      <t>ケンゲン</t>
    </rPh>
    <rPh sb="105" eb="107">
      <t>イニン</t>
    </rPh>
    <rPh sb="108" eb="109">
      <t>ウ</t>
    </rPh>
    <rPh sb="111" eb="112">
      <t>モノ</t>
    </rPh>
    <rPh sb="113" eb="114">
      <t>カギ</t>
    </rPh>
    <rPh sb="121" eb="123">
      <t>ケイケン</t>
    </rPh>
    <rPh sb="124" eb="125">
      <t>ユウ</t>
    </rPh>
    <rPh sb="127" eb="129">
      <t>バアイ</t>
    </rPh>
    <rPh sb="134" eb="136">
      <t>ガイトウ</t>
    </rPh>
    <rPh sb="165" eb="168">
      <t>ネンイジョウ</t>
    </rPh>
    <rPh sb="169" eb="171">
      <t>ホサ</t>
    </rPh>
    <rPh sb="171" eb="173">
      <t>ケイケン</t>
    </rPh>
    <rPh sb="176" eb="178">
      <t>バアイ</t>
    </rPh>
    <rPh sb="178" eb="179">
      <t>ナド</t>
    </rPh>
    <rPh sb="184" eb="186">
      <t>ガイトウ</t>
    </rPh>
    <rPh sb="200" eb="201">
      <t>ケ</t>
    </rPh>
    <phoneticPr fontId="3"/>
  </si>
  <si>
    <t>(1) (2)　のどれを消すか　→　→　→</t>
    <phoneticPr fontId="3"/>
  </si>
  <si>
    <t>(1) (2)　のどれを消すか　→　→　→</t>
    <phoneticPr fontId="3"/>
  </si>
  <si>
    <t>①建設業に関し、二年以上役員等としての経験を有し、かつ、五年以上役員等又は役員等に次ぐ職制上の地位にある者（財務管理，労務管理又は業務運営の業務を担当するものに限る。）としての経験を有する者場合は（１）に該当しますので、（２）を消します。
②五年以上役員等としての経験を有し、かつ、建設業に関し、二年以上役員等としての経験を有する場合は（２）に該当しますので、（１）を消します。</t>
    <phoneticPr fontId="3"/>
  </si>
  <si>
    <t>「非加入」の選択がなくなりました</t>
    <rPh sb="1" eb="2">
      <t>ヒ</t>
    </rPh>
    <rPh sb="2" eb="4">
      <t>カニュウ</t>
    </rPh>
    <rPh sb="6" eb="8">
      <t>センタク</t>
    </rPh>
    <phoneticPr fontId="3"/>
  </si>
  <si>
    <t>１：適用（加入）
２：適用除外
３：一括適用</t>
    <rPh sb="2" eb="4">
      <t>テキヨウ</t>
    </rPh>
    <rPh sb="5" eb="7">
      <t>カニュウ</t>
    </rPh>
    <rPh sb="11" eb="13">
      <t>テキヨウ</t>
    </rPh>
    <rPh sb="13" eb="15">
      <t>ジョガイ</t>
    </rPh>
    <rPh sb="18" eb="20">
      <t>イッカツ</t>
    </rPh>
    <rPh sb="20" eb="22">
      <t>テキヨウ</t>
    </rPh>
    <phoneticPr fontId="3"/>
  </si>
  <si>
    <t>共通項目を入力してください▼他のシートに複写されます。</t>
    <rPh sb="0" eb="2">
      <t>キョウツウ</t>
    </rPh>
    <rPh sb="2" eb="4">
      <t>コウモク</t>
    </rPh>
    <rPh sb="5" eb="7">
      <t>ニュウリョク</t>
    </rPh>
    <rPh sb="14" eb="15">
      <t>タ</t>
    </rPh>
    <rPh sb="20" eb="22">
      <t>フクシャ</t>
    </rPh>
    <phoneticPr fontId="3"/>
  </si>
  <si>
    <t>保護の解除の仕方・・・・・自由に編集できます
【校閲】→【シートの保護の解除】</t>
    <phoneticPr fontId="3"/>
  </si>
  <si>
    <t>保護の解除の仕方・・・・・自由に編集できます</t>
    <phoneticPr fontId="3"/>
  </si>
  <si>
    <r>
      <t>「行政庁側記入欄」
は記入しません。
（</t>
    </r>
    <r>
      <rPr>
        <b/>
        <sz val="11"/>
        <rFont val="ＭＳ Ｐゴシック"/>
        <family val="3"/>
        <charset val="128"/>
      </rPr>
      <t>鹿児島県</t>
    </r>
    <r>
      <rPr>
        <sz val="11"/>
        <rFont val="ＭＳ Ｐゴシック"/>
        <family val="3"/>
        <charset val="128"/>
      </rPr>
      <t>は新規を除き入力する）</t>
    </r>
    <rPh sb="20" eb="24">
      <t>カゴシマケン</t>
    </rPh>
    <rPh sb="25" eb="27">
      <t>シンキ</t>
    </rPh>
    <rPh sb="28" eb="29">
      <t>ノゾ</t>
    </rPh>
    <rPh sb="30" eb="32">
      <t>ニュウリョク</t>
    </rPh>
    <phoneticPr fontId="3"/>
  </si>
  <si>
    <t>保険の加入状況</t>
    <rPh sb="5" eb="7">
      <t>ジョウキョウ</t>
    </rPh>
    <phoneticPr fontId="3"/>
  </si>
  <si>
    <t>　二段書きする場合は、折り返すところで
　【Alt】 + 【Enter】</t>
    <rPh sb="1" eb="2">
      <t>ニ</t>
    </rPh>
    <rPh sb="2" eb="3">
      <t>ダン</t>
    </rPh>
    <rPh sb="3" eb="4">
      <t>ガ</t>
    </rPh>
    <rPh sb="7" eb="9">
      <t>バアイ</t>
    </rPh>
    <rPh sb="11" eb="12">
      <t>オ</t>
    </rPh>
    <rPh sb="13" eb="14">
      <t>カエ</t>
    </rPh>
    <phoneticPr fontId="3"/>
  </si>
  <si>
    <t>株主等については、「役名等」の欄には「株主等」と記載することとし、「賞罰」の欄及び確認欄への記載を要しない。</t>
    <rPh sb="0" eb="2">
      <t>カブヌシ</t>
    </rPh>
    <rPh sb="2" eb="3">
      <t>トウ</t>
    </rPh>
    <rPh sb="10" eb="11">
      <t>ヤク</t>
    </rPh>
    <rPh sb="11" eb="13">
      <t>メイナド</t>
    </rPh>
    <rPh sb="15" eb="16">
      <t>ラン</t>
    </rPh>
    <rPh sb="19" eb="21">
      <t>カブヌシ</t>
    </rPh>
    <rPh sb="21" eb="22">
      <t>トウ</t>
    </rPh>
    <rPh sb="24" eb="26">
      <t>キサイ</t>
    </rPh>
    <rPh sb="34" eb="36">
      <t>ショウバツ</t>
    </rPh>
    <rPh sb="38" eb="39">
      <t>ラン</t>
    </rPh>
    <rPh sb="39" eb="40">
      <t>オヨ</t>
    </rPh>
    <rPh sb="41" eb="43">
      <t>カクニン</t>
    </rPh>
    <rPh sb="43" eb="44">
      <t>ラン</t>
    </rPh>
    <rPh sb="46" eb="48">
      <t>キサイ</t>
    </rPh>
    <rPh sb="49" eb="50">
      <t>ヨウ</t>
    </rPh>
    <phoneticPr fontId="3"/>
  </si>
  <si>
    <t>役員等、営業所及び営業所技術者等（建設業法第７条第２号に規定する営業所技術者及び同法第15条第２号に規定する特定営業所技術者をいう。以下同じ。）については別紙による。</t>
    <rPh sb="0" eb="2">
      <t>ヤクイン</t>
    </rPh>
    <rPh sb="2" eb="3">
      <t>トウ</t>
    </rPh>
    <rPh sb="4" eb="7">
      <t>エイギョウショ</t>
    </rPh>
    <rPh sb="7" eb="8">
      <t>オヨ</t>
    </rPh>
    <rPh sb="9" eb="12">
      <t>エイギョウショ</t>
    </rPh>
    <rPh sb="12" eb="15">
      <t>ギジュツシャ</t>
    </rPh>
    <rPh sb="15" eb="16">
      <t>トウ</t>
    </rPh>
    <rPh sb="17" eb="20">
      <t>ケンセツギョウ</t>
    </rPh>
    <rPh sb="20" eb="21">
      <t>ホウ</t>
    </rPh>
    <rPh sb="21" eb="22">
      <t>ダイ</t>
    </rPh>
    <rPh sb="23" eb="24">
      <t>ジョウ</t>
    </rPh>
    <rPh sb="24" eb="25">
      <t>ダイ</t>
    </rPh>
    <rPh sb="26" eb="27">
      <t>ゴウ</t>
    </rPh>
    <rPh sb="28" eb="30">
      <t>キテイ</t>
    </rPh>
    <rPh sb="32" eb="35">
      <t>エイギョウショ</t>
    </rPh>
    <rPh sb="35" eb="38">
      <t>ギジュツシャ</t>
    </rPh>
    <rPh sb="38" eb="39">
      <t>オヨ</t>
    </rPh>
    <rPh sb="40" eb="42">
      <t>ドウホウ</t>
    </rPh>
    <rPh sb="42" eb="43">
      <t>ダイ</t>
    </rPh>
    <rPh sb="45" eb="46">
      <t>ジョウ</t>
    </rPh>
    <rPh sb="46" eb="47">
      <t>ダイ</t>
    </rPh>
    <rPh sb="48" eb="49">
      <t>ゴウ</t>
    </rPh>
    <rPh sb="50" eb="52">
      <t>キテイ</t>
    </rPh>
    <rPh sb="54" eb="56">
      <t>トクテイ</t>
    </rPh>
    <rPh sb="56" eb="59">
      <t>エイギョウショ</t>
    </rPh>
    <rPh sb="59" eb="62">
      <t>ギジュツシャ</t>
    </rPh>
    <rPh sb="66" eb="68">
      <t>イカ</t>
    </rPh>
    <rPh sb="68" eb="69">
      <t>オナ</t>
    </rPh>
    <rPh sb="77" eb="79">
      <t>ベッシ</t>
    </rPh>
    <phoneticPr fontId="3"/>
  </si>
  <si>
    <t>営業所技術者等一覧表</t>
    <rPh sb="0" eb="3">
      <t>エイギョウショ</t>
    </rPh>
    <rPh sb="3" eb="6">
      <t>ギジュツシャ</t>
    </rPh>
    <rPh sb="6" eb="7">
      <t>トウ</t>
    </rPh>
    <rPh sb="7" eb="9">
      <t>イチラン</t>
    </rPh>
    <rPh sb="9" eb="10">
      <t>ヒョウ</t>
    </rPh>
    <phoneticPr fontId="3"/>
  </si>
  <si>
    <t>営　業　所　技　術　者　等　の　氏　名</t>
    <rPh sb="0" eb="1">
      <t>エイ</t>
    </rPh>
    <rPh sb="2" eb="3">
      <t>ギョウ</t>
    </rPh>
    <rPh sb="4" eb="5">
      <t>ショ</t>
    </rPh>
    <rPh sb="6" eb="7">
      <t>ワザ</t>
    </rPh>
    <rPh sb="8" eb="9">
      <t>ジュツ</t>
    </rPh>
    <rPh sb="10" eb="11">
      <t>モノ</t>
    </rPh>
    <rPh sb="12" eb="13">
      <t>トウ</t>
    </rPh>
    <rPh sb="16" eb="17">
      <t>シ</t>
    </rPh>
    <rPh sb="18" eb="19">
      <t>メイ</t>
    </rPh>
    <phoneticPr fontId="3"/>
  </si>
  <si>
    <t>営業所技術者等証明書（新規・変更）</t>
    <rPh sb="0" eb="3">
      <t>エイギョウショ</t>
    </rPh>
    <rPh sb="6" eb="7">
      <t>トウ</t>
    </rPh>
    <phoneticPr fontId="3"/>
  </si>
  <si>
    <t>に規定する営業所技術者等を営業所に置いていることに相違ありません。</t>
    <rPh sb="1" eb="3">
      <t>キテイ</t>
    </rPh>
    <rPh sb="5" eb="8">
      <t>エイギョウショ</t>
    </rPh>
    <rPh sb="8" eb="11">
      <t>ギジュツシャ</t>
    </rPh>
    <rPh sb="11" eb="12">
      <t>トウ</t>
    </rPh>
    <rPh sb="13" eb="16">
      <t>エイギョウショ</t>
    </rPh>
    <rPh sb="17" eb="18">
      <t>オ</t>
    </rPh>
    <rPh sb="25" eb="27">
      <t>ソウイ</t>
    </rPh>
    <phoneticPr fontId="3"/>
  </si>
  <si>
    <t>(2) 下記のとおり、営業所技術者等の交替に伴う削除の届出をします。</t>
    <rPh sb="4" eb="6">
      <t>カキ</t>
    </rPh>
    <rPh sb="11" eb="14">
      <t>エイギョウショ</t>
    </rPh>
    <rPh sb="14" eb="17">
      <t>ギジュツシャ</t>
    </rPh>
    <rPh sb="17" eb="18">
      <t>トウ</t>
    </rPh>
    <rPh sb="19" eb="21">
      <t>コウタイ</t>
    </rPh>
    <rPh sb="22" eb="23">
      <t>トモナ</t>
    </rPh>
    <rPh sb="24" eb="26">
      <t>サクジョ</t>
    </rPh>
    <rPh sb="27" eb="28">
      <t>トド</t>
    </rPh>
    <rPh sb="28" eb="29">
      <t>デ</t>
    </rPh>
    <phoneticPr fontId="3"/>
  </si>
  <si>
    <t>2.営業所技術者等の担当業種又は有資格区分の変更</t>
    <rPh sb="2" eb="5">
      <t>エイギョウショ</t>
    </rPh>
    <rPh sb="5" eb="8">
      <t>ギジュツシャ</t>
    </rPh>
    <rPh sb="8" eb="9">
      <t>トウ</t>
    </rPh>
    <rPh sb="10" eb="12">
      <t>タントウ</t>
    </rPh>
    <rPh sb="12" eb="14">
      <t>ギョウシュ</t>
    </rPh>
    <rPh sb="14" eb="15">
      <t>マタ</t>
    </rPh>
    <rPh sb="16" eb="17">
      <t>ユウ</t>
    </rPh>
    <rPh sb="17" eb="19">
      <t>シカク</t>
    </rPh>
    <rPh sb="19" eb="21">
      <t>クブン</t>
    </rPh>
    <rPh sb="22" eb="24">
      <t>ヘンコウ</t>
    </rPh>
    <phoneticPr fontId="3"/>
  </si>
  <si>
    <t>3.営業所技術者等の追加</t>
    <rPh sb="2" eb="5">
      <t>エイギョウショ</t>
    </rPh>
    <rPh sb="5" eb="8">
      <t>ギジュツシャ</t>
    </rPh>
    <rPh sb="8" eb="9">
      <t>トウ</t>
    </rPh>
    <rPh sb="10" eb="12">
      <t>ツイカ</t>
    </rPh>
    <phoneticPr fontId="3"/>
  </si>
  <si>
    <t>4.営業所技術者等の交替に伴う削除</t>
    <rPh sb="2" eb="5">
      <t>エイギョウショ</t>
    </rPh>
    <rPh sb="5" eb="8">
      <t>ギジュツシャ</t>
    </rPh>
    <rPh sb="8" eb="9">
      <t>トウ</t>
    </rPh>
    <rPh sb="10" eb="12">
      <t>コウタイ</t>
    </rPh>
    <rPh sb="13" eb="14">
      <t>トモナ</t>
    </rPh>
    <rPh sb="15" eb="17">
      <t>サクジョ</t>
    </rPh>
    <phoneticPr fontId="3"/>
  </si>
  <si>
    <t>5.営業所技術者等が置かれる営業所のみの変更</t>
    <rPh sb="2" eb="5">
      <t>エイギョウショ</t>
    </rPh>
    <rPh sb="5" eb="8">
      <t>ギジュツシャ</t>
    </rPh>
    <rPh sb="8" eb="9">
      <t>トウ</t>
    </rPh>
    <rPh sb="10" eb="11">
      <t>オ</t>
    </rPh>
    <rPh sb="14" eb="17">
      <t>エイギョウショ</t>
    </rPh>
    <rPh sb="20" eb="22">
      <t>ヘンコウ</t>
    </rPh>
    <phoneticPr fontId="3"/>
  </si>
  <si>
    <t>営業所技術者等
の住所</t>
    <rPh sb="0" eb="3">
      <t>エイギョウショ</t>
    </rPh>
    <rPh sb="3" eb="6">
      <t>ギジュツシャ</t>
    </rPh>
    <rPh sb="6" eb="7">
      <t>トウ</t>
    </rPh>
    <rPh sb="9" eb="11">
      <t>ジュウショ</t>
    </rPh>
    <phoneticPr fontId="3"/>
  </si>
  <si>
    <t>A令7</t>
    <rPh sb="1" eb="2">
      <t>レイ</t>
    </rPh>
    <phoneticPr fontId="3"/>
  </si>
  <si>
    <t>このソフトは令和8年4月30日まで印刷できます。</t>
    <rPh sb="9" eb="10">
      <t>ネン</t>
    </rPh>
    <rPh sb="11" eb="12">
      <t>ガツ</t>
    </rPh>
    <rPh sb="14" eb="15">
      <t>ニチ</t>
    </rPh>
    <rPh sb="17" eb="19">
      <t>インサツ</t>
    </rPh>
    <phoneticPr fontId="2"/>
  </si>
  <si>
    <t>令和8年5月1日からは、令和8年度版が必要です。（令和8年4月販売開始予定）</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</si>
</sst>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0">
    <font>
      <sz val="11"/>
      <name val="ＭＳ Ｐゴシック"/>
      <family val="3"/>
      <charset val="128"/>
    </font>
    <font>
      <sz val="11"/>
      <color indexed="8"/>
      <name val="ＭＳ Ｐゴシック"/>
      <family val="3"/>
      <charset val="128"/>
    </font>
    <font>
      <sz val="11"/>
      <name val="ＭＳ Ｐゴシック"/>
      <family val="3"/>
      <charset val="128"/>
    </font>
    <font>
      <sz val="6"/>
      <name val="ＭＳ Ｐゴシック"/>
      <family val="3"/>
      <charset val="128"/>
    </font>
    <font>
      <sz val="6"/>
      <name val="ＭＳ Ｐ明朝"/>
      <family val="1"/>
      <charset val="128"/>
    </font>
    <font>
      <sz val="12"/>
      <name val="ＭＳ Ｐ明朝"/>
      <family val="1"/>
      <charset val="128"/>
    </font>
    <font>
      <sz val="12"/>
      <name val="ＭＳ Ｐゴシック"/>
      <family val="3"/>
      <charset val="128"/>
    </font>
    <font>
      <sz val="10"/>
      <name val="ＭＳ Ｐゴシック"/>
      <family val="3"/>
      <charset val="128"/>
    </font>
    <font>
      <sz val="9"/>
      <color indexed="81"/>
      <name val="ＭＳ Ｐゴシック"/>
      <family val="3"/>
      <charset val="128"/>
    </font>
    <font>
      <b/>
      <sz val="9"/>
      <color indexed="81"/>
      <name val="ＭＳ Ｐゴシック"/>
      <family val="3"/>
      <charset val="128"/>
    </font>
    <font>
      <sz val="11"/>
      <color indexed="10"/>
      <name val="ＭＳ Ｐゴシック"/>
      <family val="3"/>
      <charset val="128"/>
    </font>
    <font>
      <b/>
      <sz val="14"/>
      <color indexed="10"/>
      <name val="ＭＳ Ｐゴシック"/>
      <family val="3"/>
      <charset val="128"/>
    </font>
    <font>
      <sz val="11"/>
      <color indexed="15"/>
      <name val="ＭＳ Ｐゴシック"/>
      <family val="3"/>
      <charset val="128"/>
    </font>
    <font>
      <u/>
      <sz val="11"/>
      <color indexed="12"/>
      <name val="ＭＳ Ｐゴシック"/>
      <family val="3"/>
      <charset val="128"/>
    </font>
    <font>
      <sz val="9"/>
      <name val="ＭＳ Ｐゴシック"/>
      <family val="3"/>
      <charset val="128"/>
    </font>
    <font>
      <b/>
      <sz val="10"/>
      <color indexed="81"/>
      <name val="ＭＳ Ｐゴシック"/>
      <family val="3"/>
      <charset val="128"/>
    </font>
    <font>
      <sz val="10"/>
      <name val="ＭＳ Ｐ明朝"/>
      <family val="1"/>
      <charset val="128"/>
    </font>
    <font>
      <sz val="9"/>
      <name val="ＭＳ Ｐ明朝"/>
      <family val="1"/>
      <charset val="128"/>
    </font>
    <font>
      <sz val="10.5"/>
      <name val="ＭＳ Ｐ明朝"/>
      <family val="1"/>
      <charset val="128"/>
    </font>
    <font>
      <sz val="8"/>
      <name val="ＭＳ Ｐ明朝"/>
      <family val="1"/>
      <charset val="128"/>
    </font>
    <font>
      <sz val="11"/>
      <name val="ＭＳ Ｐ明朝"/>
      <family val="1"/>
      <charset val="128"/>
    </font>
    <font>
      <b/>
      <sz val="12"/>
      <color indexed="10"/>
      <name val="ＭＳ Ｐ明朝"/>
      <family val="1"/>
      <charset val="128"/>
    </font>
    <font>
      <b/>
      <sz val="20"/>
      <name val="ＭＳ Ｐ明朝"/>
      <family val="1"/>
      <charset val="128"/>
    </font>
    <font>
      <sz val="16"/>
      <name val="ＭＳ Ｐ明朝"/>
      <family val="1"/>
      <charset val="128"/>
    </font>
    <font>
      <b/>
      <sz val="14"/>
      <name val="ＭＳ Ｐ明朝"/>
      <family val="1"/>
      <charset val="128"/>
    </font>
    <font>
      <sz val="14"/>
      <name val="ＭＳ Ｐ明朝"/>
      <family val="1"/>
      <charset val="128"/>
    </font>
    <font>
      <sz val="7"/>
      <name val="ＭＳ Ｐ明朝"/>
      <family val="1"/>
      <charset val="128"/>
    </font>
    <font>
      <sz val="18"/>
      <name val="ＭＳ Ｐ明朝"/>
      <family val="1"/>
      <charset val="128"/>
    </font>
    <font>
      <sz val="9.5"/>
      <name val="ＭＳ Ｐ明朝"/>
      <family val="1"/>
      <charset val="128"/>
    </font>
    <font>
      <sz val="5"/>
      <name val="ＭＳ Ｐ明朝"/>
      <family val="1"/>
      <charset val="128"/>
    </font>
    <font>
      <sz val="12.5"/>
      <name val="ＭＳ Ｐ明朝"/>
      <family val="1"/>
      <charset val="128"/>
    </font>
    <font>
      <b/>
      <sz val="72"/>
      <color indexed="10"/>
      <name val="ＭＳ Ｐ明朝"/>
      <family val="1"/>
      <charset val="128"/>
    </font>
    <font>
      <b/>
      <sz val="12"/>
      <name val="ＭＳ Ｐ明朝"/>
      <family val="1"/>
      <charset val="128"/>
    </font>
    <font>
      <sz val="7.5"/>
      <name val="ＭＳ Ｐ明朝"/>
      <family val="1"/>
      <charset val="128"/>
    </font>
    <font>
      <b/>
      <sz val="16"/>
      <color indexed="10"/>
      <name val="ＭＳ Ｐ明朝"/>
      <family val="1"/>
      <charset val="128"/>
    </font>
    <font>
      <sz val="14"/>
      <name val="ＭＳ Ｐゴシック"/>
      <family val="3"/>
      <charset val="128"/>
    </font>
    <font>
      <b/>
      <sz val="11"/>
      <color indexed="10"/>
      <name val="ＭＳ Ｐゴシック"/>
      <family val="3"/>
      <charset val="128"/>
    </font>
    <font>
      <b/>
      <sz val="12"/>
      <color indexed="10"/>
      <name val="ＭＳ Ｐゴシック"/>
      <family val="3"/>
      <charset val="128"/>
    </font>
    <font>
      <b/>
      <sz val="11"/>
      <name val="ＭＳ Ｐゴシック"/>
      <family val="3"/>
      <charset val="128"/>
    </font>
    <font>
      <sz val="13"/>
      <name val="ＭＳ Ｐ明朝"/>
      <family val="1"/>
      <charset val="128"/>
    </font>
    <font>
      <sz val="9"/>
      <color indexed="10"/>
      <name val="ＭＳ Ｐ明朝"/>
      <family val="1"/>
      <charset val="128"/>
    </font>
    <font>
      <b/>
      <sz val="9"/>
      <color indexed="10"/>
      <name val="ＭＳ Ｐゴシック"/>
      <family val="3"/>
      <charset val="128"/>
    </font>
    <font>
      <sz val="10"/>
      <name val="ＪＳＰ明朝"/>
      <family val="1"/>
      <charset val="128"/>
    </font>
    <font>
      <b/>
      <sz val="13"/>
      <name val="ＭＳ Ｐ明朝"/>
      <family val="1"/>
      <charset val="128"/>
    </font>
    <font>
      <b/>
      <sz val="11"/>
      <name val="ＭＳ Ｐ明朝"/>
      <family val="1"/>
      <charset val="128"/>
    </font>
    <font>
      <b/>
      <sz val="10"/>
      <name val="ＭＳ Ｐ明朝"/>
      <family val="1"/>
      <charset val="128"/>
    </font>
    <font>
      <b/>
      <sz val="9"/>
      <color indexed="10"/>
      <name val="ＭＳ Ｐ明朝"/>
      <family val="1"/>
      <charset val="128"/>
    </font>
    <font>
      <sz val="11"/>
      <name val="ＭＳ Ｐゴシック"/>
      <family val="3"/>
      <charset val="128"/>
    </font>
    <font>
      <b/>
      <sz val="14"/>
      <name val="ＭＳ Ｐゴシック"/>
      <family val="3"/>
      <charset val="128"/>
    </font>
    <font>
      <sz val="11"/>
      <name val="ＭＳ Ｐゴシック"/>
      <family val="3"/>
      <charset val="128"/>
    </font>
    <font>
      <b/>
      <sz val="18"/>
      <name val="ＭＳ Ｐ明朝"/>
      <family val="1"/>
      <charset val="128"/>
    </font>
    <font>
      <b/>
      <sz val="11"/>
      <color indexed="9"/>
      <name val="ＭＳ Ｐ明朝"/>
      <family val="1"/>
      <charset val="128"/>
    </font>
    <font>
      <sz val="11"/>
      <color indexed="44"/>
      <name val="ＭＳ Ｐ明朝"/>
      <family val="1"/>
      <charset val="128"/>
    </font>
    <font>
      <sz val="11"/>
      <color indexed="9"/>
      <name val="ＭＳ Ｐゴシック"/>
      <family val="3"/>
      <charset val="128"/>
    </font>
    <font>
      <sz val="10"/>
      <color indexed="9"/>
      <name val="ＭＳ Ｐゴシック"/>
      <family val="3"/>
      <charset val="128"/>
    </font>
    <font>
      <b/>
      <sz val="11"/>
      <color indexed="9"/>
      <name val="ＭＳ Ｐゴシック"/>
      <family val="3"/>
      <charset val="128"/>
    </font>
    <font>
      <b/>
      <sz val="12"/>
      <color indexed="9"/>
      <name val="ＭＳ Ｐ明朝"/>
      <family val="1"/>
      <charset val="128"/>
    </font>
    <font>
      <b/>
      <sz val="11"/>
      <color indexed="12"/>
      <name val="ＭＳ Ｐゴシック"/>
      <family val="3"/>
      <charset val="128"/>
    </font>
    <font>
      <sz val="11"/>
      <color indexed="12"/>
      <name val="ＭＳ Ｐゴシック"/>
      <family val="3"/>
      <charset val="128"/>
    </font>
    <font>
      <sz val="10"/>
      <color indexed="12"/>
      <name val="ＭＳ Ｐゴシック"/>
      <family val="3"/>
      <charset val="128"/>
    </font>
    <font>
      <sz val="10"/>
      <color indexed="44"/>
      <name val="ＭＳ Ｐ明朝"/>
      <family val="1"/>
      <charset val="128"/>
    </font>
    <font>
      <b/>
      <sz val="14"/>
      <color indexed="12"/>
      <name val="ＭＳ Ｐゴシック"/>
      <family val="3"/>
      <charset val="128"/>
    </font>
    <font>
      <b/>
      <sz val="14"/>
      <color indexed="9"/>
      <name val="ＭＳ Ｐゴシック"/>
      <family val="3"/>
      <charset val="128"/>
    </font>
    <font>
      <b/>
      <sz val="10"/>
      <color indexed="10"/>
      <name val="ＭＳ Ｐゴシック"/>
      <family val="3"/>
      <charset val="128"/>
    </font>
    <font>
      <b/>
      <u/>
      <sz val="10"/>
      <color indexed="10"/>
      <name val="ＭＳ Ｐゴシック"/>
      <family val="3"/>
      <charset val="128"/>
    </font>
    <font>
      <sz val="11"/>
      <color indexed="40"/>
      <name val="ＭＳ Ｐ明朝"/>
      <family val="1"/>
      <charset val="128"/>
    </font>
    <font>
      <b/>
      <sz val="10"/>
      <color indexed="10"/>
      <name val="ＭＳ Ｐ明朝"/>
      <family val="1"/>
      <charset val="128"/>
    </font>
    <font>
      <sz val="12"/>
      <color indexed="12"/>
      <name val="ＭＳ Ｐゴシック"/>
      <family val="3"/>
      <charset val="128"/>
    </font>
    <font>
      <b/>
      <sz val="10"/>
      <name val="ＭＳ Ｐゴシック"/>
      <family val="3"/>
      <charset val="128"/>
    </font>
    <font>
      <b/>
      <i/>
      <sz val="26"/>
      <color indexed="10"/>
      <name val="ＭＳ Ｐゴシック"/>
      <family val="3"/>
      <charset val="128"/>
    </font>
    <font>
      <sz val="9"/>
      <color indexed="9"/>
      <name val="ＭＳ Ｐゴシック"/>
      <family val="3"/>
      <charset val="128"/>
    </font>
    <font>
      <sz val="12"/>
      <color indexed="9"/>
      <name val="ＭＳ Ｐゴシック"/>
      <family val="3"/>
      <charset val="128"/>
    </font>
    <font>
      <sz val="11"/>
      <color indexed="9"/>
      <name val="ＭＳ Ｐ明朝"/>
      <family val="1"/>
      <charset val="128"/>
    </font>
    <font>
      <b/>
      <u/>
      <sz val="11"/>
      <color indexed="10"/>
      <name val="ＭＳ Ｐゴシック"/>
      <family val="3"/>
      <charset val="128"/>
    </font>
    <font>
      <sz val="10.5"/>
      <color indexed="8"/>
      <name val="ＭＳ 明朝"/>
      <family val="1"/>
      <charset val="128"/>
    </font>
    <font>
      <sz val="11"/>
      <color indexed="8"/>
      <name val="ＭＳ Ｐゴシック"/>
      <family val="3"/>
      <charset val="128"/>
    </font>
    <font>
      <sz val="11"/>
      <color indexed="8"/>
      <name val="ＭＳ 明朝"/>
      <family val="1"/>
      <charset val="128"/>
    </font>
    <font>
      <sz val="10"/>
      <color indexed="8"/>
      <name val="ＭＳ 明朝"/>
      <family val="1"/>
      <charset val="128"/>
    </font>
    <font>
      <sz val="9"/>
      <color indexed="8"/>
      <name val="ＭＳ 明朝"/>
      <family val="1"/>
      <charset val="128"/>
    </font>
    <font>
      <sz val="10.5"/>
      <color indexed="8"/>
      <name val="ＭＳ 明朝"/>
      <family val="1"/>
      <charset val="128"/>
    </font>
    <font>
      <sz val="9"/>
      <color indexed="8"/>
      <name val="ＭＳ 明朝"/>
      <family val="1"/>
      <charset val="128"/>
    </font>
    <font>
      <sz val="14"/>
      <color indexed="8"/>
      <name val="ＭＳ 明朝"/>
      <family val="1"/>
      <charset val="128"/>
    </font>
    <font>
      <sz val="11"/>
      <color indexed="8"/>
      <name val="ＭＳ 明朝"/>
      <family val="1"/>
      <charset val="128"/>
    </font>
    <font>
      <sz val="12"/>
      <color indexed="10"/>
      <name val="ＭＳ Ｐゴシック"/>
      <family val="3"/>
      <charset val="128"/>
    </font>
    <font>
      <sz val="11"/>
      <color indexed="12"/>
      <name val="ＭＳ 明朝"/>
      <family val="1"/>
      <charset val="128"/>
    </font>
    <font>
      <b/>
      <sz val="12"/>
      <name val="ＭＳ Ｐゴシック"/>
      <family val="3"/>
      <charset val="128"/>
    </font>
    <font>
      <b/>
      <sz val="14"/>
      <color indexed="10"/>
      <name val="ＭＳ Ｐ明朝"/>
      <family val="1"/>
      <charset val="128"/>
    </font>
    <font>
      <sz val="14"/>
      <color indexed="12"/>
      <name val="ＭＳ Ｐゴシック"/>
      <family val="3"/>
      <charset val="128"/>
    </font>
    <font>
      <u/>
      <sz val="11"/>
      <name val="ＭＳ Ｐゴシック"/>
      <family val="3"/>
      <charset val="128"/>
    </font>
    <font>
      <sz val="11"/>
      <color indexed="8"/>
      <name val="ＭＳ ゴシック"/>
      <family val="3"/>
      <charset val="128"/>
    </font>
    <font>
      <b/>
      <sz val="11"/>
      <color indexed="9"/>
      <name val="ＭＳ Ｐゴシック"/>
      <family val="3"/>
      <charset val="128"/>
    </font>
    <font>
      <b/>
      <sz val="11"/>
      <color indexed="12"/>
      <name val="ＭＳ ゴシック"/>
      <family val="3"/>
      <charset val="128"/>
    </font>
    <font>
      <b/>
      <u/>
      <sz val="11"/>
      <color indexed="12"/>
      <name val="ＭＳ Ｐゴシック"/>
      <family val="3"/>
      <charset val="128"/>
    </font>
    <font>
      <b/>
      <sz val="11"/>
      <color indexed="12"/>
      <name val="ＭＳ Ｐ明朝"/>
      <family val="1"/>
      <charset val="128"/>
    </font>
    <font>
      <sz val="9"/>
      <color indexed="8"/>
      <name val="ＭＳ Ｐゴシック"/>
      <family val="3"/>
      <charset val="128"/>
    </font>
    <font>
      <b/>
      <sz val="10.5"/>
      <color indexed="8"/>
      <name val="ＭＳ 明朝"/>
      <family val="1"/>
      <charset val="128"/>
    </font>
    <font>
      <sz val="10"/>
      <color indexed="10"/>
      <name val="ＭＳ Ｐゴシック"/>
      <family val="3"/>
      <charset val="128"/>
    </font>
    <font>
      <b/>
      <sz val="18"/>
      <color indexed="10"/>
      <name val="ＭＳ Ｐ明朝"/>
      <family val="1"/>
      <charset val="128"/>
    </font>
    <font>
      <b/>
      <sz val="22"/>
      <color indexed="10"/>
      <name val="ＭＳ Ｐゴシック"/>
      <family val="3"/>
      <charset val="128"/>
    </font>
    <font>
      <b/>
      <sz val="18"/>
      <color indexed="10"/>
      <name val="ＭＳ Ｐゴシック"/>
      <family val="3"/>
      <charset val="128"/>
    </font>
    <font>
      <b/>
      <sz val="16"/>
      <color indexed="10"/>
      <name val="ＭＳ Ｐゴシック"/>
      <family val="3"/>
      <charset val="128"/>
    </font>
    <font>
      <b/>
      <sz val="10.5"/>
      <name val="ＭＳ Ｐ明朝"/>
      <family val="1"/>
      <charset val="128"/>
    </font>
    <font>
      <sz val="22"/>
      <name val="ＭＳ Ｐ明朝"/>
      <family val="1"/>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1"/>
      <color indexed="8"/>
      <name val="ＭＳ Ｐゴシック"/>
      <family val="3"/>
      <charset val="128"/>
    </font>
    <font>
      <sz val="11"/>
      <color indexed="12"/>
      <name val="ＭＳ Ｐゴシック"/>
      <family val="3"/>
      <charset val="128"/>
    </font>
    <font>
      <b/>
      <sz val="11"/>
      <color indexed="12"/>
      <name val="ＭＳ Ｐゴシック"/>
      <family val="3"/>
      <charset val="128"/>
    </font>
    <font>
      <sz val="11"/>
      <color indexed="10"/>
      <name val="ＭＳ Ｐゴシック"/>
      <family val="3"/>
      <charset val="128"/>
    </font>
    <font>
      <sz val="12"/>
      <color indexed="8"/>
      <name val="ＭＳ Ｐゴシック"/>
      <family val="3"/>
      <charset val="128"/>
    </font>
    <font>
      <sz val="10"/>
      <color indexed="10"/>
      <name val="ＭＳ Ｐ明朝"/>
      <family val="1"/>
      <charset val="128"/>
    </font>
    <font>
      <sz val="10"/>
      <color indexed="8"/>
      <name val="ＭＳ Ｐゴシック"/>
      <family val="3"/>
      <charset val="128"/>
    </font>
    <font>
      <sz val="11"/>
      <color indexed="40"/>
      <name val="ＭＳ Ｐ明朝"/>
      <family val="1"/>
      <charset val="128"/>
    </font>
    <font>
      <sz val="11"/>
      <color indexed="30"/>
      <name val="ＭＳ Ｐ明朝"/>
      <family val="1"/>
      <charset val="128"/>
    </font>
    <font>
      <b/>
      <sz val="10"/>
      <color indexed="12"/>
      <name val="ＭＳ 明朝"/>
      <family val="1"/>
      <charset val="128"/>
    </font>
    <font>
      <sz val="18"/>
      <color indexed="10"/>
      <name val="ＭＳ Ｐゴシック"/>
      <family val="3"/>
      <charset val="128"/>
    </font>
    <font>
      <b/>
      <sz val="12"/>
      <color indexed="9"/>
      <name val="ＭＳ Ｐゴシック"/>
      <family val="3"/>
      <charset val="128"/>
    </font>
    <font>
      <b/>
      <sz val="20"/>
      <color indexed="10"/>
      <name val="ＭＳ Ｐゴシック"/>
      <family val="3"/>
      <charset val="128"/>
    </font>
    <font>
      <sz val="12"/>
      <color indexed="12"/>
      <name val="ＭＳ Ｐゴシック"/>
      <family val="3"/>
      <charset val="128"/>
    </font>
    <font>
      <sz val="10"/>
      <color indexed="10"/>
      <name val="ＭＳ Ｐゴシック"/>
      <family val="3"/>
      <charset val="128"/>
    </font>
    <font>
      <b/>
      <sz val="16"/>
      <color indexed="10"/>
      <name val="ＭＳ Ｐゴシック"/>
      <family val="3"/>
      <charset val="128"/>
    </font>
    <font>
      <sz val="11"/>
      <color indexed="10"/>
      <name val="ＭＳ Ｐ明朝"/>
      <family val="1"/>
      <charset val="128"/>
    </font>
    <font>
      <sz val="9"/>
      <color indexed="81"/>
      <name val="MS P ゴシック"/>
      <family val="3"/>
      <charset val="128"/>
    </font>
    <font>
      <b/>
      <sz val="9"/>
      <color indexed="81"/>
      <name val="MS P ゴシック"/>
      <family val="3"/>
      <charset val="128"/>
    </font>
    <font>
      <sz val="11"/>
      <color theme="1"/>
      <name val="ＭＳ Ｐゴシック"/>
      <family val="3"/>
      <charset val="128"/>
      <scheme val="minor"/>
    </font>
    <font>
      <b/>
      <sz val="11"/>
      <color rgb="FF0000FF"/>
      <name val="ＭＳ Ｐゴシック"/>
      <family val="3"/>
      <charset val="128"/>
    </font>
    <font>
      <sz val="10"/>
      <color theme="0"/>
      <name val="ＭＳ Ｐゴシック"/>
      <family val="3"/>
      <charset val="128"/>
    </font>
    <font>
      <b/>
      <sz val="11"/>
      <color rgb="FF0070C0"/>
      <name val="ＭＳ Ｐゴシック"/>
      <family val="3"/>
      <charset val="128"/>
    </font>
  </fonts>
  <fills count="22">
    <fill>
      <patternFill patternType="none"/>
    </fill>
    <fill>
      <patternFill patternType="gray125"/>
    </fill>
    <fill>
      <patternFill patternType="solid">
        <fgColor indexed="41"/>
        <bgColor indexed="64"/>
      </patternFill>
    </fill>
    <fill>
      <patternFill patternType="solid">
        <fgColor indexed="9"/>
        <bgColor indexed="64"/>
      </patternFill>
    </fill>
    <fill>
      <patternFill patternType="solid">
        <fgColor indexed="12"/>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indexed="46"/>
        <bgColor indexed="64"/>
      </patternFill>
    </fill>
    <fill>
      <patternFill patternType="solid">
        <fgColor indexed="51"/>
        <bgColor indexed="64"/>
      </patternFill>
    </fill>
    <fill>
      <patternFill patternType="solid">
        <fgColor indexed="11"/>
        <bgColor indexed="64"/>
      </patternFill>
    </fill>
    <fill>
      <patternFill patternType="solid">
        <fgColor indexed="14"/>
        <bgColor indexed="64"/>
      </patternFill>
    </fill>
    <fill>
      <patternFill patternType="solid">
        <fgColor indexed="13"/>
        <bgColor indexed="64"/>
      </patternFill>
    </fill>
    <fill>
      <patternFill patternType="solid">
        <fgColor indexed="50"/>
        <bgColor indexed="64"/>
      </patternFill>
    </fill>
    <fill>
      <patternFill patternType="solid">
        <fgColor indexed="57"/>
        <bgColor indexed="64"/>
      </patternFill>
    </fill>
    <fill>
      <patternFill patternType="solid">
        <fgColor indexed="10"/>
        <bgColor indexed="64"/>
      </patternFill>
    </fill>
    <fill>
      <patternFill patternType="solid">
        <fgColor indexed="27"/>
        <bgColor indexed="64"/>
      </patternFill>
    </fill>
    <fill>
      <patternFill patternType="solid">
        <fgColor theme="0"/>
        <bgColor indexed="64"/>
      </patternFill>
    </fill>
    <fill>
      <patternFill patternType="solid">
        <fgColor rgb="FFCCECFF"/>
        <bgColor indexed="64"/>
      </patternFill>
    </fill>
    <fill>
      <patternFill patternType="solid">
        <fgColor rgb="FF0033CC"/>
        <bgColor indexed="64"/>
      </patternFill>
    </fill>
    <fill>
      <patternFill patternType="solid">
        <fgColor rgb="FFCCFFFF"/>
        <bgColor indexed="64"/>
      </patternFill>
    </fill>
    <fill>
      <patternFill patternType="solid">
        <fgColor rgb="FFFFFF00"/>
        <bgColor indexed="64"/>
      </patternFill>
    </fill>
  </fills>
  <borders count="163">
    <border>
      <left/>
      <right/>
      <top/>
      <bottom/>
      <diagonal/>
    </border>
    <border>
      <left/>
      <right/>
      <top/>
      <bottom style="medium">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9"/>
      </top>
      <bottom/>
      <diagonal/>
    </border>
    <border>
      <left style="thin">
        <color indexed="12"/>
      </left>
      <right/>
      <top style="thin">
        <color indexed="9"/>
      </top>
      <bottom/>
      <diagonal/>
    </border>
    <border>
      <left style="thin">
        <color indexed="12"/>
      </left>
      <right/>
      <top/>
      <bottom/>
      <diagonal/>
    </border>
    <border>
      <left style="thin">
        <color indexed="64"/>
      </left>
      <right style="thin">
        <color indexed="64"/>
      </right>
      <top/>
      <bottom/>
      <diagonal/>
    </border>
    <border>
      <left style="thin">
        <color indexed="64"/>
      </left>
      <right/>
      <top/>
      <bottom style="thin">
        <color indexed="9"/>
      </bottom>
      <diagonal/>
    </border>
    <border>
      <left/>
      <right style="thin">
        <color indexed="64"/>
      </right>
      <top/>
      <bottom style="thin">
        <color indexed="9"/>
      </bottom>
      <diagonal/>
    </border>
    <border>
      <left/>
      <right style="thin">
        <color indexed="12"/>
      </right>
      <top/>
      <bottom/>
      <diagonal/>
    </border>
    <border>
      <left/>
      <right/>
      <top style="thin">
        <color indexed="12"/>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12"/>
      </right>
      <top style="thin">
        <color indexed="9"/>
      </top>
      <bottom/>
      <diagonal/>
    </border>
    <border>
      <left/>
      <right style="thin">
        <color indexed="12"/>
      </right>
      <top style="thin">
        <color indexed="12"/>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10"/>
      </left>
      <right style="thin">
        <color indexed="10"/>
      </right>
      <top style="thin">
        <color indexed="10"/>
      </top>
      <bottom style="thin">
        <color indexed="10"/>
      </bottom>
      <diagonal/>
    </border>
    <border>
      <left/>
      <right style="thin">
        <color indexed="10"/>
      </right>
      <top/>
      <bottom/>
      <diagonal/>
    </border>
    <border>
      <left style="thin">
        <color indexed="10"/>
      </left>
      <right/>
      <top/>
      <bottom style="thin">
        <color indexed="10"/>
      </bottom>
      <diagonal/>
    </border>
    <border>
      <left/>
      <right/>
      <top/>
      <bottom style="thin">
        <color indexed="10"/>
      </bottom>
      <diagonal/>
    </border>
    <border>
      <left style="thin">
        <color indexed="10"/>
      </left>
      <right style="thin">
        <color indexed="10"/>
      </right>
      <top style="thin">
        <color indexed="10"/>
      </top>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right style="hair">
        <color indexed="64"/>
      </right>
      <top style="hair">
        <color indexed="64"/>
      </top>
      <bottom/>
      <diagonal/>
    </border>
    <border>
      <left/>
      <right/>
      <top style="hair">
        <color indexed="64"/>
      </top>
      <bottom/>
      <diagonal/>
    </border>
    <border>
      <left style="hair">
        <color indexed="64"/>
      </left>
      <right/>
      <top style="hair">
        <color indexed="64"/>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bottom/>
      <diagonal/>
    </border>
    <border>
      <left/>
      <right style="hair">
        <color indexed="64"/>
      </right>
      <top/>
      <bottom/>
      <diagonal/>
    </border>
    <border>
      <left/>
      <right style="thin">
        <color indexed="64"/>
      </right>
      <top style="hair">
        <color indexed="64"/>
      </top>
      <bottom/>
      <diagonal/>
    </border>
    <border>
      <left/>
      <right style="thin">
        <color indexed="64"/>
      </right>
      <top/>
      <bottom style="hair">
        <color indexed="64"/>
      </bottom>
      <diagonal/>
    </border>
    <border>
      <left style="thin">
        <color indexed="12"/>
      </left>
      <right style="thin">
        <color indexed="12"/>
      </right>
      <top style="thin">
        <color indexed="12"/>
      </top>
      <bottom style="thin">
        <color indexed="12"/>
      </bottom>
      <diagonal/>
    </border>
    <border>
      <left style="thin">
        <color indexed="64"/>
      </left>
      <right style="hair">
        <color indexed="64"/>
      </right>
      <top/>
      <bottom style="hair">
        <color indexed="64"/>
      </bottom>
      <diagonal/>
    </border>
    <border>
      <left/>
      <right/>
      <top/>
      <bottom style="hair">
        <color indexed="64"/>
      </bottom>
      <diagonal/>
    </border>
    <border>
      <left/>
      <right style="thin">
        <color indexed="10"/>
      </right>
      <top/>
      <bottom style="thin">
        <color indexed="10"/>
      </bottom>
      <diagonal/>
    </border>
    <border>
      <left/>
      <right/>
      <top style="thin">
        <color indexed="10"/>
      </top>
      <bottom/>
      <diagonal/>
    </border>
    <border>
      <left style="thin">
        <color indexed="9"/>
      </left>
      <right style="thin">
        <color indexed="64"/>
      </right>
      <top style="thin">
        <color indexed="9"/>
      </top>
      <bottom style="thin">
        <color indexed="9"/>
      </bottom>
      <diagonal/>
    </border>
    <border>
      <left style="thin">
        <color indexed="9"/>
      </left>
      <right style="thin">
        <color indexed="64"/>
      </right>
      <top style="thin">
        <color indexed="9"/>
      </top>
      <bottom style="thin">
        <color indexed="64"/>
      </bottom>
      <diagonal/>
    </border>
    <border>
      <left/>
      <right/>
      <top style="dotted">
        <color indexed="64"/>
      </top>
      <bottom/>
      <diagonal/>
    </border>
    <border>
      <left/>
      <right/>
      <top/>
      <bottom style="dotted">
        <color indexed="64"/>
      </bottom>
      <diagonal/>
    </border>
    <border>
      <left style="thin">
        <color indexed="12"/>
      </left>
      <right/>
      <top style="thin">
        <color indexed="12"/>
      </top>
      <bottom/>
      <diagonal/>
    </border>
    <border>
      <left style="thin">
        <color indexed="12"/>
      </left>
      <right/>
      <top/>
      <bottom style="thin">
        <color indexed="12"/>
      </bottom>
      <diagonal/>
    </border>
    <border>
      <left/>
      <right style="thin">
        <color indexed="12"/>
      </right>
      <top/>
      <bottom style="thin">
        <color indexed="12"/>
      </bottom>
      <diagonal/>
    </border>
    <border>
      <left style="thin">
        <color indexed="64"/>
      </left>
      <right style="thin">
        <color indexed="64"/>
      </right>
      <top/>
      <bottom style="hair">
        <color indexed="64"/>
      </bottom>
      <diagonal/>
    </border>
    <border>
      <left/>
      <right style="thin">
        <color indexed="10"/>
      </right>
      <top style="thin">
        <color indexed="10"/>
      </top>
      <bottom/>
      <diagonal/>
    </border>
    <border>
      <left/>
      <right/>
      <top style="thin">
        <color indexed="64"/>
      </top>
      <bottom style="thin">
        <color indexed="9"/>
      </bottom>
      <diagonal/>
    </border>
    <border>
      <left/>
      <right/>
      <top style="thin">
        <color indexed="9"/>
      </top>
      <bottom style="thin">
        <color indexed="9"/>
      </bottom>
      <diagonal/>
    </border>
    <border>
      <left/>
      <right style="thin">
        <color indexed="64"/>
      </right>
      <top style="thin">
        <color indexed="9"/>
      </top>
      <bottom style="thin">
        <color indexed="9"/>
      </bottom>
      <diagonal/>
    </border>
    <border>
      <left/>
      <right/>
      <top style="thin">
        <color indexed="9"/>
      </top>
      <bottom style="thin">
        <color indexed="64"/>
      </bottom>
      <diagonal/>
    </border>
    <border>
      <left/>
      <right style="thin">
        <color indexed="9"/>
      </right>
      <top style="thin">
        <color indexed="9"/>
      </top>
      <bottom style="thin">
        <color indexed="9"/>
      </bottom>
      <diagonal/>
    </border>
    <border>
      <left/>
      <right style="thin">
        <color indexed="9"/>
      </right>
      <top style="thin">
        <color indexed="9"/>
      </top>
      <bottom style="thin">
        <color indexed="64"/>
      </bottom>
      <diagonal/>
    </border>
    <border>
      <left style="thin">
        <color indexed="12"/>
      </left>
      <right/>
      <top style="thin">
        <color indexed="12"/>
      </top>
      <bottom style="thin">
        <color indexed="9"/>
      </bottom>
      <diagonal/>
    </border>
    <border>
      <left/>
      <right/>
      <top style="thin">
        <color indexed="12"/>
      </top>
      <bottom style="thin">
        <color indexed="9"/>
      </bottom>
      <diagonal/>
    </border>
    <border>
      <left/>
      <right style="thin">
        <color indexed="12"/>
      </right>
      <top style="thin">
        <color indexed="12"/>
      </top>
      <bottom style="thin">
        <color indexed="9"/>
      </bottom>
      <diagonal/>
    </border>
    <border>
      <left style="thin">
        <color indexed="12"/>
      </left>
      <right/>
      <top style="thin">
        <color indexed="12"/>
      </top>
      <bottom style="thin">
        <color indexed="12"/>
      </bottom>
      <diagonal/>
    </border>
    <border>
      <left/>
      <right/>
      <top style="thin">
        <color indexed="12"/>
      </top>
      <bottom style="thin">
        <color indexed="12"/>
      </bottom>
      <diagonal/>
    </border>
    <border>
      <left/>
      <right style="thin">
        <color indexed="12"/>
      </right>
      <top style="thin">
        <color indexed="12"/>
      </top>
      <bottom style="thin">
        <color indexed="12"/>
      </bottom>
      <diagonal/>
    </border>
    <border>
      <left style="thin">
        <color indexed="12"/>
      </left>
      <right/>
      <top style="thin">
        <color indexed="9"/>
      </top>
      <bottom style="thin">
        <color indexed="9"/>
      </bottom>
      <diagonal/>
    </border>
    <border>
      <left/>
      <right style="thin">
        <color indexed="12"/>
      </right>
      <top style="thin">
        <color indexed="9"/>
      </top>
      <bottom style="thin">
        <color indexed="9"/>
      </bottom>
      <diagonal/>
    </border>
    <border>
      <left style="thin">
        <color indexed="12"/>
      </left>
      <right/>
      <top style="thin">
        <color indexed="9"/>
      </top>
      <bottom style="thin">
        <color indexed="12"/>
      </bottom>
      <diagonal/>
    </border>
    <border>
      <left/>
      <right/>
      <top style="thin">
        <color indexed="9"/>
      </top>
      <bottom style="thin">
        <color indexed="12"/>
      </bottom>
      <diagonal/>
    </border>
    <border>
      <left/>
      <right style="thin">
        <color indexed="12"/>
      </right>
      <top style="thin">
        <color indexed="9"/>
      </top>
      <bottom style="thin">
        <color indexed="12"/>
      </bottom>
      <diagonal/>
    </border>
    <border>
      <left style="thin">
        <color indexed="10"/>
      </left>
      <right style="thin">
        <color indexed="10"/>
      </right>
      <top/>
      <bottom/>
      <diagonal/>
    </border>
    <border>
      <left style="thin">
        <color indexed="10"/>
      </left>
      <right style="thin">
        <color indexed="10"/>
      </right>
      <top/>
      <bottom style="thin">
        <color indexed="10"/>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thin">
        <color indexed="10"/>
      </left>
      <right/>
      <top style="thin">
        <color indexed="10"/>
      </top>
      <bottom/>
      <diagonal/>
    </border>
    <border>
      <left style="thin">
        <color indexed="10"/>
      </left>
      <right/>
      <top/>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thin">
        <color indexed="10"/>
      </left>
      <right/>
      <top style="thin">
        <color indexed="10"/>
      </top>
      <bottom style="thin">
        <color indexed="10"/>
      </bottom>
      <diagonal/>
    </border>
    <border>
      <left/>
      <right style="thin">
        <color indexed="10"/>
      </right>
      <top style="thin">
        <color indexed="10"/>
      </top>
      <bottom style="thin">
        <color indexed="10"/>
      </bottom>
      <diagonal/>
    </border>
    <border>
      <left/>
      <right/>
      <top style="thin">
        <color indexed="10"/>
      </top>
      <bottom style="thin">
        <color indexed="10"/>
      </bottom>
      <diagonal/>
    </border>
    <border>
      <left style="thin">
        <color indexed="9"/>
      </left>
      <right style="thin">
        <color indexed="9"/>
      </right>
      <top style="thin">
        <color indexed="9"/>
      </top>
      <bottom style="thin">
        <color indexed="9"/>
      </bottom>
      <diagonal/>
    </border>
    <border>
      <left style="thin">
        <color indexed="9"/>
      </left>
      <right style="thin">
        <color indexed="12"/>
      </right>
      <top style="thin">
        <color indexed="9"/>
      </top>
      <bottom style="thin">
        <color indexed="9"/>
      </bottom>
      <diagonal/>
    </border>
    <border>
      <left/>
      <right/>
      <top style="thin">
        <color indexed="9"/>
      </top>
      <bottom style="dotted">
        <color indexed="9"/>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9"/>
      </left>
      <right style="thin">
        <color indexed="9"/>
      </right>
      <top style="dotted">
        <color indexed="9"/>
      </top>
      <bottom style="thin">
        <color indexed="9"/>
      </bottom>
      <diagonal/>
    </border>
    <border>
      <left style="thin">
        <color indexed="9"/>
      </left>
      <right style="thin">
        <color indexed="12"/>
      </right>
      <top style="dotted">
        <color indexed="9"/>
      </top>
      <bottom style="thin">
        <color indexed="9"/>
      </bottom>
      <diagonal/>
    </border>
    <border>
      <left style="thin">
        <color indexed="12"/>
      </left>
      <right/>
      <top/>
      <bottom style="thin">
        <color indexed="9"/>
      </bottom>
      <diagonal/>
    </border>
    <border>
      <left/>
      <right/>
      <top/>
      <bottom style="thin">
        <color indexed="9"/>
      </bottom>
      <diagonal/>
    </border>
    <border>
      <left style="thin">
        <color indexed="9"/>
      </left>
      <right style="thin">
        <color indexed="9"/>
      </right>
      <top style="thin">
        <color indexed="9"/>
      </top>
      <bottom style="thin">
        <color indexed="12"/>
      </bottom>
      <diagonal/>
    </border>
    <border>
      <left style="thin">
        <color indexed="9"/>
      </left>
      <right style="thin">
        <color indexed="12"/>
      </right>
      <top style="thin">
        <color indexed="9"/>
      </top>
      <bottom style="thin">
        <color indexed="12"/>
      </bottom>
      <diagonal/>
    </border>
    <border>
      <left/>
      <right style="thin">
        <color indexed="9"/>
      </right>
      <top style="thin">
        <color indexed="12"/>
      </top>
      <bottom/>
      <diagonal/>
    </border>
    <border>
      <left/>
      <right/>
      <top/>
      <bottom style="thin">
        <color indexed="12"/>
      </bottom>
      <diagonal/>
    </border>
    <border>
      <left/>
      <right style="thin">
        <color indexed="9"/>
      </right>
      <top/>
      <bottom style="thin">
        <color indexed="12"/>
      </bottom>
      <diagonal/>
    </border>
    <border>
      <left/>
      <right/>
      <top style="thin">
        <color indexed="64"/>
      </top>
      <bottom style="hair">
        <color indexed="64"/>
      </bottom>
      <diagonal/>
    </border>
    <border>
      <left/>
      <right style="hair">
        <color indexed="64"/>
      </right>
      <top style="hair">
        <color indexed="64"/>
      </top>
      <bottom style="thin">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right style="thin">
        <color indexed="64"/>
      </right>
      <top style="thin">
        <color indexed="64"/>
      </top>
      <bottom style="thin">
        <color indexed="12"/>
      </bottom>
      <diagonal/>
    </border>
    <border>
      <left style="thin">
        <color indexed="64"/>
      </left>
      <right style="thin">
        <color indexed="64"/>
      </right>
      <top style="thin">
        <color indexed="64"/>
      </top>
      <bottom style="thin">
        <color indexed="12"/>
      </bottom>
      <diagonal/>
    </border>
    <border>
      <left style="thin">
        <color indexed="12"/>
      </left>
      <right style="thin">
        <color indexed="30"/>
      </right>
      <top style="thin">
        <color indexed="12"/>
      </top>
      <bottom/>
      <diagonal/>
    </border>
    <border>
      <left style="thin">
        <color indexed="12"/>
      </left>
      <right style="thin">
        <color indexed="30"/>
      </right>
      <top/>
      <bottom/>
      <diagonal/>
    </border>
    <border>
      <left style="thin">
        <color indexed="12"/>
      </left>
      <right style="thin">
        <color indexed="30"/>
      </right>
      <top/>
      <bottom style="thin">
        <color indexed="12"/>
      </bottom>
      <diagonal/>
    </border>
    <border>
      <left style="thin">
        <color indexed="64"/>
      </left>
      <right/>
      <top/>
      <bottom style="thin">
        <color indexed="12"/>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9"/>
      </left>
      <right style="thin">
        <color indexed="9"/>
      </right>
      <top style="thin">
        <color indexed="12"/>
      </top>
      <bottom style="thin">
        <color indexed="12"/>
      </bottom>
      <diagonal/>
    </border>
    <border>
      <left style="thin">
        <color indexed="12"/>
      </left>
      <right style="thin">
        <color indexed="12"/>
      </right>
      <top/>
      <bottom style="thin">
        <color indexed="12"/>
      </bottom>
      <diagonal/>
    </border>
    <border>
      <left style="thin">
        <color indexed="9"/>
      </left>
      <right style="thin">
        <color indexed="9"/>
      </right>
      <top style="thin">
        <color indexed="12"/>
      </top>
      <bottom/>
      <diagonal/>
    </border>
    <border>
      <left style="thin">
        <color indexed="9"/>
      </left>
      <right/>
      <top style="thin">
        <color indexed="12"/>
      </top>
      <bottom style="thin">
        <color indexed="12"/>
      </bottom>
      <diagonal/>
    </border>
    <border>
      <left/>
      <right style="thin">
        <color indexed="9"/>
      </right>
      <top style="thin">
        <color indexed="12"/>
      </top>
      <bottom style="thin">
        <color indexed="12"/>
      </bottom>
      <diagonal/>
    </border>
    <border>
      <left style="thin">
        <color indexed="9"/>
      </left>
      <right style="thin">
        <color indexed="12"/>
      </right>
      <top style="thin">
        <color indexed="12"/>
      </top>
      <bottom style="thin">
        <color indexed="12"/>
      </bottom>
      <diagonal/>
    </border>
    <border diagonalUp="1" diagonalDown="1">
      <left style="thin">
        <color indexed="10"/>
      </left>
      <right/>
      <top style="thin">
        <color indexed="10"/>
      </top>
      <bottom/>
      <diagonal style="thin">
        <color indexed="10"/>
      </diagonal>
    </border>
    <border diagonalUp="1" diagonalDown="1">
      <left/>
      <right/>
      <top style="thin">
        <color indexed="10"/>
      </top>
      <bottom/>
      <diagonal style="thin">
        <color indexed="10"/>
      </diagonal>
    </border>
    <border diagonalUp="1" diagonalDown="1">
      <left/>
      <right style="thin">
        <color indexed="10"/>
      </right>
      <top style="thin">
        <color indexed="10"/>
      </top>
      <bottom/>
      <diagonal style="thin">
        <color indexed="10"/>
      </diagonal>
    </border>
    <border diagonalUp="1" diagonalDown="1">
      <left style="thin">
        <color indexed="10"/>
      </left>
      <right/>
      <top/>
      <bottom/>
      <diagonal style="thin">
        <color indexed="10"/>
      </diagonal>
    </border>
    <border diagonalUp="1" diagonalDown="1">
      <left/>
      <right/>
      <top/>
      <bottom/>
      <diagonal style="thin">
        <color indexed="10"/>
      </diagonal>
    </border>
    <border diagonalUp="1" diagonalDown="1">
      <left/>
      <right style="thin">
        <color indexed="10"/>
      </right>
      <top/>
      <bottom/>
      <diagonal style="thin">
        <color indexed="10"/>
      </diagonal>
    </border>
    <border diagonalUp="1" diagonalDown="1">
      <left style="thin">
        <color indexed="10"/>
      </left>
      <right/>
      <top/>
      <bottom style="thin">
        <color indexed="10"/>
      </bottom>
      <diagonal style="thin">
        <color indexed="10"/>
      </diagonal>
    </border>
    <border diagonalUp="1" diagonalDown="1">
      <left/>
      <right/>
      <top/>
      <bottom style="thin">
        <color indexed="10"/>
      </bottom>
      <diagonal style="thin">
        <color indexed="10"/>
      </diagonal>
    </border>
    <border diagonalUp="1" diagonalDown="1">
      <left/>
      <right style="thin">
        <color indexed="10"/>
      </right>
      <top/>
      <bottom style="thin">
        <color indexed="10"/>
      </bottom>
      <diagonal style="thin">
        <color indexed="10"/>
      </diagonal>
    </border>
    <border>
      <left style="thin">
        <color indexed="64"/>
      </left>
      <right/>
      <top style="hair">
        <color indexed="64"/>
      </top>
      <bottom style="thin">
        <color indexed="64"/>
      </bottom>
      <diagonal/>
    </border>
    <border>
      <left style="thin">
        <color indexed="64"/>
      </left>
      <right style="thin">
        <color indexed="10"/>
      </right>
      <top/>
      <bottom/>
      <diagonal/>
    </border>
    <border>
      <left/>
      <right/>
      <top style="thin">
        <color rgb="FFFF0000"/>
      </top>
      <bottom/>
      <diagonal/>
    </border>
    <border>
      <left/>
      <right style="thin">
        <color rgb="FFFF0000"/>
      </right>
      <top style="thin">
        <color rgb="FFFF0000"/>
      </top>
      <bottom/>
      <diagonal/>
    </border>
    <border>
      <left/>
      <right style="thin">
        <color rgb="FFFF0000"/>
      </right>
      <top/>
      <bottom/>
      <diagonal/>
    </border>
    <border>
      <left/>
      <right/>
      <top/>
      <bottom style="thin">
        <color rgb="FFFF0000"/>
      </bottom>
      <diagonal/>
    </border>
    <border>
      <left/>
      <right style="thin">
        <color rgb="FFFF0000"/>
      </right>
      <top/>
      <bottom style="thin">
        <color rgb="FFFF0000"/>
      </bottom>
      <diagonal/>
    </border>
  </borders>
  <cellStyleXfs count="9">
    <xf numFmtId="0" fontId="0" fillId="0" borderId="0"/>
    <xf numFmtId="0" fontId="13" fillId="0" borderId="0" applyNumberFormat="0" applyFill="0" applyBorder="0" applyAlignment="0" applyProtection="0">
      <alignment vertical="top"/>
      <protection locked="0"/>
    </xf>
    <xf numFmtId="38" fontId="2" fillId="0" borderId="0" applyFont="0" applyFill="0" applyBorder="0" applyAlignment="0" applyProtection="0"/>
    <xf numFmtId="38" fontId="75" fillId="0" borderId="0" applyFont="0" applyFill="0" applyBorder="0" applyAlignment="0" applyProtection="0">
      <alignment vertical="center"/>
    </xf>
    <xf numFmtId="0" fontId="126" fillId="0" borderId="0">
      <alignment vertical="center"/>
    </xf>
    <xf numFmtId="0" fontId="2" fillId="0" borderId="0">
      <alignment vertical="center"/>
    </xf>
    <xf numFmtId="0" fontId="5" fillId="0" borderId="0"/>
    <xf numFmtId="0" fontId="5" fillId="0" borderId="0"/>
    <xf numFmtId="0" fontId="5" fillId="0" borderId="0"/>
  </cellStyleXfs>
  <cellXfs count="1753">
    <xf numFmtId="0" fontId="0" fillId="0" borderId="0" xfId="0"/>
    <xf numFmtId="0" fontId="0" fillId="2" borderId="0" xfId="0" applyFill="1"/>
    <xf numFmtId="49" fontId="0" fillId="3" borderId="0" xfId="0" applyNumberFormat="1" applyFill="1" applyAlignment="1">
      <alignment vertical="center"/>
    </xf>
    <xf numFmtId="49" fontId="12" fillId="3" borderId="0" xfId="0" applyNumberFormat="1" applyFont="1" applyFill="1" applyAlignment="1">
      <alignment vertical="center"/>
    </xf>
    <xf numFmtId="49" fontId="11" fillId="3" borderId="0" xfId="0" applyNumberFormat="1" applyFont="1" applyFill="1" applyAlignment="1">
      <alignment horizontal="center" vertical="center"/>
    </xf>
    <xf numFmtId="0" fontId="17" fillId="3" borderId="0" xfId="0" applyFont="1" applyFill="1" applyAlignment="1">
      <alignment horizontal="center" shrinkToFit="1"/>
    </xf>
    <xf numFmtId="0" fontId="17" fillId="3" borderId="0" xfId="0" applyFont="1" applyFill="1" applyAlignment="1">
      <alignment shrinkToFit="1"/>
    </xf>
    <xf numFmtId="0" fontId="20" fillId="3" borderId="0" xfId="0" applyFont="1" applyFill="1" applyAlignment="1">
      <alignment vertical="center"/>
    </xf>
    <xf numFmtId="0" fontId="20" fillId="2" borderId="0" xfId="0" applyFont="1" applyFill="1" applyAlignment="1">
      <alignment vertical="center"/>
    </xf>
    <xf numFmtId="0" fontId="17" fillId="3" borderId="0" xfId="0" applyFont="1" applyFill="1" applyAlignment="1">
      <alignment vertical="center"/>
    </xf>
    <xf numFmtId="0" fontId="17" fillId="3" borderId="0" xfId="0" applyFont="1" applyFill="1" applyAlignment="1">
      <alignment vertical="center" shrinkToFit="1"/>
    </xf>
    <xf numFmtId="0" fontId="17" fillId="2" borderId="0" xfId="0" applyFont="1" applyFill="1" applyAlignment="1">
      <alignment vertical="center"/>
    </xf>
    <xf numFmtId="0" fontId="20" fillId="3" borderId="0" xfId="0" applyFont="1" applyFill="1" applyAlignment="1">
      <alignment vertical="center" shrinkToFit="1"/>
    </xf>
    <xf numFmtId="0" fontId="16" fillId="3" borderId="0" xfId="0" applyFont="1" applyFill="1" applyAlignment="1">
      <alignment vertical="center"/>
    </xf>
    <xf numFmtId="0" fontId="18" fillId="3" borderId="0" xfId="0" applyFont="1" applyFill="1" applyAlignment="1">
      <alignment vertical="center"/>
    </xf>
    <xf numFmtId="0" fontId="18" fillId="3" borderId="0" xfId="0" applyFont="1" applyFill="1" applyAlignment="1">
      <alignment vertical="center" shrinkToFit="1"/>
    </xf>
    <xf numFmtId="0" fontId="25" fillId="3" borderId="0" xfId="0" applyFont="1" applyFill="1" applyAlignment="1">
      <alignment vertical="center" shrinkToFit="1"/>
    </xf>
    <xf numFmtId="0" fontId="26" fillId="2" borderId="0" xfId="0" applyFont="1" applyFill="1" applyAlignment="1">
      <alignment vertical="center" shrinkToFit="1"/>
    </xf>
    <xf numFmtId="0" fontId="16" fillId="3" borderId="0" xfId="0" applyFont="1" applyFill="1" applyAlignment="1">
      <alignment vertical="center" shrinkToFit="1"/>
    </xf>
    <xf numFmtId="0" fontId="20" fillId="3" borderId="0" xfId="0" applyFont="1" applyFill="1" applyAlignment="1">
      <alignment horizontal="center" vertical="center" shrinkToFit="1"/>
    </xf>
    <xf numFmtId="0" fontId="20" fillId="2" borderId="0" xfId="0" applyFont="1" applyFill="1" applyAlignment="1">
      <alignment vertical="center" shrinkToFit="1"/>
    </xf>
    <xf numFmtId="0" fontId="16" fillId="3" borderId="0" xfId="0" applyFont="1" applyFill="1" applyAlignment="1">
      <alignment horizontal="center" vertical="center" shrinkToFit="1"/>
    </xf>
    <xf numFmtId="0" fontId="20" fillId="3" borderId="0" xfId="0" applyFont="1" applyFill="1" applyAlignment="1">
      <alignment horizontal="right" vertical="center" shrinkToFit="1"/>
    </xf>
    <xf numFmtId="0" fontId="16" fillId="3" borderId="0" xfId="0" applyFont="1" applyFill="1" applyAlignment="1">
      <alignment horizontal="center" vertical="center"/>
    </xf>
    <xf numFmtId="0" fontId="17" fillId="2" borderId="0" xfId="0" applyFont="1" applyFill="1" applyAlignment="1">
      <alignment vertical="center" shrinkToFit="1"/>
    </xf>
    <xf numFmtId="0" fontId="26" fillId="2" borderId="0" xfId="0" applyFont="1" applyFill="1" applyAlignment="1">
      <alignment vertical="center"/>
    </xf>
    <xf numFmtId="0" fontId="25" fillId="2" borderId="0" xfId="0" applyFont="1" applyFill="1" applyAlignment="1">
      <alignment vertical="center"/>
    </xf>
    <xf numFmtId="0" fontId="20" fillId="2" borderId="0" xfId="0" applyFont="1" applyFill="1"/>
    <xf numFmtId="0" fontId="19" fillId="2" borderId="0" xfId="0" applyFont="1" applyFill="1"/>
    <xf numFmtId="0" fontId="29" fillId="2" borderId="0" xfId="0" applyFont="1" applyFill="1" applyAlignment="1">
      <alignment shrinkToFit="1"/>
    </xf>
    <xf numFmtId="0" fontId="16" fillId="2" borderId="0" xfId="0" applyFont="1" applyFill="1" applyAlignment="1">
      <alignment vertical="top"/>
    </xf>
    <xf numFmtId="0" fontId="4" fillId="2" borderId="0" xfId="0" applyFont="1" applyFill="1"/>
    <xf numFmtId="0" fontId="5" fillId="2" borderId="0" xfId="0" applyFont="1" applyFill="1"/>
    <xf numFmtId="0" fontId="5" fillId="2" borderId="0" xfId="0" applyFont="1" applyFill="1" applyAlignment="1">
      <alignment vertical="center"/>
    </xf>
    <xf numFmtId="0" fontId="31" fillId="3" borderId="0" xfId="0" applyFont="1" applyFill="1" applyAlignment="1">
      <alignment vertical="center"/>
    </xf>
    <xf numFmtId="0" fontId="16" fillId="2" borderId="0" xfId="0" applyFont="1" applyFill="1" applyAlignment="1">
      <alignment vertical="center"/>
    </xf>
    <xf numFmtId="0" fontId="17" fillId="2" borderId="0" xfId="0" applyFont="1" applyFill="1" applyAlignment="1">
      <alignment vertical="top"/>
    </xf>
    <xf numFmtId="0" fontId="5" fillId="3" borderId="0" xfId="0" applyFont="1" applyFill="1" applyAlignment="1">
      <alignment vertical="center" shrinkToFit="1"/>
    </xf>
    <xf numFmtId="0" fontId="5" fillId="3" borderId="0" xfId="0" applyFont="1" applyFill="1" applyAlignment="1">
      <alignment horizontal="center" vertical="center" shrinkToFit="1"/>
    </xf>
    <xf numFmtId="0" fontId="26" fillId="3" borderId="0" xfId="0" applyFont="1" applyFill="1" applyAlignment="1">
      <alignment vertical="center"/>
    </xf>
    <xf numFmtId="0" fontId="26" fillId="3" borderId="0" xfId="0" applyFont="1" applyFill="1" applyAlignment="1">
      <alignment vertical="center" shrinkToFit="1"/>
    </xf>
    <xf numFmtId="0" fontId="29" fillId="3" borderId="0" xfId="0" applyFont="1" applyFill="1" applyAlignment="1">
      <alignment vertical="center"/>
    </xf>
    <xf numFmtId="0" fontId="29" fillId="3" borderId="0" xfId="0" applyFont="1" applyFill="1" applyAlignment="1">
      <alignment horizontal="center" vertical="center" shrinkToFit="1"/>
    </xf>
    <xf numFmtId="0" fontId="23" fillId="3" borderId="0" xfId="0" applyFont="1" applyFill="1" applyAlignment="1">
      <alignment horizontal="center" vertical="center" shrinkToFit="1"/>
    </xf>
    <xf numFmtId="0" fontId="4" fillId="2" borderId="0" xfId="0" applyFont="1" applyFill="1" applyAlignment="1">
      <alignment vertical="center"/>
    </xf>
    <xf numFmtId="0" fontId="4" fillId="3" borderId="0" xfId="0" applyFont="1" applyFill="1" applyAlignment="1">
      <alignment horizontal="center" vertical="center" shrinkToFit="1"/>
    </xf>
    <xf numFmtId="0" fontId="29" fillId="2" borderId="0" xfId="0" applyFont="1" applyFill="1" applyAlignment="1">
      <alignment vertical="center"/>
    </xf>
    <xf numFmtId="0" fontId="17" fillId="2" borderId="0" xfId="0" applyFont="1" applyFill="1" applyAlignment="1">
      <alignment shrinkToFit="1"/>
    </xf>
    <xf numFmtId="0" fontId="33" fillId="3" borderId="0" xfId="0" applyFont="1" applyFill="1" applyAlignment="1">
      <alignment horizontal="distributed" vertical="center" shrinkToFit="1"/>
    </xf>
    <xf numFmtId="0" fontId="26" fillId="3" borderId="0" xfId="0" applyFont="1" applyFill="1" applyAlignment="1">
      <alignment horizontal="distributed" vertical="center" shrinkToFit="1"/>
    </xf>
    <xf numFmtId="0" fontId="26" fillId="3" borderId="0" xfId="0" applyFont="1" applyFill="1" applyAlignment="1">
      <alignment horizontal="center" vertical="center" shrinkToFit="1"/>
    </xf>
    <xf numFmtId="0" fontId="19" fillId="2" borderId="0" xfId="0" applyFont="1" applyFill="1" applyAlignment="1">
      <alignment vertical="center"/>
    </xf>
    <xf numFmtId="49" fontId="20" fillId="2" borderId="0" xfId="0" applyNumberFormat="1" applyFont="1" applyFill="1" applyAlignment="1">
      <alignment vertical="center"/>
    </xf>
    <xf numFmtId="49" fontId="19" fillId="2" borderId="0" xfId="0" applyNumberFormat="1" applyFont="1" applyFill="1" applyAlignment="1">
      <alignment horizontal="distributed" vertical="center"/>
    </xf>
    <xf numFmtId="0" fontId="20" fillId="3" borderId="0" xfId="0" applyFont="1" applyFill="1"/>
    <xf numFmtId="0" fontId="20" fillId="0" borderId="0" xfId="0" applyFont="1"/>
    <xf numFmtId="0" fontId="5" fillId="0" borderId="0" xfId="0" applyFont="1"/>
    <xf numFmtId="0" fontId="16" fillId="2" borderId="0" xfId="0" applyFont="1" applyFill="1"/>
    <xf numFmtId="0" fontId="16" fillId="2" borderId="0" xfId="0" applyFont="1" applyFill="1" applyAlignment="1">
      <alignment horizontal="center"/>
    </xf>
    <xf numFmtId="0" fontId="16" fillId="0" borderId="0" xfId="0" applyFont="1"/>
    <xf numFmtId="0" fontId="20" fillId="2" borderId="0" xfId="0" applyFont="1" applyFill="1" applyAlignment="1">
      <alignment horizontal="center"/>
    </xf>
    <xf numFmtId="0" fontId="20" fillId="2" borderId="0" xfId="0" applyFont="1" applyFill="1" applyAlignment="1">
      <alignment horizontal="center" vertical="center"/>
    </xf>
    <xf numFmtId="0" fontId="20" fillId="0" borderId="0" xfId="0" applyFont="1" applyAlignment="1">
      <alignment vertical="center"/>
    </xf>
    <xf numFmtId="0" fontId="5" fillId="2" borderId="0" xfId="0" applyFont="1" applyFill="1" applyAlignment="1">
      <alignment horizontal="center" vertical="center"/>
    </xf>
    <xf numFmtId="0" fontId="5" fillId="0" borderId="0" xfId="0" applyFont="1" applyAlignment="1">
      <alignment vertical="center"/>
    </xf>
    <xf numFmtId="0" fontId="20" fillId="2" borderId="0" xfId="0" applyFont="1" applyFill="1" applyAlignment="1">
      <alignment horizontal="right"/>
    </xf>
    <xf numFmtId="0" fontId="2" fillId="3" borderId="0" xfId="0" applyFont="1" applyFill="1"/>
    <xf numFmtId="0" fontId="16" fillId="3" borderId="0" xfId="6" applyFont="1" applyFill="1" applyAlignment="1">
      <alignment vertical="center"/>
    </xf>
    <xf numFmtId="0" fontId="5" fillId="3" borderId="0" xfId="0" applyFont="1" applyFill="1"/>
    <xf numFmtId="0" fontId="21" fillId="3" borderId="0" xfId="0" applyFont="1" applyFill="1" applyAlignment="1">
      <alignment vertical="center"/>
    </xf>
    <xf numFmtId="0" fontId="16" fillId="0" borderId="0" xfId="0" applyFont="1" applyAlignment="1">
      <alignment vertical="center"/>
    </xf>
    <xf numFmtId="0" fontId="16" fillId="2" borderId="0" xfId="0" applyFont="1" applyFill="1" applyAlignment="1">
      <alignment horizontal="center" vertical="center"/>
    </xf>
    <xf numFmtId="0" fontId="19" fillId="3" borderId="0" xfId="0" applyFont="1" applyFill="1" applyAlignment="1">
      <alignment vertical="center"/>
    </xf>
    <xf numFmtId="38" fontId="19" fillId="3" borderId="0" xfId="0" applyNumberFormat="1" applyFont="1" applyFill="1" applyAlignment="1">
      <alignment vertical="center"/>
    </xf>
    <xf numFmtId="0" fontId="19" fillId="3" borderId="0" xfId="0" applyFont="1" applyFill="1" applyAlignment="1">
      <alignment horizontal="right" vertical="center"/>
    </xf>
    <xf numFmtId="0" fontId="19" fillId="2" borderId="0" xfId="0" applyFont="1" applyFill="1" applyAlignment="1">
      <alignment horizontal="center" vertical="center"/>
    </xf>
    <xf numFmtId="0" fontId="19" fillId="0" borderId="0" xfId="0" applyFont="1" applyAlignment="1">
      <alignment vertical="center"/>
    </xf>
    <xf numFmtId="0" fontId="16" fillId="2" borderId="0" xfId="0" applyFont="1" applyFill="1" applyAlignment="1">
      <alignment horizontal="right"/>
    </xf>
    <xf numFmtId="0" fontId="16" fillId="2" borderId="0" xfId="0" applyFont="1" applyFill="1" applyAlignment="1">
      <alignment horizontal="right" vertical="center"/>
    </xf>
    <xf numFmtId="0" fontId="16" fillId="2" borderId="0" xfId="0" applyFont="1" applyFill="1" applyAlignment="1">
      <alignment horizontal="right" vertical="top"/>
    </xf>
    <xf numFmtId="0" fontId="16" fillId="2" borderId="0" xfId="0" applyFont="1" applyFill="1" applyAlignment="1">
      <alignment horizontal="center" vertical="top"/>
    </xf>
    <xf numFmtId="0" fontId="16" fillId="3" borderId="0" xfId="0" applyFont="1" applyFill="1" applyAlignment="1">
      <alignment vertical="center" wrapText="1"/>
    </xf>
    <xf numFmtId="0" fontId="5" fillId="3" borderId="0" xfId="0" applyFont="1" applyFill="1" applyAlignment="1">
      <alignment vertical="center" wrapText="1"/>
    </xf>
    <xf numFmtId="0" fontId="5" fillId="3" borderId="0" xfId="0" applyFont="1" applyFill="1" applyAlignment="1">
      <alignment horizontal="left" vertical="center"/>
    </xf>
    <xf numFmtId="38" fontId="5" fillId="3" borderId="0" xfId="0" applyNumberFormat="1" applyFont="1" applyFill="1" applyAlignment="1">
      <alignment vertical="center"/>
    </xf>
    <xf numFmtId="0" fontId="16" fillId="3" borderId="0" xfId="7" applyFont="1" applyFill="1" applyAlignment="1">
      <alignment horizontal="left" vertical="center"/>
    </xf>
    <xf numFmtId="0" fontId="31" fillId="3" borderId="0" xfId="7" applyFont="1" applyFill="1" applyAlignment="1">
      <alignment vertical="center"/>
    </xf>
    <xf numFmtId="0" fontId="16" fillId="3" borderId="0" xfId="8" applyFont="1" applyFill="1"/>
    <xf numFmtId="0" fontId="17" fillId="2" borderId="0" xfId="0" applyFont="1" applyFill="1"/>
    <xf numFmtId="49" fontId="7" fillId="2" borderId="0" xfId="0" applyNumberFormat="1" applyFont="1" applyFill="1" applyAlignment="1">
      <alignment vertical="center"/>
    </xf>
    <xf numFmtId="49" fontId="0" fillId="2" borderId="0" xfId="0" applyNumberFormat="1" applyFill="1" applyAlignment="1">
      <alignment vertical="center"/>
    </xf>
    <xf numFmtId="0" fontId="16" fillId="3" borderId="0" xfId="0" applyFont="1" applyFill="1"/>
    <xf numFmtId="0" fontId="16" fillId="3" borderId="0" xfId="0" applyFont="1" applyFill="1" applyAlignment="1">
      <alignment horizontal="center"/>
    </xf>
    <xf numFmtId="0" fontId="16" fillId="3" borderId="0" xfId="0" applyFont="1" applyFill="1" applyAlignment="1">
      <alignment shrinkToFit="1"/>
    </xf>
    <xf numFmtId="0" fontId="39" fillId="3" borderId="0" xfId="0" applyFont="1" applyFill="1" applyAlignment="1">
      <alignment shrinkToFit="1"/>
    </xf>
    <xf numFmtId="49" fontId="32" fillId="3" borderId="0" xfId="0" applyNumberFormat="1" applyFont="1" applyFill="1" applyAlignment="1">
      <alignment vertical="center"/>
    </xf>
    <xf numFmtId="0" fontId="23" fillId="3" borderId="0" xfId="0" applyFont="1" applyFill="1" applyAlignment="1">
      <alignment horizontal="center" vertical="center"/>
    </xf>
    <xf numFmtId="0" fontId="19" fillId="3" borderId="0" xfId="0" applyFont="1" applyFill="1" applyAlignment="1">
      <alignment horizontal="center" vertical="center"/>
    </xf>
    <xf numFmtId="0" fontId="7" fillId="3" borderId="0" xfId="0" applyFont="1" applyFill="1"/>
    <xf numFmtId="0" fontId="5" fillId="2" borderId="0" xfId="0" applyFont="1" applyFill="1" applyAlignment="1">
      <alignment vertical="center" shrinkToFit="1"/>
    </xf>
    <xf numFmtId="0" fontId="5" fillId="3" borderId="0" xfId="0" applyFont="1" applyFill="1" applyAlignment="1">
      <alignment horizontal="right" vertical="center" shrinkToFit="1"/>
    </xf>
    <xf numFmtId="0" fontId="18" fillId="3" borderId="1" xfId="0" applyFont="1" applyFill="1" applyBorder="1" applyAlignment="1">
      <alignment vertical="center"/>
    </xf>
    <xf numFmtId="0" fontId="20" fillId="3" borderId="1" xfId="0" applyFont="1" applyFill="1" applyBorder="1" applyAlignment="1">
      <alignment vertical="center"/>
    </xf>
    <xf numFmtId="0" fontId="20" fillId="3" borderId="0" xfId="0" applyFont="1" applyFill="1" applyAlignment="1">
      <alignment horizontal="center" vertical="center"/>
    </xf>
    <xf numFmtId="0" fontId="19" fillId="3" borderId="0" xfId="0" applyFont="1" applyFill="1" applyAlignment="1">
      <alignment horizontal="center" vertical="center" shrinkToFit="1"/>
    </xf>
    <xf numFmtId="0" fontId="10" fillId="2" borderId="0" xfId="0" applyFont="1" applyFill="1"/>
    <xf numFmtId="0" fontId="10" fillId="2" borderId="0" xfId="0" applyFont="1" applyFill="1" applyAlignment="1">
      <alignment vertical="center"/>
    </xf>
    <xf numFmtId="0" fontId="19" fillId="2" borderId="0" xfId="0" applyFont="1" applyFill="1" applyAlignment="1">
      <alignment shrinkToFit="1"/>
    </xf>
    <xf numFmtId="0" fontId="20" fillId="3" borderId="0" xfId="0" applyFont="1" applyFill="1" applyAlignment="1">
      <alignment horizontal="center" shrinkToFit="1"/>
    </xf>
    <xf numFmtId="0" fontId="26" fillId="2" borderId="0" xfId="0" applyFont="1" applyFill="1" applyAlignment="1">
      <alignment shrinkToFit="1"/>
    </xf>
    <xf numFmtId="0" fontId="40" fillId="2" borderId="0" xfId="0" applyFont="1" applyFill="1" applyAlignment="1">
      <alignment vertical="top"/>
    </xf>
    <xf numFmtId="0" fontId="20" fillId="3" borderId="0" xfId="7" applyFont="1" applyFill="1" applyAlignment="1">
      <alignment horizontal="left"/>
    </xf>
    <xf numFmtId="0" fontId="20" fillId="3" borderId="0" xfId="7" applyFont="1" applyFill="1" applyAlignment="1">
      <alignment horizontal="left" vertical="center"/>
    </xf>
    <xf numFmtId="0" fontId="20" fillId="3" borderId="0" xfId="8" applyFont="1" applyFill="1" applyAlignment="1">
      <alignment horizontal="left"/>
    </xf>
    <xf numFmtId="0" fontId="20" fillId="3" borderId="0" xfId="8" applyFont="1" applyFill="1" applyAlignment="1">
      <alignment shrinkToFit="1"/>
    </xf>
    <xf numFmtId="0" fontId="17" fillId="3" borderId="0" xfId="0" applyFont="1" applyFill="1" applyAlignment="1">
      <alignment horizontal="right" vertical="center"/>
    </xf>
    <xf numFmtId="0" fontId="2" fillId="3" borderId="0" xfId="7" applyFont="1" applyFill="1" applyAlignment="1">
      <alignment horizontal="left" vertical="center"/>
    </xf>
    <xf numFmtId="0" fontId="20" fillId="3" borderId="0" xfId="8" applyFont="1" applyFill="1"/>
    <xf numFmtId="0" fontId="46" fillId="3" borderId="0" xfId="8" applyFont="1" applyFill="1" applyAlignment="1">
      <alignment vertical="top"/>
    </xf>
    <xf numFmtId="0" fontId="5" fillId="0" borderId="0" xfId="7" applyAlignment="1" applyProtection="1">
      <alignment horizontal="center" vertical="center" shrinkToFit="1"/>
      <protection locked="0"/>
    </xf>
    <xf numFmtId="0" fontId="5" fillId="0" borderId="0" xfId="7" applyAlignment="1">
      <alignment horizontal="center" vertical="center" shrinkToFit="1"/>
    </xf>
    <xf numFmtId="49" fontId="49" fillId="3" borderId="0" xfId="0" applyNumberFormat="1" applyFont="1" applyFill="1" applyAlignment="1">
      <alignment vertical="center"/>
    </xf>
    <xf numFmtId="49" fontId="49" fillId="2" borderId="2" xfId="0" applyNumberFormat="1" applyFont="1" applyFill="1" applyBorder="1" applyAlignment="1">
      <alignment vertical="center"/>
    </xf>
    <xf numFmtId="49" fontId="48" fillId="2" borderId="2" xfId="0" applyNumberFormat="1" applyFont="1" applyFill="1" applyBorder="1" applyAlignment="1">
      <alignment horizontal="center" vertical="center"/>
    </xf>
    <xf numFmtId="49" fontId="40" fillId="2" borderId="0" xfId="0" applyNumberFormat="1" applyFont="1" applyFill="1"/>
    <xf numFmtId="0" fontId="52" fillId="2" borderId="0" xfId="0" applyFont="1" applyFill="1"/>
    <xf numFmtId="0" fontId="53" fillId="2" borderId="0" xfId="0" applyFont="1" applyFill="1" applyAlignment="1">
      <alignment horizontal="left" shrinkToFit="1"/>
    </xf>
    <xf numFmtId="0" fontId="53" fillId="2" borderId="0" xfId="0" applyFont="1" applyFill="1"/>
    <xf numFmtId="0" fontId="2" fillId="2" borderId="0" xfId="0" applyFont="1" applyFill="1" applyAlignment="1">
      <alignment horizontal="left" shrinkToFit="1"/>
    </xf>
    <xf numFmtId="0" fontId="2" fillId="2" borderId="0" xfId="0" applyFont="1" applyFill="1"/>
    <xf numFmtId="49" fontId="0" fillId="0" borderId="3" xfId="0" applyNumberFormat="1" applyBorder="1" applyAlignment="1" applyProtection="1">
      <alignment vertical="center"/>
      <protection locked="0"/>
    </xf>
    <xf numFmtId="49" fontId="0" fillId="0" borderId="4" xfId="0" applyNumberFormat="1" applyBorder="1" applyAlignment="1" applyProtection="1">
      <alignment vertical="center"/>
      <protection locked="0"/>
    </xf>
    <xf numFmtId="49" fontId="10" fillId="2" borderId="0" xfId="0" applyNumberFormat="1" applyFont="1" applyFill="1" applyAlignment="1">
      <alignment vertical="center"/>
    </xf>
    <xf numFmtId="49" fontId="20" fillId="3" borderId="0" xfId="0" applyNumberFormat="1" applyFont="1" applyFill="1" applyAlignment="1">
      <alignment horizontal="center" vertical="center" shrinkToFit="1"/>
    </xf>
    <xf numFmtId="49" fontId="0" fillId="2" borderId="5" xfId="0" applyNumberFormat="1" applyFill="1" applyBorder="1" applyAlignment="1">
      <alignment vertical="center"/>
    </xf>
    <xf numFmtId="49" fontId="0" fillId="2" borderId="6" xfId="0" applyNumberFormat="1" applyFill="1" applyBorder="1" applyAlignment="1">
      <alignment vertical="center"/>
    </xf>
    <xf numFmtId="49" fontId="49" fillId="2" borderId="7" xfId="0" applyNumberFormat="1" applyFont="1" applyFill="1" applyBorder="1" applyAlignment="1">
      <alignment vertical="center"/>
    </xf>
    <xf numFmtId="49" fontId="49" fillId="2" borderId="8" xfId="0" applyNumberFormat="1" applyFont="1" applyFill="1" applyBorder="1" applyAlignment="1">
      <alignment vertical="center"/>
    </xf>
    <xf numFmtId="49" fontId="0" fillId="2" borderId="7" xfId="0" applyNumberFormat="1" applyFill="1" applyBorder="1" applyAlignment="1">
      <alignment vertical="center"/>
    </xf>
    <xf numFmtId="49" fontId="0" fillId="2" borderId="2" xfId="0" applyNumberFormat="1" applyFill="1" applyBorder="1" applyAlignment="1">
      <alignment vertical="center"/>
    </xf>
    <xf numFmtId="49" fontId="0" fillId="2" borderId="8" xfId="0" applyNumberFormat="1" applyFill="1" applyBorder="1" applyAlignment="1">
      <alignment vertical="center"/>
    </xf>
    <xf numFmtId="0" fontId="57" fillId="2" borderId="0" xfId="0" applyFont="1" applyFill="1"/>
    <xf numFmtId="0" fontId="20" fillId="3" borderId="2" xfId="0" applyFont="1" applyFill="1" applyBorder="1" applyAlignment="1">
      <alignment vertical="center"/>
    </xf>
    <xf numFmtId="0" fontId="16" fillId="3" borderId="9" xfId="0" applyFont="1" applyFill="1" applyBorder="1"/>
    <xf numFmtId="0" fontId="16" fillId="3" borderId="10" xfId="0" applyFont="1" applyFill="1" applyBorder="1"/>
    <xf numFmtId="0" fontId="16" fillId="3" borderId="11" xfId="0" applyFont="1" applyFill="1" applyBorder="1"/>
    <xf numFmtId="0" fontId="16" fillId="3" borderId="5" xfId="0" applyFont="1" applyFill="1" applyBorder="1"/>
    <xf numFmtId="0" fontId="16" fillId="3" borderId="6" xfId="0" applyFont="1" applyFill="1" applyBorder="1"/>
    <xf numFmtId="0" fontId="16" fillId="3" borderId="5" xfId="0" applyFont="1" applyFill="1" applyBorder="1" applyAlignment="1">
      <alignment horizontal="center"/>
    </xf>
    <xf numFmtId="0" fontId="16" fillId="3" borderId="6" xfId="0" applyFont="1" applyFill="1" applyBorder="1" applyAlignment="1">
      <alignment horizontal="center"/>
    </xf>
    <xf numFmtId="0" fontId="16" fillId="3" borderId="7" xfId="0" applyFont="1" applyFill="1" applyBorder="1"/>
    <xf numFmtId="0" fontId="16" fillId="3" borderId="2" xfId="0" applyFont="1" applyFill="1" applyBorder="1"/>
    <xf numFmtId="0" fontId="16" fillId="3" borderId="8" xfId="0" applyFont="1" applyFill="1" applyBorder="1"/>
    <xf numFmtId="38" fontId="23" fillId="3" borderId="12" xfId="2" applyFont="1" applyFill="1" applyBorder="1" applyAlignment="1" applyProtection="1">
      <alignment horizontal="right" vertical="center" shrinkToFit="1"/>
    </xf>
    <xf numFmtId="38" fontId="5" fillId="3" borderId="13" xfId="2" applyFont="1" applyFill="1" applyBorder="1" applyAlignment="1" applyProtection="1">
      <alignment horizontal="center" vertical="center" shrinkToFit="1"/>
    </xf>
    <xf numFmtId="38" fontId="5" fillId="3" borderId="14" xfId="2" applyFont="1" applyFill="1" applyBorder="1" applyAlignment="1" applyProtection="1">
      <alignment horizontal="center" vertical="center" shrinkToFit="1"/>
    </xf>
    <xf numFmtId="0" fontId="5" fillId="3" borderId="14" xfId="6" applyFill="1" applyBorder="1" applyAlignment="1">
      <alignment horizontal="center" vertical="center" shrinkToFit="1"/>
    </xf>
    <xf numFmtId="0" fontId="52" fillId="2" borderId="0" xfId="0" applyFont="1" applyFill="1" applyAlignment="1">
      <alignment vertical="center"/>
    </xf>
    <xf numFmtId="0" fontId="58" fillId="2" borderId="0" xfId="0" applyFont="1" applyFill="1" applyAlignment="1">
      <alignment vertical="center"/>
    </xf>
    <xf numFmtId="0" fontId="59" fillId="2" borderId="0" xfId="0" applyFont="1" applyFill="1" applyAlignment="1">
      <alignment vertical="center"/>
    </xf>
    <xf numFmtId="0" fontId="19" fillId="3" borderId="11" xfId="6" applyFont="1" applyFill="1" applyBorder="1" applyAlignment="1">
      <alignment horizontal="center" vertical="center" shrinkToFit="1"/>
    </xf>
    <xf numFmtId="0" fontId="16" fillId="3" borderId="10" xfId="6" applyFont="1" applyFill="1" applyBorder="1" applyAlignment="1">
      <alignment horizontal="center" vertical="center" shrinkToFit="1"/>
    </xf>
    <xf numFmtId="0" fontId="16" fillId="3" borderId="2" xfId="6" applyFont="1" applyFill="1" applyBorder="1" applyAlignment="1">
      <alignment horizontal="center" vertical="center" shrinkToFit="1"/>
    </xf>
    <xf numFmtId="0" fontId="20" fillId="3" borderId="8" xfId="6" applyFont="1" applyFill="1" applyBorder="1" applyAlignment="1">
      <alignment horizontal="center" vertical="center" shrinkToFit="1"/>
    </xf>
    <xf numFmtId="0" fontId="16" fillId="3" borderId="5" xfId="0" applyFont="1" applyFill="1" applyBorder="1" applyAlignment="1">
      <alignment vertical="center" wrapText="1"/>
    </xf>
    <xf numFmtId="0" fontId="16" fillId="3" borderId="7" xfId="0" applyFont="1" applyFill="1" applyBorder="1" applyAlignment="1">
      <alignment vertical="center" wrapText="1"/>
    </xf>
    <xf numFmtId="0" fontId="5" fillId="0" borderId="0" xfId="0" applyFont="1" applyAlignment="1" applyProtection="1">
      <alignment vertical="center" wrapText="1"/>
      <protection locked="0"/>
    </xf>
    <xf numFmtId="0" fontId="5" fillId="0" borderId="2" xfId="0" applyFont="1" applyBorder="1" applyAlignment="1" applyProtection="1">
      <alignment vertical="center" wrapText="1"/>
      <protection locked="0"/>
    </xf>
    <xf numFmtId="38" fontId="5" fillId="0" borderId="0" xfId="0" applyNumberFormat="1" applyFont="1" applyAlignment="1" applyProtection="1">
      <alignment vertical="center"/>
      <protection locked="0"/>
    </xf>
    <xf numFmtId="38" fontId="5" fillId="0" borderId="2" xfId="0" applyNumberFormat="1" applyFont="1" applyBorder="1" applyAlignment="1" applyProtection="1">
      <alignment vertical="center"/>
      <protection locked="0"/>
    </xf>
    <xf numFmtId="0" fontId="5" fillId="3" borderId="5" xfId="0" applyFont="1" applyFill="1" applyBorder="1" applyAlignment="1">
      <alignment vertical="center" wrapText="1"/>
    </xf>
    <xf numFmtId="0" fontId="5" fillId="0" borderId="6" xfId="0" applyFont="1" applyBorder="1" applyAlignment="1" applyProtection="1">
      <alignment vertical="center" wrapText="1"/>
      <protection locked="0"/>
    </xf>
    <xf numFmtId="0" fontId="5" fillId="3" borderId="7" xfId="0" applyFont="1" applyFill="1" applyBorder="1" applyAlignment="1">
      <alignment vertical="center" wrapText="1"/>
    </xf>
    <xf numFmtId="0" fontId="5" fillId="0" borderId="8" xfId="0" applyFont="1" applyBorder="1" applyAlignment="1" applyProtection="1">
      <alignment vertical="center" wrapText="1"/>
      <protection locked="0"/>
    </xf>
    <xf numFmtId="0" fontId="5" fillId="3" borderId="6" xfId="0" applyFont="1" applyFill="1" applyBorder="1" applyAlignment="1" applyProtection="1">
      <alignment horizontal="left" vertical="center"/>
      <protection locked="0"/>
    </xf>
    <xf numFmtId="0" fontId="60" fillId="2" borderId="0" xfId="0" applyFont="1" applyFill="1"/>
    <xf numFmtId="0" fontId="60" fillId="2" borderId="0" xfId="0" applyFont="1" applyFill="1" applyAlignment="1">
      <alignment horizontal="right"/>
    </xf>
    <xf numFmtId="0" fontId="5" fillId="0" borderId="6" xfId="7" applyBorder="1" applyAlignment="1">
      <alignment horizontal="center" vertical="center" shrinkToFit="1"/>
    </xf>
    <xf numFmtId="0" fontId="5" fillId="0" borderId="2" xfId="7" applyBorder="1" applyAlignment="1" applyProtection="1">
      <alignment horizontal="center" vertical="center" shrinkToFit="1"/>
      <protection locked="0"/>
    </xf>
    <xf numFmtId="0" fontId="5" fillId="0" borderId="2" xfId="7" applyBorder="1" applyAlignment="1">
      <alignment horizontal="center" vertical="center" shrinkToFit="1"/>
    </xf>
    <xf numFmtId="0" fontId="5" fillId="0" borderId="8" xfId="7" applyBorder="1" applyAlignment="1">
      <alignment horizontal="center" vertical="center" shrinkToFit="1"/>
    </xf>
    <xf numFmtId="0" fontId="20" fillId="3" borderId="12" xfId="7" applyFont="1" applyFill="1" applyBorder="1" applyAlignment="1">
      <alignment horizontal="center" vertical="center" shrinkToFit="1"/>
    </xf>
    <xf numFmtId="0" fontId="5" fillId="0" borderId="5" xfId="7" applyBorder="1" applyAlignment="1" applyProtection="1">
      <alignment vertical="center" wrapText="1" shrinkToFit="1"/>
      <protection locked="0"/>
    </xf>
    <xf numFmtId="0" fontId="5" fillId="0" borderId="7" xfId="7" applyBorder="1" applyAlignment="1" applyProtection="1">
      <alignment vertical="center" wrapText="1" shrinkToFit="1"/>
      <protection locked="0"/>
    </xf>
    <xf numFmtId="0" fontId="5" fillId="0" borderId="5" xfId="7" applyBorder="1" applyAlignment="1" applyProtection="1">
      <alignment horizontal="right" vertical="center" shrinkToFit="1"/>
      <protection locked="0"/>
    </xf>
    <xf numFmtId="0" fontId="5" fillId="0" borderId="7" xfId="7" applyBorder="1" applyAlignment="1" applyProtection="1">
      <alignment horizontal="right" vertical="center" shrinkToFit="1"/>
      <protection locked="0"/>
    </xf>
    <xf numFmtId="0" fontId="16" fillId="3" borderId="10" xfId="8" applyFont="1" applyFill="1" applyBorder="1" applyAlignment="1">
      <alignment horizontal="distributed" shrinkToFit="1"/>
    </xf>
    <xf numFmtId="0" fontId="5" fillId="3" borderId="5" xfId="8" applyFill="1" applyBorder="1" applyAlignment="1">
      <alignment horizontal="distributed" vertical="center"/>
    </xf>
    <xf numFmtId="0" fontId="5" fillId="3" borderId="6" xfId="8" applyFill="1" applyBorder="1" applyAlignment="1">
      <alignment horizontal="center" vertical="center" wrapText="1" shrinkToFit="1"/>
    </xf>
    <xf numFmtId="0" fontId="5" fillId="3" borderId="7" xfId="8" applyFill="1" applyBorder="1" applyAlignment="1">
      <alignment horizontal="distributed" vertical="center"/>
    </xf>
    <xf numFmtId="0" fontId="5" fillId="3" borderId="8" xfId="8" applyFill="1" applyBorder="1" applyAlignment="1">
      <alignment horizontal="center" vertical="center" wrapText="1" shrinkToFit="1"/>
    </xf>
    <xf numFmtId="0" fontId="16" fillId="3" borderId="2" xfId="8" applyFont="1" applyFill="1" applyBorder="1" applyAlignment="1">
      <alignment horizontal="distributed" vertical="top" shrinkToFit="1"/>
    </xf>
    <xf numFmtId="0" fontId="5" fillId="3" borderId="0" xfId="8" applyFill="1" applyAlignment="1">
      <alignment vertical="center" wrapText="1" shrinkToFit="1"/>
    </xf>
    <xf numFmtId="0" fontId="5" fillId="3" borderId="2" xfId="8" applyFill="1" applyBorder="1" applyAlignment="1">
      <alignment vertical="center" wrapText="1" shrinkToFit="1"/>
    </xf>
    <xf numFmtId="0" fontId="5" fillId="3" borderId="5" xfId="8" applyFill="1" applyBorder="1" applyAlignment="1">
      <alignment vertical="center" wrapText="1" shrinkToFit="1"/>
    </xf>
    <xf numFmtId="0" fontId="5" fillId="3" borderId="6" xfId="8" applyFill="1" applyBorder="1" applyAlignment="1">
      <alignment vertical="center" wrapText="1" shrinkToFit="1"/>
    </xf>
    <xf numFmtId="0" fontId="5" fillId="3" borderId="7" xfId="8" applyFill="1" applyBorder="1" applyAlignment="1">
      <alignment vertical="center" wrapText="1" shrinkToFit="1"/>
    </xf>
    <xf numFmtId="0" fontId="5" fillId="3" borderId="8" xfId="8" applyFill="1" applyBorder="1" applyAlignment="1">
      <alignment vertical="center" wrapText="1" shrinkToFit="1"/>
    </xf>
    <xf numFmtId="0" fontId="20" fillId="4" borderId="0" xfId="0" applyFont="1" applyFill="1" applyAlignment="1">
      <alignment vertical="center"/>
    </xf>
    <xf numFmtId="0" fontId="19" fillId="4" borderId="0" xfId="0" applyFont="1" applyFill="1" applyAlignment="1">
      <alignment vertical="center"/>
    </xf>
    <xf numFmtId="0" fontId="41" fillId="2" borderId="0" xfId="0" applyFont="1" applyFill="1" applyAlignment="1">
      <alignment vertical="center"/>
    </xf>
    <xf numFmtId="0" fontId="47" fillId="2" borderId="0" xfId="0" applyFont="1" applyFill="1" applyAlignment="1">
      <alignment vertical="center"/>
    </xf>
    <xf numFmtId="0" fontId="47" fillId="2" borderId="0" xfId="0" applyFont="1" applyFill="1"/>
    <xf numFmtId="0" fontId="36" fillId="2" borderId="0" xfId="0" applyFont="1" applyFill="1" applyAlignment="1">
      <alignment vertical="center"/>
    </xf>
    <xf numFmtId="0" fontId="38" fillId="2" borderId="0" xfId="0" applyFont="1" applyFill="1" applyAlignment="1">
      <alignment vertical="center"/>
    </xf>
    <xf numFmtId="49" fontId="41" fillId="2" borderId="0" xfId="0" applyNumberFormat="1" applyFont="1" applyFill="1" applyAlignment="1">
      <alignment vertical="center"/>
    </xf>
    <xf numFmtId="0" fontId="61" fillId="2" borderId="0" xfId="0" applyFont="1" applyFill="1" applyAlignment="1">
      <alignment vertical="center"/>
    </xf>
    <xf numFmtId="49" fontId="0" fillId="0" borderId="15" xfId="0" applyNumberFormat="1" applyBorder="1" applyAlignment="1" applyProtection="1">
      <alignment vertical="center"/>
      <protection locked="0"/>
    </xf>
    <xf numFmtId="0" fontId="63" fillId="2" borderId="0" xfId="0" applyFont="1" applyFill="1" applyAlignment="1">
      <alignment vertical="center" wrapText="1"/>
    </xf>
    <xf numFmtId="0" fontId="5" fillId="3" borderId="8" xfId="0" applyFont="1" applyFill="1" applyBorder="1" applyAlignment="1" applyProtection="1">
      <alignment horizontal="left" vertical="center"/>
      <protection locked="0"/>
    </xf>
    <xf numFmtId="0" fontId="0" fillId="3" borderId="0" xfId="0" applyFill="1"/>
    <xf numFmtId="0" fontId="0" fillId="2" borderId="0" xfId="0" applyFill="1" applyAlignment="1">
      <alignment vertical="center"/>
    </xf>
    <xf numFmtId="0" fontId="64" fillId="2" borderId="0" xfId="1" applyFont="1" applyFill="1" applyAlignment="1" applyProtection="1">
      <alignment vertical="center" wrapText="1"/>
    </xf>
    <xf numFmtId="0" fontId="65" fillId="2" borderId="0" xfId="0" applyFont="1" applyFill="1"/>
    <xf numFmtId="0" fontId="52" fillId="5" borderId="0" xfId="0" applyFont="1" applyFill="1" applyAlignment="1">
      <alignment vertical="center"/>
    </xf>
    <xf numFmtId="0" fontId="20" fillId="5" borderId="0" xfId="0" applyFont="1" applyFill="1" applyAlignment="1">
      <alignment vertical="center"/>
    </xf>
    <xf numFmtId="0" fontId="41" fillId="2" borderId="0" xfId="0" applyFont="1" applyFill="1" applyAlignment="1">
      <alignment vertical="center" wrapText="1"/>
    </xf>
    <xf numFmtId="0" fontId="16" fillId="3" borderId="0" xfId="0" applyFont="1" applyFill="1" applyAlignment="1">
      <alignment horizontal="center" shrinkToFit="1"/>
    </xf>
    <xf numFmtId="0" fontId="16" fillId="3" borderId="0" xfId="0" applyFont="1" applyFill="1" applyAlignment="1">
      <alignment horizontal="right" shrinkToFit="1"/>
    </xf>
    <xf numFmtId="0" fontId="16" fillId="3" borderId="0" xfId="0" applyFont="1" applyFill="1" applyAlignment="1" applyProtection="1">
      <alignment shrinkToFit="1"/>
      <protection locked="0"/>
    </xf>
    <xf numFmtId="0" fontId="16" fillId="3" borderId="7" xfId="0" applyFont="1" applyFill="1" applyBorder="1" applyAlignment="1">
      <alignment vertical="center"/>
    </xf>
    <xf numFmtId="0" fontId="16" fillId="3" borderId="0" xfId="0" applyFont="1" applyFill="1" applyAlignment="1">
      <alignment horizontal="right" vertical="center"/>
    </xf>
    <xf numFmtId="0" fontId="66" fillId="3" borderId="0" xfId="0" applyFont="1" applyFill="1" applyAlignment="1">
      <alignment shrinkToFit="1"/>
    </xf>
    <xf numFmtId="0" fontId="16" fillId="3" borderId="9" xfId="0" applyFont="1" applyFill="1" applyBorder="1" applyAlignment="1">
      <alignment vertical="center"/>
    </xf>
    <xf numFmtId="0" fontId="20" fillId="3" borderId="0" xfId="0" applyFont="1" applyFill="1" applyAlignment="1">
      <alignment vertical="center" wrapText="1" shrinkToFit="1"/>
    </xf>
    <xf numFmtId="0" fontId="19" fillId="2" borderId="5" xfId="0" applyFont="1" applyFill="1" applyBorder="1" applyAlignment="1">
      <alignment shrinkToFit="1"/>
    </xf>
    <xf numFmtId="0" fontId="29" fillId="2" borderId="5" xfId="0" applyFont="1" applyFill="1" applyBorder="1" applyAlignment="1">
      <alignment shrinkToFit="1"/>
    </xf>
    <xf numFmtId="0" fontId="4" fillId="2" borderId="5" xfId="0" applyFont="1" applyFill="1" applyBorder="1" applyAlignment="1">
      <alignment shrinkToFit="1"/>
    </xf>
    <xf numFmtId="0" fontId="16" fillId="2" borderId="5" xfId="0" applyFont="1" applyFill="1" applyBorder="1" applyAlignment="1">
      <alignment vertical="top" shrinkToFit="1"/>
    </xf>
    <xf numFmtId="0" fontId="57" fillId="2" borderId="0" xfId="0" applyFont="1" applyFill="1" applyAlignment="1">
      <alignment shrinkToFit="1"/>
    </xf>
    <xf numFmtId="0" fontId="18" fillId="2" borderId="0" xfId="0" applyFont="1" applyFill="1" applyAlignment="1">
      <alignment vertical="center"/>
    </xf>
    <xf numFmtId="0" fontId="19" fillId="2" borderId="0" xfId="0" applyFont="1" applyFill="1" applyAlignment="1">
      <alignment vertical="center" shrinkToFit="1"/>
    </xf>
    <xf numFmtId="0" fontId="19" fillId="2" borderId="0" xfId="0" applyFont="1" applyFill="1" applyAlignment="1">
      <alignment horizontal="center" vertical="center" shrinkToFit="1"/>
    </xf>
    <xf numFmtId="0" fontId="25" fillId="2" borderId="0" xfId="0" applyFont="1" applyFill="1" applyAlignment="1">
      <alignment vertical="center" shrinkToFit="1"/>
    </xf>
    <xf numFmtId="0" fontId="16" fillId="2" borderId="0" xfId="0" applyFont="1" applyFill="1" applyAlignment="1">
      <alignment vertical="center" shrinkToFit="1"/>
    </xf>
    <xf numFmtId="0" fontId="20" fillId="2" borderId="0" xfId="0" applyFont="1" applyFill="1" applyAlignment="1">
      <alignment horizontal="center" vertical="center" shrinkToFit="1"/>
    </xf>
    <xf numFmtId="0" fontId="17" fillId="2" borderId="0" xfId="0" applyFont="1" applyFill="1" applyAlignment="1">
      <alignment horizontal="center" vertical="center" shrinkToFit="1"/>
    </xf>
    <xf numFmtId="0" fontId="27" fillId="2" borderId="0" xfId="0" applyFont="1" applyFill="1" applyAlignment="1">
      <alignment horizontal="center" vertical="center" shrinkToFit="1"/>
    </xf>
    <xf numFmtId="0" fontId="26" fillId="2" borderId="0" xfId="0" applyFont="1" applyFill="1" applyAlignment="1">
      <alignment horizontal="center" vertical="center" shrinkToFit="1"/>
    </xf>
    <xf numFmtId="49" fontId="37" fillId="2" borderId="0" xfId="0" applyNumberFormat="1" applyFont="1" applyFill="1" applyAlignment="1">
      <alignment vertical="center"/>
    </xf>
    <xf numFmtId="0" fontId="6" fillId="2" borderId="0" xfId="0" applyFont="1" applyFill="1" applyAlignment="1">
      <alignment vertical="center"/>
    </xf>
    <xf numFmtId="0" fontId="2" fillId="2" borderId="0" xfId="0" applyFont="1" applyFill="1" applyAlignment="1">
      <alignment vertical="center"/>
    </xf>
    <xf numFmtId="0" fontId="6" fillId="2" borderId="0" xfId="0" applyFont="1" applyFill="1"/>
    <xf numFmtId="0" fontId="53" fillId="4" borderId="0" xfId="0" applyFont="1" applyFill="1" applyAlignment="1">
      <alignment vertical="center" shrinkToFit="1"/>
    </xf>
    <xf numFmtId="0" fontId="67" fillId="2" borderId="0" xfId="0" applyFont="1" applyFill="1" applyAlignment="1">
      <alignment vertical="center"/>
    </xf>
    <xf numFmtId="0" fontId="10" fillId="4" borderId="0" xfId="0" applyFont="1" applyFill="1"/>
    <xf numFmtId="0" fontId="17" fillId="4" borderId="0" xfId="0" applyFont="1" applyFill="1" applyAlignment="1">
      <alignment vertical="center"/>
    </xf>
    <xf numFmtId="0" fontId="26" fillId="4" borderId="0" xfId="0" applyFont="1" applyFill="1" applyAlignment="1">
      <alignment vertical="center" shrinkToFit="1"/>
    </xf>
    <xf numFmtId="0" fontId="20" fillId="4" borderId="0" xfId="0" applyFont="1" applyFill="1" applyAlignment="1">
      <alignment vertical="center" shrinkToFit="1"/>
    </xf>
    <xf numFmtId="0" fontId="25" fillId="2" borderId="0" xfId="0" applyFont="1" applyFill="1" applyAlignment="1">
      <alignment horizontal="center" vertical="center" shrinkToFit="1"/>
    </xf>
    <xf numFmtId="0" fontId="17" fillId="4" borderId="0" xfId="0" applyFont="1" applyFill="1" applyAlignment="1">
      <alignment vertical="center" shrinkToFit="1"/>
    </xf>
    <xf numFmtId="0" fontId="26" fillId="4" borderId="0" xfId="0" applyFont="1" applyFill="1" applyAlignment="1">
      <alignment vertical="center"/>
    </xf>
    <xf numFmtId="0" fontId="53" fillId="2" borderId="0" xfId="0" applyFont="1" applyFill="1" applyAlignment="1">
      <alignment vertical="center"/>
    </xf>
    <xf numFmtId="0" fontId="53" fillId="4" borderId="16" xfId="0" applyFont="1" applyFill="1" applyBorder="1" applyAlignment="1">
      <alignment vertical="center" shrinkToFit="1"/>
    </xf>
    <xf numFmtId="0" fontId="25" fillId="2" borderId="0" xfId="0" applyFont="1" applyFill="1"/>
    <xf numFmtId="0" fontId="58" fillId="4" borderId="17" xfId="0" applyFont="1" applyFill="1" applyBorder="1" applyAlignment="1">
      <alignment vertical="center"/>
    </xf>
    <xf numFmtId="0" fontId="58" fillId="4" borderId="18" xfId="0" applyFont="1" applyFill="1" applyBorder="1" applyAlignment="1">
      <alignment vertical="center"/>
    </xf>
    <xf numFmtId="0" fontId="6" fillId="2" borderId="18" xfId="0" applyFont="1" applyFill="1" applyBorder="1" applyAlignment="1">
      <alignment vertical="center"/>
    </xf>
    <xf numFmtId="0" fontId="16" fillId="3" borderId="0" xfId="0" applyFont="1" applyFill="1" applyAlignment="1">
      <alignment horizontal="right" vertical="center" shrinkToFit="1"/>
    </xf>
    <xf numFmtId="49" fontId="20" fillId="0" borderId="3" xfId="0" applyNumberFormat="1" applyFont="1" applyBorder="1" applyAlignment="1" applyProtection="1">
      <alignment vertical="center" shrinkToFit="1"/>
      <protection locked="0"/>
    </xf>
    <xf numFmtId="49" fontId="20" fillId="0" borderId="19" xfId="0" applyNumberFormat="1" applyFont="1" applyBorder="1" applyAlignment="1" applyProtection="1">
      <alignment vertical="center" shrinkToFit="1"/>
      <protection locked="0"/>
    </xf>
    <xf numFmtId="49" fontId="20" fillId="0" borderId="4" xfId="0" applyNumberFormat="1" applyFont="1" applyBorder="1" applyAlignment="1" applyProtection="1">
      <alignment vertical="center" shrinkToFit="1"/>
      <protection locked="0"/>
    </xf>
    <xf numFmtId="0" fontId="16" fillId="3" borderId="15" xfId="0" applyFont="1" applyFill="1" applyBorder="1" applyAlignment="1">
      <alignment horizontal="center" vertical="center" shrinkToFit="1"/>
    </xf>
    <xf numFmtId="0" fontId="16" fillId="3" borderId="3" xfId="0" applyFont="1" applyFill="1" applyBorder="1" applyAlignment="1">
      <alignment horizontal="center" vertical="center" shrinkToFit="1"/>
    </xf>
    <xf numFmtId="0" fontId="16" fillId="3" borderId="19" xfId="0" applyFont="1" applyFill="1" applyBorder="1" applyAlignment="1">
      <alignment horizontal="center" vertical="center" shrinkToFit="1"/>
    </xf>
    <xf numFmtId="0" fontId="16" fillId="3" borderId="4" xfId="0" applyFont="1" applyFill="1" applyBorder="1" applyAlignment="1">
      <alignment horizontal="center" vertical="center" shrinkToFit="1"/>
    </xf>
    <xf numFmtId="0" fontId="16" fillId="3" borderId="0" xfId="0" applyFont="1" applyFill="1" applyAlignment="1">
      <alignment horizontal="center" vertical="center" wrapText="1"/>
    </xf>
    <xf numFmtId="38" fontId="23" fillId="0" borderId="12" xfId="2" applyFont="1" applyFill="1" applyBorder="1" applyAlignment="1" applyProtection="1">
      <alignment horizontal="right" vertical="center" shrinkToFit="1"/>
      <protection locked="0"/>
    </xf>
    <xf numFmtId="38" fontId="5" fillId="0" borderId="14" xfId="2" applyFont="1" applyFill="1" applyBorder="1" applyAlignment="1" applyProtection="1">
      <alignment horizontal="right" vertical="center" shrinkToFit="1"/>
    </xf>
    <xf numFmtId="0" fontId="63" fillId="2" borderId="0" xfId="0" applyFont="1" applyFill="1" applyAlignment="1">
      <alignment shrinkToFit="1"/>
    </xf>
    <xf numFmtId="0" fontId="63" fillId="2" borderId="0" xfId="0" applyFont="1" applyFill="1" applyAlignment="1">
      <alignment vertical="center"/>
    </xf>
    <xf numFmtId="0" fontId="68" fillId="2" borderId="0" xfId="0" applyFont="1" applyFill="1" applyAlignment="1">
      <alignment vertical="center"/>
    </xf>
    <xf numFmtId="0" fontId="63" fillId="2" borderId="0" xfId="0" applyFont="1" applyFill="1" applyAlignment="1">
      <alignment vertical="top"/>
    </xf>
    <xf numFmtId="0" fontId="16" fillId="0" borderId="13" xfId="0" applyFont="1" applyBorder="1" applyAlignment="1" applyProtection="1">
      <alignment horizontal="center" vertical="center" shrinkToFit="1"/>
      <protection locked="0"/>
    </xf>
    <xf numFmtId="0" fontId="16" fillId="0" borderId="13" xfId="0" applyFont="1" applyBorder="1" applyAlignment="1">
      <alignment horizontal="center" vertical="center" shrinkToFit="1"/>
    </xf>
    <xf numFmtId="0" fontId="16" fillId="0" borderId="14" xfId="0" applyFont="1" applyBorder="1" applyAlignment="1">
      <alignment horizontal="center" vertical="center" shrinkToFit="1"/>
    </xf>
    <xf numFmtId="0" fontId="63" fillId="2" borderId="0" xfId="0" applyFont="1" applyFill="1" applyAlignment="1">
      <alignment vertical="top" shrinkToFit="1"/>
    </xf>
    <xf numFmtId="0" fontId="4" fillId="4" borderId="0" xfId="0" applyFont="1" applyFill="1" applyAlignment="1">
      <alignment vertical="center"/>
    </xf>
    <xf numFmtId="0" fontId="29" fillId="4" borderId="0" xfId="0" applyFont="1" applyFill="1" applyAlignment="1">
      <alignment vertical="center"/>
    </xf>
    <xf numFmtId="0" fontId="17" fillId="4" borderId="0" xfId="0" applyFont="1" applyFill="1" applyAlignment="1">
      <alignment shrinkToFit="1"/>
    </xf>
    <xf numFmtId="0" fontId="45" fillId="3" borderId="0" xfId="0" applyFont="1" applyFill="1" applyAlignment="1" applyProtection="1">
      <alignment shrinkToFit="1"/>
      <protection locked="0"/>
    </xf>
    <xf numFmtId="0" fontId="4" fillId="3" borderId="10" xfId="6" applyFont="1" applyFill="1" applyBorder="1" applyAlignment="1">
      <alignment vertical="center" shrinkToFit="1"/>
    </xf>
    <xf numFmtId="0" fontId="4" fillId="3" borderId="10" xfId="6" applyFont="1" applyFill="1" applyBorder="1" applyAlignment="1">
      <alignment horizontal="right" vertical="center" shrinkToFit="1"/>
    </xf>
    <xf numFmtId="0" fontId="16" fillId="3" borderId="2" xfId="6" applyFont="1" applyFill="1" applyBorder="1" applyAlignment="1">
      <alignment vertical="center" shrinkToFit="1"/>
    </xf>
    <xf numFmtId="0" fontId="16" fillId="3" borderId="2" xfId="6" applyFont="1" applyFill="1" applyBorder="1" applyAlignment="1">
      <alignment horizontal="right" vertical="center" shrinkToFit="1"/>
    </xf>
    <xf numFmtId="0" fontId="20" fillId="3" borderId="15" xfId="0" applyFont="1" applyFill="1" applyBorder="1" applyAlignment="1" applyProtection="1">
      <alignment vertical="center" wrapText="1" shrinkToFit="1"/>
      <protection locked="0"/>
    </xf>
    <xf numFmtId="0" fontId="16" fillId="0" borderId="12" xfId="0" applyFont="1" applyBorder="1" applyAlignment="1" applyProtection="1">
      <alignment horizontal="right" vertical="center" shrinkToFit="1"/>
      <protection locked="0"/>
    </xf>
    <xf numFmtId="0" fontId="14" fillId="3" borderId="0" xfId="0" applyFont="1" applyFill="1" applyAlignment="1">
      <alignment vertical="center"/>
    </xf>
    <xf numFmtId="0" fontId="28" fillId="2" borderId="0" xfId="0" applyFont="1" applyFill="1" applyAlignment="1">
      <alignment vertical="center"/>
    </xf>
    <xf numFmtId="0" fontId="52" fillId="2" borderId="0" xfId="0" applyFont="1" applyFill="1" applyAlignment="1">
      <alignment horizontal="center" vertical="center"/>
    </xf>
    <xf numFmtId="0" fontId="20" fillId="2" borderId="0" xfId="0" applyFont="1" applyFill="1" applyAlignment="1">
      <alignment horizontal="right" vertical="center"/>
    </xf>
    <xf numFmtId="49" fontId="53" fillId="4" borderId="9" xfId="0" applyNumberFormat="1" applyFont="1" applyFill="1" applyBorder="1" applyAlignment="1">
      <alignment vertical="center"/>
    </xf>
    <xf numFmtId="49" fontId="53" fillId="4" borderId="20" xfId="0" applyNumberFormat="1" applyFont="1" applyFill="1" applyBorder="1" applyAlignment="1">
      <alignment vertical="center"/>
    </xf>
    <xf numFmtId="0" fontId="53" fillId="4" borderId="11" xfId="0" applyFont="1" applyFill="1" applyBorder="1" applyAlignment="1">
      <alignment horizontal="center" vertical="center"/>
    </xf>
    <xf numFmtId="0" fontId="53" fillId="4" borderId="21" xfId="0" applyFont="1" applyFill="1" applyBorder="1" applyAlignment="1">
      <alignment horizontal="center" vertical="center"/>
    </xf>
    <xf numFmtId="49" fontId="0" fillId="3" borderId="15" xfId="0" applyNumberFormat="1" applyFill="1" applyBorder="1" applyAlignment="1">
      <alignment vertical="center"/>
    </xf>
    <xf numFmtId="0" fontId="0" fillId="3" borderId="15" xfId="0" applyFill="1" applyBorder="1" applyAlignment="1">
      <alignment vertical="center"/>
    </xf>
    <xf numFmtId="49" fontId="0" fillId="6" borderId="15" xfId="0" applyNumberFormat="1" applyFill="1" applyBorder="1" applyAlignment="1">
      <alignment vertical="center"/>
    </xf>
    <xf numFmtId="49" fontId="0" fillId="5" borderId="15" xfId="0" applyNumberFormat="1" applyFill="1" applyBorder="1" applyAlignment="1">
      <alignment vertical="center"/>
    </xf>
    <xf numFmtId="49" fontId="0" fillId="7" borderId="15" xfId="0" applyNumberFormat="1" applyFill="1" applyBorder="1" applyAlignment="1">
      <alignment vertical="center"/>
    </xf>
    <xf numFmtId="49" fontId="0" fillId="8" borderId="15" xfId="0" applyNumberFormat="1" applyFill="1" applyBorder="1" applyAlignment="1">
      <alignment vertical="center"/>
    </xf>
    <xf numFmtId="49" fontId="0" fillId="9" borderId="15" xfId="0" applyNumberFormat="1" applyFill="1" applyBorder="1" applyAlignment="1">
      <alignment vertical="center"/>
    </xf>
    <xf numFmtId="49" fontId="0" fillId="10" borderId="15" xfId="0" applyNumberFormat="1" applyFill="1" applyBorder="1" applyAlignment="1">
      <alignment vertical="center"/>
    </xf>
    <xf numFmtId="49" fontId="0" fillId="11" borderId="15" xfId="0" applyNumberFormat="1" applyFill="1" applyBorder="1" applyAlignment="1">
      <alignment vertical="center"/>
    </xf>
    <xf numFmtId="49" fontId="0" fillId="12" borderId="15" xfId="0" applyNumberFormat="1" applyFill="1" applyBorder="1" applyAlignment="1">
      <alignment vertical="center"/>
    </xf>
    <xf numFmtId="49" fontId="0" fillId="13" borderId="15" xfId="0" applyNumberFormat="1" applyFill="1" applyBorder="1" applyAlignment="1">
      <alignment vertical="center"/>
    </xf>
    <xf numFmtId="49" fontId="0" fillId="14" borderId="15" xfId="0" applyNumberFormat="1" applyFill="1" applyBorder="1" applyAlignment="1">
      <alignment vertical="center"/>
    </xf>
    <xf numFmtId="0" fontId="20" fillId="3" borderId="13" xfId="0" applyFont="1" applyFill="1" applyBorder="1" applyAlignment="1">
      <alignment horizontal="center" vertical="center" shrinkToFit="1"/>
    </xf>
    <xf numFmtId="0" fontId="20" fillId="0" borderId="10" xfId="0" applyFont="1" applyBorder="1" applyAlignment="1">
      <alignment horizontal="center" vertical="center" shrinkToFit="1"/>
    </xf>
    <xf numFmtId="0" fontId="20" fillId="0" borderId="11" xfId="0" applyFont="1" applyBorder="1" applyAlignment="1">
      <alignment horizontal="center" vertical="center" shrinkToFit="1"/>
    </xf>
    <xf numFmtId="0" fontId="53" fillId="4" borderId="0" xfId="0" applyFont="1" applyFill="1" applyAlignment="1">
      <alignment vertical="center"/>
    </xf>
    <xf numFmtId="0" fontId="70" fillId="4" borderId="0" xfId="0" applyFont="1" applyFill="1" applyAlignment="1">
      <alignment vertical="center"/>
    </xf>
    <xf numFmtId="0" fontId="71" fillId="4" borderId="0" xfId="0" applyFont="1" applyFill="1" applyAlignment="1">
      <alignment vertical="center"/>
    </xf>
    <xf numFmtId="0" fontId="53" fillId="4" borderId="22" xfId="0" applyFont="1" applyFill="1" applyBorder="1" applyAlignment="1">
      <alignment vertical="center" shrinkToFit="1"/>
    </xf>
    <xf numFmtId="0" fontId="53" fillId="4" borderId="23" xfId="0" applyFont="1" applyFill="1" applyBorder="1" applyAlignment="1">
      <alignment vertical="center"/>
    </xf>
    <xf numFmtId="0" fontId="47" fillId="3" borderId="0" xfId="0" applyFont="1" applyFill="1" applyAlignment="1">
      <alignment vertical="center"/>
    </xf>
    <xf numFmtId="0" fontId="23" fillId="3" borderId="0" xfId="0" applyFont="1" applyFill="1" applyAlignment="1">
      <alignment vertical="center" shrinkToFit="1"/>
    </xf>
    <xf numFmtId="0" fontId="25" fillId="3" borderId="0" xfId="0" applyFont="1" applyFill="1" applyAlignment="1">
      <alignment horizontal="center" vertical="center" shrinkToFit="1"/>
    </xf>
    <xf numFmtId="0" fontId="27" fillId="3" borderId="0" xfId="0" applyFont="1" applyFill="1" applyAlignment="1">
      <alignment horizontal="center" vertical="center" shrinkToFit="1"/>
    </xf>
    <xf numFmtId="0" fontId="18" fillId="3" borderId="1" xfId="0" applyFont="1" applyFill="1" applyBorder="1" applyAlignment="1">
      <alignment horizontal="center" vertical="center" shrinkToFit="1"/>
    </xf>
    <xf numFmtId="0" fontId="20" fillId="3" borderId="1" xfId="0" applyFont="1" applyFill="1" applyBorder="1" applyAlignment="1">
      <alignment horizontal="center" vertical="center" shrinkToFit="1"/>
    </xf>
    <xf numFmtId="0" fontId="19" fillId="3" borderId="0" xfId="0" applyFont="1" applyFill="1" applyAlignment="1">
      <alignment horizontal="distributed" vertical="center" shrinkToFit="1"/>
    </xf>
    <xf numFmtId="0" fontId="26" fillId="3" borderId="0" xfId="0" applyFont="1" applyFill="1" applyAlignment="1">
      <alignment horizontal="right" vertical="center" shrinkToFit="1"/>
    </xf>
    <xf numFmtId="0" fontId="19" fillId="3" borderId="1" xfId="0" applyFont="1" applyFill="1" applyBorder="1" applyAlignment="1">
      <alignment horizontal="distributed" vertical="center" shrinkToFit="1"/>
    </xf>
    <xf numFmtId="0" fontId="5" fillId="3" borderId="1" xfId="0" applyFont="1" applyFill="1" applyBorder="1" applyAlignment="1">
      <alignment horizontal="center" vertical="center" shrinkToFit="1"/>
    </xf>
    <xf numFmtId="0" fontId="23" fillId="3" borderId="1" xfId="0" applyFont="1" applyFill="1" applyBorder="1" applyAlignment="1">
      <alignment horizontal="center" vertical="center" shrinkToFit="1"/>
    </xf>
    <xf numFmtId="0" fontId="27" fillId="3" borderId="1" xfId="0" applyFont="1" applyFill="1" applyBorder="1" applyAlignment="1">
      <alignment horizontal="center" vertical="center" shrinkToFit="1"/>
    </xf>
    <xf numFmtId="0" fontId="27" fillId="3" borderId="1" xfId="0" applyFont="1" applyFill="1" applyBorder="1" applyAlignment="1">
      <alignment horizontal="left" vertical="center" shrinkToFit="1"/>
    </xf>
    <xf numFmtId="0" fontId="20" fillId="3" borderId="1" xfId="0" applyFont="1" applyFill="1" applyBorder="1" applyAlignment="1">
      <alignment horizontal="right" vertical="center" shrinkToFit="1"/>
    </xf>
    <xf numFmtId="0" fontId="16" fillId="3" borderId="1" xfId="0" applyFont="1" applyFill="1" applyBorder="1" applyAlignment="1">
      <alignment horizontal="center" vertical="center" shrinkToFit="1"/>
    </xf>
    <xf numFmtId="0" fontId="5" fillId="3" borderId="0" xfId="0" applyFont="1" applyFill="1" applyAlignment="1">
      <alignment horizontal="center" vertical="center"/>
    </xf>
    <xf numFmtId="0" fontId="27" fillId="3" borderId="0" xfId="0" applyFont="1" applyFill="1" applyAlignment="1">
      <alignment horizontal="left" vertical="center" shrinkToFit="1"/>
    </xf>
    <xf numFmtId="0" fontId="20" fillId="3" borderId="0" xfId="0" applyFont="1" applyFill="1" applyAlignment="1">
      <alignment horizontal="right" vertical="center"/>
    </xf>
    <xf numFmtId="0" fontId="27" fillId="3" borderId="0" xfId="0" applyFont="1" applyFill="1" applyAlignment="1">
      <alignment horizontal="center" vertical="center"/>
    </xf>
    <xf numFmtId="0" fontId="17" fillId="3" borderId="0" xfId="0" applyFont="1" applyFill="1" applyAlignment="1">
      <alignment horizontal="center" vertical="center" shrinkToFit="1"/>
    </xf>
    <xf numFmtId="0" fontId="20" fillId="3" borderId="0" xfId="0" applyFont="1" applyFill="1" applyAlignment="1">
      <alignment horizontal="distributed" vertical="center" shrinkToFit="1"/>
    </xf>
    <xf numFmtId="0" fontId="17" fillId="3" borderId="0" xfId="0" applyFont="1" applyFill="1" applyAlignment="1">
      <alignment horizontal="right" vertical="center" shrinkToFit="1"/>
    </xf>
    <xf numFmtId="0" fontId="25" fillId="3" borderId="0" xfId="0" applyFont="1" applyFill="1" applyAlignment="1">
      <alignment horizontal="center" vertical="center"/>
    </xf>
    <xf numFmtId="0" fontId="25" fillId="3" borderId="0" xfId="0" applyFont="1" applyFill="1" applyAlignment="1">
      <alignment vertical="center"/>
    </xf>
    <xf numFmtId="0" fontId="20" fillId="3" borderId="0" xfId="0" applyFont="1" applyFill="1" applyAlignment="1">
      <alignment horizontal="distributed" vertical="center"/>
    </xf>
    <xf numFmtId="0" fontId="16" fillId="3" borderId="0" xfId="0" applyFont="1" applyFill="1" applyAlignment="1">
      <alignment vertical="top" shrinkToFit="1"/>
    </xf>
    <xf numFmtId="0" fontId="16" fillId="3" borderId="0" xfId="0" applyFont="1" applyFill="1" applyAlignment="1">
      <alignment vertical="top"/>
    </xf>
    <xf numFmtId="49" fontId="20" fillId="3" borderId="0" xfId="0" applyNumberFormat="1" applyFont="1" applyFill="1" applyAlignment="1">
      <alignment shrinkToFit="1"/>
    </xf>
    <xf numFmtId="49" fontId="16" fillId="3" borderId="0" xfId="0" applyNumberFormat="1" applyFont="1" applyFill="1" applyAlignment="1">
      <alignment shrinkToFit="1"/>
    </xf>
    <xf numFmtId="49" fontId="20" fillId="3" borderId="0" xfId="0" applyNumberFormat="1" applyFont="1" applyFill="1" applyAlignment="1">
      <alignment vertical="center" shrinkToFit="1"/>
    </xf>
    <xf numFmtId="49" fontId="0" fillId="0" borderId="19" xfId="0" applyNumberFormat="1" applyBorder="1" applyAlignment="1" applyProtection="1">
      <alignment vertical="center" shrinkToFit="1"/>
      <protection locked="0"/>
    </xf>
    <xf numFmtId="49" fontId="0" fillId="0" borderId="3" xfId="0" applyNumberFormat="1" applyBorder="1" applyAlignment="1" applyProtection="1">
      <alignment vertical="center" shrinkToFit="1"/>
      <protection locked="0"/>
    </xf>
    <xf numFmtId="0" fontId="20" fillId="3" borderId="24" xfId="0" applyFont="1" applyFill="1" applyBorder="1" applyAlignment="1">
      <alignment vertical="center"/>
    </xf>
    <xf numFmtId="0" fontId="20" fillId="3" borderId="25" xfId="0" applyFont="1" applyFill="1" applyBorder="1" applyAlignment="1">
      <alignment vertical="center"/>
    </xf>
    <xf numFmtId="0" fontId="17" fillId="3" borderId="24" xfId="0" applyFont="1" applyFill="1" applyBorder="1" applyAlignment="1">
      <alignment vertical="center"/>
    </xf>
    <xf numFmtId="0" fontId="17" fillId="3" borderId="25" xfId="0" applyFont="1" applyFill="1" applyBorder="1" applyAlignment="1">
      <alignment vertical="center"/>
    </xf>
    <xf numFmtId="0" fontId="20" fillId="3" borderId="26" xfId="0" applyFont="1" applyFill="1" applyBorder="1" applyAlignment="1">
      <alignment vertical="center" shrinkToFit="1"/>
    </xf>
    <xf numFmtId="0" fontId="20" fillId="3" borderId="27" xfId="0" applyFont="1" applyFill="1" applyBorder="1" applyAlignment="1">
      <alignment horizontal="center" vertical="center" shrinkToFit="1"/>
    </xf>
    <xf numFmtId="0" fontId="20" fillId="3" borderId="9" xfId="0" applyFont="1" applyFill="1" applyBorder="1" applyAlignment="1">
      <alignment vertical="center"/>
    </xf>
    <xf numFmtId="0" fontId="20" fillId="3" borderId="10" xfId="0" applyFont="1" applyFill="1" applyBorder="1" applyAlignment="1">
      <alignment vertical="center"/>
    </xf>
    <xf numFmtId="0" fontId="20" fillId="3" borderId="10" xfId="0" applyFont="1" applyFill="1" applyBorder="1" applyAlignment="1">
      <alignment vertical="center" wrapText="1" shrinkToFit="1"/>
    </xf>
    <xf numFmtId="0" fontId="20" fillId="3" borderId="10" xfId="0" applyFont="1" applyFill="1" applyBorder="1" applyAlignment="1">
      <alignment horizontal="center" vertical="center"/>
    </xf>
    <xf numFmtId="0" fontId="25" fillId="3" borderId="10" xfId="0" applyFont="1" applyFill="1" applyBorder="1" applyAlignment="1">
      <alignment vertical="center" shrinkToFit="1"/>
    </xf>
    <xf numFmtId="0" fontId="5" fillId="3" borderId="10" xfId="0" applyFont="1" applyFill="1" applyBorder="1" applyAlignment="1">
      <alignment horizontal="right" vertical="center" shrinkToFit="1"/>
    </xf>
    <xf numFmtId="0" fontId="25" fillId="3" borderId="10" xfId="0" applyFont="1" applyFill="1" applyBorder="1" applyAlignment="1">
      <alignment horizontal="center" vertical="center" shrinkToFit="1"/>
    </xf>
    <xf numFmtId="0" fontId="25" fillId="3" borderId="11" xfId="0" applyFont="1" applyFill="1" applyBorder="1" applyAlignment="1">
      <alignment horizontal="center" vertical="center" shrinkToFit="1"/>
    </xf>
    <xf numFmtId="0" fontId="20" fillId="3" borderId="5" xfId="0" applyFont="1" applyFill="1" applyBorder="1" applyAlignment="1">
      <alignment vertical="center"/>
    </xf>
    <xf numFmtId="0" fontId="5" fillId="3" borderId="2" xfId="0" applyFont="1" applyFill="1" applyBorder="1" applyAlignment="1">
      <alignment horizontal="right" vertical="center" shrinkToFit="1"/>
    </xf>
    <xf numFmtId="0" fontId="16" fillId="3" borderId="2" xfId="0" applyFont="1" applyFill="1" applyBorder="1" applyAlignment="1">
      <alignment horizontal="center" vertical="center" shrinkToFit="1"/>
    </xf>
    <xf numFmtId="0" fontId="25" fillId="3" borderId="2" xfId="0" applyFont="1" applyFill="1" applyBorder="1" applyAlignment="1">
      <alignment horizontal="center" vertical="center" shrinkToFit="1"/>
    </xf>
    <xf numFmtId="0" fontId="25" fillId="3" borderId="2" xfId="0" applyFont="1" applyFill="1" applyBorder="1" applyAlignment="1">
      <alignment vertical="center" shrinkToFit="1"/>
    </xf>
    <xf numFmtId="0" fontId="25" fillId="3" borderId="6" xfId="0" applyFont="1" applyFill="1" applyBorder="1" applyAlignment="1">
      <alignment horizontal="center" vertical="center" shrinkToFit="1"/>
    </xf>
    <xf numFmtId="0" fontId="17" fillId="3" borderId="0" xfId="0" applyFont="1" applyFill="1" applyAlignment="1">
      <alignment horizontal="distributed" vertical="center" shrinkToFit="1"/>
    </xf>
    <xf numFmtId="0" fontId="26" fillId="3" borderId="0" xfId="0" applyFont="1" applyFill="1" applyAlignment="1">
      <alignment horizontal="center" vertical="center"/>
    </xf>
    <xf numFmtId="0" fontId="19" fillId="3" borderId="0" xfId="0" applyFont="1" applyFill="1" applyAlignment="1">
      <alignment shrinkToFit="1"/>
    </xf>
    <xf numFmtId="0" fontId="19" fillId="3" borderId="0" xfId="0" applyFont="1" applyFill="1" applyAlignment="1">
      <alignment horizontal="center" shrinkToFit="1"/>
    </xf>
    <xf numFmtId="0" fontId="29" fillId="3" borderId="0" xfId="0" applyFont="1" applyFill="1" applyAlignment="1">
      <alignment vertical="center" shrinkToFit="1"/>
    </xf>
    <xf numFmtId="0" fontId="19" fillId="3" borderId="0" xfId="0" applyFont="1" applyFill="1" applyAlignment="1">
      <alignment vertical="center" shrinkToFit="1"/>
    </xf>
    <xf numFmtId="49" fontId="19" fillId="3" borderId="0" xfId="0" applyNumberFormat="1" applyFont="1" applyFill="1" applyAlignment="1">
      <alignment horizontal="center" vertical="center" shrinkToFit="1"/>
    </xf>
    <xf numFmtId="0" fontId="17" fillId="3" borderId="9" xfId="0" applyFont="1" applyFill="1" applyBorder="1" applyAlignment="1">
      <alignment vertical="center"/>
    </xf>
    <xf numFmtId="0" fontId="17" fillId="3" borderId="10" xfId="0" applyFont="1" applyFill="1" applyBorder="1" applyAlignment="1">
      <alignment horizontal="distributed" vertical="center"/>
    </xf>
    <xf numFmtId="0" fontId="19" fillId="3" borderId="10" xfId="0" applyFont="1" applyFill="1" applyBorder="1" applyAlignment="1">
      <alignment horizontal="distributed" vertical="center" shrinkToFit="1"/>
    </xf>
    <xf numFmtId="0" fontId="20" fillId="3" borderId="10" xfId="0" applyFont="1" applyFill="1" applyBorder="1" applyAlignment="1">
      <alignment horizontal="center" vertical="center" shrinkToFit="1"/>
    </xf>
    <xf numFmtId="0" fontId="18" fillId="3" borderId="10" xfId="0" applyFont="1" applyFill="1" applyBorder="1" applyAlignment="1">
      <alignment horizontal="center" vertical="center" shrinkToFit="1"/>
    </xf>
    <xf numFmtId="0" fontId="16" fillId="3" borderId="10" xfId="0" applyFont="1" applyFill="1" applyBorder="1" applyAlignment="1">
      <alignment horizontal="center" vertical="center" shrinkToFit="1"/>
    </xf>
    <xf numFmtId="0" fontId="23" fillId="3" borderId="10" xfId="0" applyFont="1" applyFill="1" applyBorder="1" applyAlignment="1">
      <alignment horizontal="center" vertical="center" shrinkToFit="1"/>
    </xf>
    <xf numFmtId="0" fontId="27" fillId="3" borderId="10" xfId="0" applyFont="1" applyFill="1" applyBorder="1" applyAlignment="1">
      <alignment horizontal="center" vertical="center" shrinkToFit="1"/>
    </xf>
    <xf numFmtId="0" fontId="27" fillId="3" borderId="10" xfId="0" applyFont="1" applyFill="1" applyBorder="1" applyAlignment="1">
      <alignment horizontal="left" vertical="center" shrinkToFit="1"/>
    </xf>
    <xf numFmtId="0" fontId="20" fillId="3" borderId="10" xfId="0" applyFont="1" applyFill="1" applyBorder="1" applyAlignment="1">
      <alignment horizontal="right" vertical="center" shrinkToFit="1"/>
    </xf>
    <xf numFmtId="49" fontId="27" fillId="3" borderId="10" xfId="0" applyNumberFormat="1" applyFont="1" applyFill="1" applyBorder="1" applyAlignment="1">
      <alignment horizontal="center" vertical="center" shrinkToFit="1"/>
    </xf>
    <xf numFmtId="0" fontId="19" fillId="3" borderId="10" xfId="0" applyFont="1" applyFill="1" applyBorder="1" applyAlignment="1">
      <alignment vertical="center" shrinkToFit="1"/>
    </xf>
    <xf numFmtId="0" fontId="19" fillId="3" borderId="10" xfId="0" applyFont="1" applyFill="1" applyBorder="1" applyAlignment="1">
      <alignment horizontal="center" vertical="center" shrinkToFit="1"/>
    </xf>
    <xf numFmtId="0" fontId="19" fillId="3" borderId="11" xfId="0" applyFont="1" applyFill="1" applyBorder="1" applyAlignment="1">
      <alignment horizontal="center" vertical="center" shrinkToFit="1"/>
    </xf>
    <xf numFmtId="0" fontId="4" fillId="3" borderId="0" xfId="0" applyFont="1" applyFill="1" applyAlignment="1">
      <alignment vertical="center"/>
    </xf>
    <xf numFmtId="0" fontId="17" fillId="3" borderId="5" xfId="0" applyFont="1" applyFill="1" applyBorder="1" applyAlignment="1">
      <alignment vertical="center"/>
    </xf>
    <xf numFmtId="0" fontId="17" fillId="3" borderId="0" xfId="0" applyFont="1" applyFill="1" applyAlignment="1">
      <alignment horizontal="distributed" vertical="center"/>
    </xf>
    <xf numFmtId="0" fontId="4" fillId="3" borderId="0" xfId="0" applyFont="1" applyFill="1" applyAlignment="1">
      <alignment horizontal="distributed" vertical="center" shrinkToFit="1"/>
    </xf>
    <xf numFmtId="0" fontId="4" fillId="3" borderId="2" xfId="0" applyFont="1" applyFill="1" applyBorder="1" applyAlignment="1">
      <alignment horizontal="center" vertical="center" shrinkToFit="1"/>
    </xf>
    <xf numFmtId="0" fontId="29" fillId="3" borderId="0" xfId="0" applyFont="1" applyFill="1" applyAlignment="1">
      <alignment horizontal="distributed" vertical="center" shrinkToFit="1"/>
    </xf>
    <xf numFmtId="0" fontId="19" fillId="3" borderId="6" xfId="0" applyFont="1" applyFill="1" applyBorder="1" applyAlignment="1">
      <alignment horizontal="center" vertical="center" shrinkToFit="1"/>
    </xf>
    <xf numFmtId="0" fontId="17" fillId="3" borderId="5" xfId="0" applyFont="1" applyFill="1" applyBorder="1" applyAlignment="1">
      <alignment shrinkToFit="1"/>
    </xf>
    <xf numFmtId="0" fontId="16" fillId="3" borderId="0" xfId="0" applyFont="1" applyFill="1" applyAlignment="1">
      <alignment horizontal="distributed" shrinkToFit="1"/>
    </xf>
    <xf numFmtId="0" fontId="17" fillId="3" borderId="0" xfId="0" applyFont="1" applyFill="1" applyAlignment="1">
      <alignment horizontal="distributed" shrinkToFit="1"/>
    </xf>
    <xf numFmtId="0" fontId="17" fillId="3" borderId="6" xfId="0" applyFont="1" applyFill="1" applyBorder="1" applyAlignment="1">
      <alignment shrinkToFit="1"/>
    </xf>
    <xf numFmtId="0" fontId="17" fillId="3" borderId="6" xfId="0" applyFont="1" applyFill="1" applyBorder="1" applyAlignment="1">
      <alignment vertical="center" shrinkToFit="1"/>
    </xf>
    <xf numFmtId="0" fontId="20" fillId="3" borderId="6" xfId="0" applyFont="1" applyFill="1" applyBorder="1" applyAlignment="1">
      <alignment vertical="center" shrinkToFit="1"/>
    </xf>
    <xf numFmtId="0" fontId="26" fillId="3" borderId="6" xfId="0" applyFont="1" applyFill="1" applyBorder="1" applyAlignment="1">
      <alignment vertical="center" shrinkToFit="1"/>
    </xf>
    <xf numFmtId="0" fontId="16" fillId="3" borderId="0" xfId="0" applyFont="1" applyFill="1" applyAlignment="1">
      <alignment horizontal="distributed" vertical="center"/>
    </xf>
    <xf numFmtId="0" fontId="19" fillId="3" borderId="6" xfId="0" applyFont="1" applyFill="1" applyBorder="1" applyAlignment="1">
      <alignment vertical="center" shrinkToFit="1"/>
    </xf>
    <xf numFmtId="0" fontId="16" fillId="3" borderId="0" xfId="0" applyFont="1" applyFill="1" applyAlignment="1">
      <alignment horizontal="distributed" vertical="center" wrapText="1" shrinkToFit="1"/>
    </xf>
    <xf numFmtId="0" fontId="16" fillId="3" borderId="10" xfId="0" applyFont="1" applyFill="1" applyBorder="1" applyAlignment="1">
      <alignment horizontal="distributed" vertical="center"/>
    </xf>
    <xf numFmtId="0" fontId="20" fillId="3" borderId="10" xfId="0" applyFont="1" applyFill="1" applyBorder="1" applyAlignment="1">
      <alignment horizontal="distributed" vertical="center"/>
    </xf>
    <xf numFmtId="0" fontId="20" fillId="3" borderId="10" xfId="0" applyFont="1" applyFill="1" applyBorder="1" applyAlignment="1">
      <alignment vertical="center" shrinkToFit="1"/>
    </xf>
    <xf numFmtId="0" fontId="33" fillId="3" borderId="2" xfId="0" applyFont="1" applyFill="1" applyBorder="1" applyAlignment="1">
      <alignment horizontal="distributed" vertical="center" shrinkToFit="1"/>
    </xf>
    <xf numFmtId="0" fontId="20" fillId="3" borderId="2" xfId="0" applyFont="1" applyFill="1" applyBorder="1" applyAlignment="1">
      <alignment horizontal="center" vertical="center" shrinkToFit="1"/>
    </xf>
    <xf numFmtId="0" fontId="17" fillId="3" borderId="7" xfId="0" applyFont="1" applyFill="1" applyBorder="1" applyAlignment="1">
      <alignment vertical="center"/>
    </xf>
    <xf numFmtId="0" fontId="17" fillId="3" borderId="2" xfId="0" applyFont="1" applyFill="1" applyBorder="1" applyAlignment="1">
      <alignment vertical="center"/>
    </xf>
    <xf numFmtId="0" fontId="20" fillId="3" borderId="2" xfId="0" applyFont="1" applyFill="1" applyBorder="1" applyAlignment="1">
      <alignment vertical="center" shrinkToFit="1"/>
    </xf>
    <xf numFmtId="0" fontId="20" fillId="3" borderId="13" xfId="0" applyFont="1" applyFill="1" applyBorder="1" applyAlignment="1">
      <alignment vertical="center"/>
    </xf>
    <xf numFmtId="0" fontId="20" fillId="3" borderId="13" xfId="0" applyFont="1" applyFill="1" applyBorder="1" applyAlignment="1">
      <alignment vertical="center" shrinkToFit="1"/>
    </xf>
    <xf numFmtId="0" fontId="20" fillId="3" borderId="8" xfId="0" applyFont="1" applyFill="1" applyBorder="1" applyAlignment="1">
      <alignment vertical="center" shrinkToFit="1"/>
    </xf>
    <xf numFmtId="0" fontId="55" fillId="4" borderId="18" xfId="0" applyFont="1" applyFill="1" applyBorder="1" applyAlignment="1">
      <alignment horizontal="right" vertical="center" shrinkToFit="1"/>
    </xf>
    <xf numFmtId="0" fontId="55" fillId="4" borderId="0" xfId="0" applyFont="1" applyFill="1" applyAlignment="1">
      <alignment horizontal="right" vertical="center" shrinkToFit="1"/>
    </xf>
    <xf numFmtId="0" fontId="55" fillId="4" borderId="0" xfId="0" applyFont="1" applyFill="1" applyAlignment="1">
      <alignment vertical="center"/>
    </xf>
    <xf numFmtId="0" fontId="53" fillId="4" borderId="22" xfId="0" applyFont="1" applyFill="1" applyBorder="1" applyAlignment="1">
      <alignment vertical="center"/>
    </xf>
    <xf numFmtId="0" fontId="53" fillId="4" borderId="17" xfId="0" applyFont="1" applyFill="1" applyBorder="1" applyAlignment="1">
      <alignment vertical="center"/>
    </xf>
    <xf numFmtId="0" fontId="70" fillId="4" borderId="16" xfId="0" applyFont="1" applyFill="1" applyBorder="1" applyAlignment="1">
      <alignment vertical="center"/>
    </xf>
    <xf numFmtId="0" fontId="71" fillId="4" borderId="16" xfId="0" applyFont="1" applyFill="1" applyBorder="1" applyAlignment="1">
      <alignment vertical="center"/>
    </xf>
    <xf numFmtId="0" fontId="53" fillId="4" borderId="16" xfId="0" applyFont="1" applyFill="1" applyBorder="1" applyAlignment="1">
      <alignment vertical="center"/>
    </xf>
    <xf numFmtId="0" fontId="72" fillId="4" borderId="16" xfId="0" applyFont="1" applyFill="1" applyBorder="1" applyAlignment="1">
      <alignment vertical="center"/>
    </xf>
    <xf numFmtId="0" fontId="53" fillId="4" borderId="28" xfId="0" applyFont="1" applyFill="1" applyBorder="1" applyAlignment="1">
      <alignment vertical="center" shrinkToFit="1"/>
    </xf>
    <xf numFmtId="0" fontId="53" fillId="4" borderId="29" xfId="0" applyFont="1" applyFill="1" applyBorder="1" applyAlignment="1">
      <alignment vertical="center"/>
    </xf>
    <xf numFmtId="0" fontId="7" fillId="3" borderId="0" xfId="0" applyFont="1" applyFill="1" applyAlignment="1">
      <alignment vertical="center"/>
    </xf>
    <xf numFmtId="0" fontId="23" fillId="3" borderId="0" xfId="0" applyFont="1" applyFill="1" applyAlignment="1">
      <alignment vertical="center"/>
    </xf>
    <xf numFmtId="0" fontId="34" fillId="3" borderId="0" xfId="0" applyFont="1" applyFill="1" applyAlignment="1">
      <alignment vertical="center"/>
    </xf>
    <xf numFmtId="0" fontId="27" fillId="3" borderId="0" xfId="0" applyFont="1" applyFill="1" applyAlignment="1">
      <alignment vertical="center"/>
    </xf>
    <xf numFmtId="0" fontId="45" fillId="3" borderId="0" xfId="0" applyFont="1" applyFill="1" applyAlignment="1">
      <alignment horizontal="left" vertical="center" shrinkToFit="1"/>
    </xf>
    <xf numFmtId="0" fontId="17" fillId="3" borderId="0" xfId="0" applyFont="1" applyFill="1" applyAlignment="1">
      <alignment horizontal="center" vertical="center"/>
    </xf>
    <xf numFmtId="0" fontId="26" fillId="3" borderId="0" xfId="0" applyFont="1" applyFill="1" applyAlignment="1">
      <alignment horizontal="left" vertical="center" shrinkToFit="1"/>
    </xf>
    <xf numFmtId="0" fontId="16" fillId="3" borderId="0" xfId="0" applyFont="1" applyFill="1" applyAlignment="1">
      <alignment horizontal="distributed" vertical="center" shrinkToFit="1"/>
    </xf>
    <xf numFmtId="0" fontId="16" fillId="3" borderId="0" xfId="0" applyFont="1" applyFill="1" applyAlignment="1">
      <alignment horizontal="left" vertical="center"/>
    </xf>
    <xf numFmtId="0" fontId="16" fillId="3" borderId="0" xfId="0" applyFont="1" applyFill="1" applyAlignment="1">
      <alignment horizontal="left" shrinkToFit="1"/>
    </xf>
    <xf numFmtId="0" fontId="26" fillId="3" borderId="0" xfId="0" applyFont="1" applyFill="1" applyAlignment="1">
      <alignment shrinkToFit="1"/>
    </xf>
    <xf numFmtId="0" fontId="26" fillId="3" borderId="0" xfId="0" applyFont="1" applyFill="1" applyAlignment="1">
      <alignment horizontal="distributed" shrinkToFit="1"/>
    </xf>
    <xf numFmtId="0" fontId="26" fillId="3" borderId="0" xfId="0" applyFont="1" applyFill="1" applyAlignment="1">
      <alignment horizontal="right" shrinkToFit="1"/>
    </xf>
    <xf numFmtId="0" fontId="26" fillId="3" borderId="0" xfId="0" applyFont="1" applyFill="1" applyAlignment="1">
      <alignment horizontal="center" shrinkToFit="1"/>
    </xf>
    <xf numFmtId="0" fontId="20" fillId="3" borderId="0" xfId="0" applyFont="1" applyFill="1" applyAlignment="1">
      <alignment shrinkToFit="1"/>
    </xf>
    <xf numFmtId="0" fontId="16" fillId="3" borderId="30" xfId="0" applyFont="1" applyFill="1" applyBorder="1" applyAlignment="1">
      <alignment vertical="center"/>
    </xf>
    <xf numFmtId="0" fontId="16" fillId="3" borderId="31" xfId="0" applyFont="1" applyFill="1" applyBorder="1" applyAlignment="1">
      <alignment vertical="center"/>
    </xf>
    <xf numFmtId="0" fontId="16" fillId="3" borderId="31" xfId="0" applyFont="1" applyFill="1" applyBorder="1" applyAlignment="1">
      <alignment horizontal="center" vertical="center"/>
    </xf>
    <xf numFmtId="0" fontId="16" fillId="3" borderId="31" xfId="0" applyFont="1" applyFill="1" applyBorder="1" applyAlignment="1">
      <alignment horizontal="right" vertical="center"/>
    </xf>
    <xf numFmtId="0" fontId="16" fillId="3" borderId="31" xfId="0" applyFont="1" applyFill="1" applyBorder="1" applyAlignment="1">
      <alignment horizontal="left" vertical="center"/>
    </xf>
    <xf numFmtId="0" fontId="16" fillId="3" borderId="32" xfId="0" applyFont="1" applyFill="1" applyBorder="1" applyAlignment="1">
      <alignment vertical="center"/>
    </xf>
    <xf numFmtId="0" fontId="26" fillId="3" borderId="24" xfId="0" applyFont="1" applyFill="1" applyBorder="1" applyAlignment="1">
      <alignment vertical="center"/>
    </xf>
    <xf numFmtId="0" fontId="26" fillId="3" borderId="0" xfId="0" applyFont="1" applyFill="1" applyAlignment="1">
      <alignment horizontal="left" vertical="center"/>
    </xf>
    <xf numFmtId="0" fontId="26" fillId="3" borderId="0" xfId="0" applyFont="1" applyFill="1" applyAlignment="1">
      <alignment horizontal="right" vertical="center"/>
    </xf>
    <xf numFmtId="0" fontId="26" fillId="3" borderId="25" xfId="0" applyFont="1" applyFill="1" applyBorder="1" applyAlignment="1">
      <alignment vertical="center"/>
    </xf>
    <xf numFmtId="0" fontId="20" fillId="3" borderId="0" xfId="0" applyFont="1" applyFill="1" applyAlignment="1">
      <alignment horizontal="left" vertical="center"/>
    </xf>
    <xf numFmtId="0" fontId="5" fillId="3" borderId="2" xfId="0" applyFont="1" applyFill="1" applyBorder="1" applyAlignment="1">
      <alignment vertical="center" shrinkToFit="1"/>
    </xf>
    <xf numFmtId="0" fontId="17" fillId="3" borderId="0" xfId="0" applyFont="1" applyFill="1" applyAlignment="1">
      <alignment vertical="top"/>
    </xf>
    <xf numFmtId="0" fontId="17" fillId="3" borderId="24" xfId="0" applyFont="1" applyFill="1" applyBorder="1" applyAlignment="1">
      <alignment vertical="top"/>
    </xf>
    <xf numFmtId="0" fontId="17" fillId="3" borderId="25" xfId="0" applyFont="1" applyFill="1" applyBorder="1" applyAlignment="1">
      <alignment vertical="top"/>
    </xf>
    <xf numFmtId="0" fontId="16" fillId="3" borderId="24" xfId="0" applyFont="1" applyFill="1" applyBorder="1" applyAlignment="1">
      <alignment vertical="center"/>
    </xf>
    <xf numFmtId="0" fontId="26" fillId="3" borderId="26" xfId="0" applyFont="1" applyFill="1" applyBorder="1" applyAlignment="1">
      <alignment vertical="center"/>
    </xf>
    <xf numFmtId="0" fontId="17" fillId="3" borderId="1" xfId="0" applyFont="1" applyFill="1" applyBorder="1" applyAlignment="1">
      <alignment vertical="center"/>
    </xf>
    <xf numFmtId="0" fontId="26" fillId="3" borderId="1" xfId="0" applyFont="1" applyFill="1" applyBorder="1" applyAlignment="1">
      <alignment vertical="center"/>
    </xf>
    <xf numFmtId="0" fontId="16" fillId="3" borderId="1" xfId="0" applyFont="1" applyFill="1" applyBorder="1" applyAlignment="1">
      <alignment vertical="center"/>
    </xf>
    <xf numFmtId="0" fontId="26" fillId="3" borderId="1" xfId="0" applyFont="1" applyFill="1" applyBorder="1" applyAlignment="1">
      <alignment horizontal="center" vertical="center"/>
    </xf>
    <xf numFmtId="0" fontId="17" fillId="3" borderId="1" xfId="0" applyFont="1" applyFill="1" applyBorder="1" applyAlignment="1">
      <alignment vertical="top"/>
    </xf>
    <xf numFmtId="0" fontId="26" fillId="3" borderId="27" xfId="0" applyFont="1" applyFill="1" applyBorder="1" applyAlignment="1">
      <alignment vertical="center"/>
    </xf>
    <xf numFmtId="0" fontId="58" fillId="2" borderId="0" xfId="0" applyFont="1" applyFill="1" applyAlignment="1">
      <alignment horizontal="center" vertical="center" shrinkToFit="1"/>
    </xf>
    <xf numFmtId="0" fontId="5" fillId="6" borderId="33" xfId="0" applyFont="1" applyFill="1" applyBorder="1" applyAlignment="1">
      <alignment horizontal="center" vertical="center" textRotation="255"/>
    </xf>
    <xf numFmtId="0" fontId="2" fillId="2" borderId="0" xfId="0" applyFont="1" applyFill="1" applyAlignment="1">
      <alignment vertical="center" shrinkToFit="1"/>
    </xf>
    <xf numFmtId="0" fontId="21" fillId="2" borderId="34" xfId="0" applyFont="1" applyFill="1" applyBorder="1" applyAlignment="1">
      <alignment vertical="center" shrinkToFit="1"/>
    </xf>
    <xf numFmtId="0" fontId="11" fillId="4" borderId="0" xfId="0" applyFont="1" applyFill="1" applyAlignment="1">
      <alignment vertical="center" wrapText="1"/>
    </xf>
    <xf numFmtId="0" fontId="59" fillId="2" borderId="0" xfId="0" applyFont="1" applyFill="1" applyAlignment="1">
      <alignment horizontal="center" vertical="center" shrinkToFit="1"/>
    </xf>
    <xf numFmtId="0" fontId="16" fillId="6" borderId="33" xfId="0" applyFont="1" applyFill="1" applyBorder="1" applyAlignment="1">
      <alignment horizontal="center" vertical="center" textRotation="255"/>
    </xf>
    <xf numFmtId="0" fontId="20" fillId="6" borderId="33" xfId="0" applyFont="1" applyFill="1" applyBorder="1" applyAlignment="1">
      <alignment horizontal="center" vertical="center" textRotation="255"/>
    </xf>
    <xf numFmtId="0" fontId="2" fillId="0" borderId="33" xfId="0" applyFont="1" applyBorder="1" applyAlignment="1">
      <alignment vertical="center"/>
    </xf>
    <xf numFmtId="0" fontId="86" fillId="2" borderId="0" xfId="0" applyFont="1" applyFill="1" applyAlignment="1">
      <alignment vertical="center" shrinkToFit="1"/>
    </xf>
    <xf numFmtId="0" fontId="58" fillId="2" borderId="0" xfId="0" applyFont="1" applyFill="1"/>
    <xf numFmtId="0" fontId="5" fillId="0" borderId="33" xfId="0" applyFont="1" applyBorder="1" applyAlignment="1">
      <alignment horizontal="center" vertical="center" textRotation="255"/>
    </xf>
    <xf numFmtId="0" fontId="36" fillId="2" borderId="0" xfId="0" applyFont="1" applyFill="1" applyAlignment="1">
      <alignment wrapText="1"/>
    </xf>
    <xf numFmtId="0" fontId="20" fillId="2" borderId="35" xfId="0" applyFont="1" applyFill="1" applyBorder="1"/>
    <xf numFmtId="0" fontId="20" fillId="2" borderId="36" xfId="0" applyFont="1" applyFill="1" applyBorder="1"/>
    <xf numFmtId="0" fontId="0" fillId="12" borderId="0" xfId="0" applyFill="1"/>
    <xf numFmtId="0" fontId="2" fillId="12" borderId="0" xfId="0" applyFont="1" applyFill="1"/>
    <xf numFmtId="0" fontId="2" fillId="6" borderId="37" xfId="0" applyFont="1" applyFill="1" applyBorder="1" applyAlignment="1">
      <alignment vertical="center" textRotation="255"/>
    </xf>
    <xf numFmtId="0" fontId="14" fillId="6" borderId="33" xfId="0" applyFont="1" applyFill="1" applyBorder="1" applyAlignment="1">
      <alignment horizontal="center" vertical="center" textRotation="255"/>
    </xf>
    <xf numFmtId="0" fontId="0" fillId="3" borderId="33" xfId="0" applyFill="1" applyBorder="1" applyAlignment="1">
      <alignment vertical="center" wrapText="1"/>
    </xf>
    <xf numFmtId="0" fontId="16" fillId="2" borderId="0" xfId="0" applyFont="1" applyFill="1" applyAlignment="1">
      <alignment vertical="top" shrinkToFit="1"/>
    </xf>
    <xf numFmtId="0" fontId="16" fillId="3" borderId="7" xfId="0" applyFont="1" applyFill="1" applyBorder="1" applyAlignment="1">
      <alignment horizontal="center" vertical="top" shrinkToFit="1"/>
    </xf>
    <xf numFmtId="49" fontId="5" fillId="0" borderId="4" xfId="0" applyNumberFormat="1" applyFont="1" applyBorder="1" applyAlignment="1" applyProtection="1">
      <alignment horizontal="center" vertical="top" shrinkToFit="1"/>
      <protection locked="0"/>
    </xf>
    <xf numFmtId="49" fontId="17" fillId="0" borderId="3" xfId="0" applyNumberFormat="1" applyFont="1" applyBorder="1" applyAlignment="1" applyProtection="1">
      <alignment horizontal="center" shrinkToFit="1"/>
      <protection locked="0"/>
    </xf>
    <xf numFmtId="0" fontId="26" fillId="3" borderId="9" xfId="0" applyFont="1" applyFill="1" applyBorder="1" applyAlignment="1">
      <alignment horizontal="center" vertical="center" shrinkToFit="1"/>
    </xf>
    <xf numFmtId="49" fontId="19" fillId="3" borderId="0" xfId="0" applyNumberFormat="1" applyFont="1" applyFill="1" applyAlignment="1">
      <alignment vertical="center"/>
    </xf>
    <xf numFmtId="49" fontId="16" fillId="3" borderId="0" xfId="0" applyNumberFormat="1" applyFont="1" applyFill="1" applyAlignment="1">
      <alignment vertical="center"/>
    </xf>
    <xf numFmtId="49" fontId="5" fillId="3" borderId="0" xfId="0" applyNumberFormat="1" applyFont="1" applyFill="1" applyAlignment="1">
      <alignment vertical="center"/>
    </xf>
    <xf numFmtId="0" fontId="17" fillId="0" borderId="0" xfId="0" applyFont="1" applyAlignment="1" applyProtection="1">
      <alignment horizontal="center" vertical="center" shrinkToFit="1"/>
      <protection locked="0"/>
    </xf>
    <xf numFmtId="49" fontId="17" fillId="0" borderId="19" xfId="0" applyNumberFormat="1" applyFont="1" applyBorder="1" applyAlignment="1" applyProtection="1">
      <alignment horizontal="center" shrinkToFit="1"/>
      <protection locked="0"/>
    </xf>
    <xf numFmtId="0" fontId="26" fillId="3" borderId="3" xfId="0" applyFont="1" applyFill="1" applyBorder="1" applyAlignment="1">
      <alignment horizontal="center" vertical="center" shrinkToFit="1"/>
    </xf>
    <xf numFmtId="0" fontId="16" fillId="3" borderId="19" xfId="0" applyFont="1" applyFill="1" applyBorder="1" applyAlignment="1">
      <alignment horizontal="center" vertical="top" shrinkToFit="1"/>
    </xf>
    <xf numFmtId="49" fontId="5" fillId="0" borderId="19" xfId="0" applyNumberFormat="1" applyFont="1" applyBorder="1" applyAlignment="1" applyProtection="1">
      <alignment horizontal="center" vertical="top" shrinkToFit="1"/>
      <protection locked="0"/>
    </xf>
    <xf numFmtId="49" fontId="19" fillId="0" borderId="5" xfId="0" applyNumberFormat="1" applyFont="1" applyBorder="1" applyAlignment="1">
      <alignment horizontal="center" shrinkToFit="1"/>
    </xf>
    <xf numFmtId="49" fontId="5" fillId="0" borderId="5" xfId="0" applyNumberFormat="1" applyFont="1" applyBorder="1" applyAlignment="1">
      <alignment horizontal="center" vertical="top" shrinkToFit="1"/>
    </xf>
    <xf numFmtId="0" fontId="5" fillId="3" borderId="0" xfId="6" applyFill="1" applyAlignment="1">
      <alignment horizontal="center" vertical="center" shrinkToFit="1"/>
    </xf>
    <xf numFmtId="49" fontId="5" fillId="0" borderId="7" xfId="0" applyNumberFormat="1" applyFont="1" applyBorder="1" applyAlignment="1">
      <alignment horizontal="center" vertical="top" shrinkToFit="1"/>
    </xf>
    <xf numFmtId="0" fontId="5" fillId="3" borderId="2" xfId="6" applyFill="1" applyBorder="1" applyAlignment="1">
      <alignment vertical="center"/>
    </xf>
    <xf numFmtId="0" fontId="5" fillId="0" borderId="2" xfId="6" applyBorder="1" applyAlignment="1">
      <alignment vertical="center"/>
    </xf>
    <xf numFmtId="0" fontId="67" fillId="2" borderId="0" xfId="0" applyFont="1" applyFill="1" applyAlignment="1">
      <alignment wrapText="1"/>
    </xf>
    <xf numFmtId="0" fontId="5" fillId="3" borderId="0" xfId="6" applyFill="1" applyAlignment="1">
      <alignment horizontal="left" vertical="center"/>
    </xf>
    <xf numFmtId="0" fontId="30" fillId="3" borderId="0" xfId="6" applyFont="1" applyFill="1" applyAlignment="1">
      <alignment horizontal="left" vertical="center"/>
    </xf>
    <xf numFmtId="49" fontId="31" fillId="3" borderId="0" xfId="6" applyNumberFormat="1" applyFont="1" applyFill="1" applyAlignment="1">
      <alignment vertical="center"/>
    </xf>
    <xf numFmtId="0" fontId="5" fillId="0" borderId="0" xfId="6" applyAlignment="1" applyProtection="1">
      <alignment horizontal="center" vertical="center" shrinkToFit="1"/>
      <protection locked="0"/>
    </xf>
    <xf numFmtId="0" fontId="44" fillId="2" borderId="0" xfId="5" applyFont="1" applyFill="1">
      <alignment vertical="center"/>
    </xf>
    <xf numFmtId="0" fontId="57" fillId="2" borderId="0" xfId="5" applyFont="1" applyFill="1">
      <alignment vertical="center"/>
    </xf>
    <xf numFmtId="0" fontId="20" fillId="2" borderId="0" xfId="5" applyFont="1" applyFill="1">
      <alignment vertical="center"/>
    </xf>
    <xf numFmtId="0" fontId="2" fillId="3" borderId="0" xfId="5" applyFill="1">
      <alignment vertical="center"/>
    </xf>
    <xf numFmtId="0" fontId="20" fillId="3" borderId="0" xfId="5" applyFont="1" applyFill="1">
      <alignment vertical="center"/>
    </xf>
    <xf numFmtId="0" fontId="20" fillId="3" borderId="0" xfId="5" applyFont="1" applyFill="1" applyAlignment="1">
      <alignment horizontal="right" vertical="center"/>
    </xf>
    <xf numFmtId="0" fontId="21" fillId="3" borderId="0" xfId="5" applyFont="1" applyFill="1">
      <alignment vertical="center"/>
    </xf>
    <xf numFmtId="0" fontId="44" fillId="3" borderId="0" xfId="5" applyFont="1" applyFill="1">
      <alignment vertical="center"/>
    </xf>
    <xf numFmtId="0" fontId="19" fillId="3" borderId="0" xfId="5" applyFont="1" applyFill="1" applyAlignment="1">
      <alignment horizontal="right" vertical="center"/>
    </xf>
    <xf numFmtId="0" fontId="16" fillId="3" borderId="0" xfId="5" applyFont="1" applyFill="1" applyAlignment="1">
      <alignment horizontal="right" vertical="center"/>
    </xf>
    <xf numFmtId="0" fontId="20" fillId="3" borderId="38" xfId="5" applyFont="1" applyFill="1" applyBorder="1">
      <alignment vertical="center"/>
    </xf>
    <xf numFmtId="0" fontId="20" fillId="3" borderId="39" xfId="5" applyFont="1" applyFill="1" applyBorder="1">
      <alignment vertical="center"/>
    </xf>
    <xf numFmtId="0" fontId="20" fillId="3" borderId="40" xfId="5" applyFont="1" applyFill="1" applyBorder="1">
      <alignment vertical="center"/>
    </xf>
    <xf numFmtId="0" fontId="20" fillId="3" borderId="41" xfId="5" applyFont="1" applyFill="1" applyBorder="1">
      <alignment vertical="center"/>
    </xf>
    <xf numFmtId="0" fontId="20" fillId="3" borderId="42" xfId="5" applyFont="1" applyFill="1" applyBorder="1">
      <alignment vertical="center"/>
    </xf>
    <xf numFmtId="0" fontId="20" fillId="3" borderId="43" xfId="5" applyFont="1" applyFill="1" applyBorder="1">
      <alignment vertical="center"/>
    </xf>
    <xf numFmtId="0" fontId="25" fillId="3" borderId="44" xfId="5" applyFont="1" applyFill="1" applyBorder="1" applyAlignment="1" applyProtection="1">
      <alignment vertical="center" shrinkToFit="1"/>
      <protection locked="0"/>
    </xf>
    <xf numFmtId="0" fontId="20" fillId="3" borderId="45" xfId="5" applyFont="1" applyFill="1" applyBorder="1" applyAlignment="1">
      <alignment horizontal="center" vertical="center" shrinkToFit="1"/>
    </xf>
    <xf numFmtId="0" fontId="20" fillId="3" borderId="43" xfId="5" applyFont="1" applyFill="1" applyBorder="1" applyAlignment="1">
      <alignment horizontal="center" vertical="center" shrinkToFit="1"/>
    </xf>
    <xf numFmtId="0" fontId="20" fillId="3" borderId="46" xfId="5" applyFont="1" applyFill="1" applyBorder="1">
      <alignment vertical="center"/>
    </xf>
    <xf numFmtId="0" fontId="20" fillId="3" borderId="47" xfId="5" applyFont="1" applyFill="1" applyBorder="1" applyAlignment="1">
      <alignment vertical="top"/>
    </xf>
    <xf numFmtId="0" fontId="20" fillId="3" borderId="48" xfId="5" applyFont="1" applyFill="1" applyBorder="1" applyAlignment="1">
      <alignment horizontal="center" vertical="center" shrinkToFit="1"/>
    </xf>
    <xf numFmtId="0" fontId="20" fillId="3" borderId="47" xfId="5" applyFont="1" applyFill="1" applyBorder="1" applyAlignment="1">
      <alignment horizontal="center" vertical="center" shrinkToFit="1"/>
    </xf>
    <xf numFmtId="0" fontId="20" fillId="3" borderId="49" xfId="5" applyFont="1" applyFill="1" applyBorder="1">
      <alignment vertical="center"/>
    </xf>
    <xf numFmtId="0" fontId="20" fillId="3" borderId="50" xfId="5" applyFont="1" applyFill="1" applyBorder="1">
      <alignment vertical="center"/>
    </xf>
    <xf numFmtId="0" fontId="20" fillId="3" borderId="51" xfId="5" applyFont="1" applyFill="1" applyBorder="1">
      <alignment vertical="center"/>
    </xf>
    <xf numFmtId="0" fontId="20" fillId="3" borderId="52" xfId="5" applyFont="1" applyFill="1" applyBorder="1">
      <alignment vertical="center"/>
    </xf>
    <xf numFmtId="0" fontId="20" fillId="3" borderId="53" xfId="5" applyFont="1" applyFill="1" applyBorder="1">
      <alignment vertical="center"/>
    </xf>
    <xf numFmtId="0" fontId="20" fillId="3" borderId="54" xfId="5" applyFont="1" applyFill="1" applyBorder="1" applyAlignment="1">
      <alignment horizontal="center" vertical="center" shrinkToFit="1"/>
    </xf>
    <xf numFmtId="0" fontId="20" fillId="3" borderId="55" xfId="5" applyFont="1" applyFill="1" applyBorder="1" applyAlignment="1">
      <alignment horizontal="center" vertical="center" shrinkToFit="1"/>
    </xf>
    <xf numFmtId="0" fontId="20" fillId="3" borderId="45" xfId="5" applyFont="1" applyFill="1" applyBorder="1" applyAlignment="1">
      <alignment vertical="center" shrinkToFit="1"/>
    </xf>
    <xf numFmtId="0" fontId="20" fillId="3" borderId="56" xfId="5" applyFont="1" applyFill="1" applyBorder="1" applyAlignment="1">
      <alignment vertical="center" shrinkToFit="1"/>
    </xf>
    <xf numFmtId="0" fontId="20" fillId="3" borderId="48" xfId="5" applyFont="1" applyFill="1" applyBorder="1" applyAlignment="1">
      <alignment vertical="center" shrinkToFit="1"/>
    </xf>
    <xf numFmtId="0" fontId="20" fillId="3" borderId="57" xfId="5" applyFont="1" applyFill="1" applyBorder="1" applyAlignment="1">
      <alignment vertical="center" shrinkToFit="1"/>
    </xf>
    <xf numFmtId="0" fontId="20" fillId="3" borderId="54" xfId="5" applyFont="1" applyFill="1" applyBorder="1" applyAlignment="1">
      <alignment vertical="center" shrinkToFit="1"/>
    </xf>
    <xf numFmtId="0" fontId="20" fillId="3" borderId="6" xfId="5" applyFont="1" applyFill="1" applyBorder="1" applyAlignment="1">
      <alignment vertical="center" shrinkToFit="1"/>
    </xf>
    <xf numFmtId="0" fontId="20" fillId="3" borderId="44" xfId="5" applyFont="1" applyFill="1" applyBorder="1">
      <alignment vertical="center"/>
    </xf>
    <xf numFmtId="0" fontId="25" fillId="3" borderId="44" xfId="5" applyFont="1" applyFill="1" applyBorder="1">
      <alignment vertical="center"/>
    </xf>
    <xf numFmtId="0" fontId="20" fillId="3" borderId="56" xfId="5" applyFont="1" applyFill="1" applyBorder="1">
      <alignment vertical="center"/>
    </xf>
    <xf numFmtId="0" fontId="20" fillId="3" borderId="5" xfId="5" applyFont="1" applyFill="1" applyBorder="1">
      <alignment vertical="center"/>
    </xf>
    <xf numFmtId="0" fontId="5" fillId="3" borderId="0" xfId="5" applyFont="1" applyFill="1">
      <alignment vertical="center"/>
    </xf>
    <xf numFmtId="0" fontId="20" fillId="3" borderId="6" xfId="5" applyFont="1" applyFill="1" applyBorder="1">
      <alignment vertical="center"/>
    </xf>
    <xf numFmtId="0" fontId="93" fillId="2" borderId="0" xfId="5" applyFont="1" applyFill="1" applyAlignment="1">
      <alignment horizontal="center" vertical="center"/>
    </xf>
    <xf numFmtId="0" fontId="53" fillId="2" borderId="0" xfId="5" applyFont="1" applyFill="1">
      <alignment vertical="center"/>
    </xf>
    <xf numFmtId="0" fontId="20" fillId="3" borderId="7" xfId="5" applyFont="1" applyFill="1" applyBorder="1">
      <alignment vertical="center"/>
    </xf>
    <xf numFmtId="0" fontId="20" fillId="3" borderId="2" xfId="5" applyFont="1" applyFill="1" applyBorder="1">
      <alignment vertical="center"/>
    </xf>
    <xf numFmtId="0" fontId="5" fillId="3" borderId="2" xfId="5" applyFont="1" applyFill="1" applyBorder="1">
      <alignment vertical="center"/>
    </xf>
    <xf numFmtId="0" fontId="20" fillId="3" borderId="8" xfId="5" applyFont="1" applyFill="1" applyBorder="1">
      <alignment vertical="center"/>
    </xf>
    <xf numFmtId="0" fontId="2" fillId="0" borderId="58" xfId="5" applyBorder="1" applyProtection="1">
      <alignment vertical="center"/>
      <protection locked="0"/>
    </xf>
    <xf numFmtId="0" fontId="17" fillId="3" borderId="0" xfId="5" applyFont="1" applyFill="1">
      <alignment vertical="center"/>
    </xf>
    <xf numFmtId="0" fontId="52" fillId="2" borderId="0" xfId="5" applyFont="1" applyFill="1">
      <alignment vertical="center"/>
    </xf>
    <xf numFmtId="0" fontId="16" fillId="3" borderId="0" xfId="5" applyFont="1" applyFill="1">
      <alignment vertical="center"/>
    </xf>
    <xf numFmtId="0" fontId="17" fillId="2" borderId="0" xfId="5" applyFont="1" applyFill="1">
      <alignment vertical="center"/>
    </xf>
    <xf numFmtId="0" fontId="19" fillId="2" borderId="0" xfId="5" applyFont="1" applyFill="1">
      <alignment vertical="center"/>
    </xf>
    <xf numFmtId="0" fontId="19" fillId="3" borderId="0" xfId="5" applyFont="1" applyFill="1">
      <alignment vertical="center"/>
    </xf>
    <xf numFmtId="0" fontId="2" fillId="2" borderId="0" xfId="5" applyFill="1">
      <alignment vertical="center"/>
    </xf>
    <xf numFmtId="0" fontId="36" fillId="2" borderId="0" xfId="5" applyFont="1" applyFill="1">
      <alignment vertical="center"/>
    </xf>
    <xf numFmtId="0" fontId="24" fillId="3" borderId="0" xfId="5" applyFont="1" applyFill="1" applyAlignment="1">
      <alignment shrinkToFit="1"/>
    </xf>
    <xf numFmtId="0" fontId="23" fillId="2" borderId="0" xfId="5" applyFont="1" applyFill="1">
      <alignment vertical="center"/>
    </xf>
    <xf numFmtId="0" fontId="24" fillId="3" borderId="2" xfId="5" applyFont="1" applyFill="1" applyBorder="1" applyAlignment="1">
      <alignment vertical="top" shrinkToFit="1"/>
    </xf>
    <xf numFmtId="0" fontId="20" fillId="3" borderId="52" xfId="5" applyFont="1" applyFill="1" applyBorder="1" applyAlignment="1">
      <alignment vertical="center" shrinkToFit="1"/>
    </xf>
    <xf numFmtId="0" fontId="5" fillId="3" borderId="52" xfId="5" applyFont="1" applyFill="1" applyBorder="1" applyAlignment="1">
      <alignment horizontal="center" vertical="center" shrinkToFit="1"/>
    </xf>
    <xf numFmtId="0" fontId="20" fillId="3" borderId="52" xfId="5" applyFont="1" applyFill="1" applyBorder="1" applyAlignment="1">
      <alignment horizontal="left" vertical="center" shrinkToFit="1"/>
    </xf>
    <xf numFmtId="0" fontId="20" fillId="3" borderId="53" xfId="5" applyFont="1" applyFill="1" applyBorder="1" applyAlignment="1">
      <alignment horizontal="left" vertical="center" shrinkToFit="1"/>
    </xf>
    <xf numFmtId="0" fontId="20" fillId="2" borderId="0" xfId="5" applyFont="1" applyFill="1" applyAlignment="1">
      <alignment horizontal="right" vertical="center"/>
    </xf>
    <xf numFmtId="0" fontId="16" fillId="3" borderId="0" xfId="5" applyFont="1" applyFill="1" applyAlignment="1"/>
    <xf numFmtId="0" fontId="0" fillId="3" borderId="0" xfId="5" applyFont="1" applyFill="1">
      <alignment vertical="center"/>
    </xf>
    <xf numFmtId="0" fontId="5" fillId="2" borderId="0" xfId="5" applyFont="1" applyFill="1">
      <alignment vertical="center"/>
    </xf>
    <xf numFmtId="0" fontId="5" fillId="3" borderId="59" xfId="5" applyFont="1" applyFill="1" applyBorder="1" applyAlignment="1">
      <alignment vertical="center" shrinkToFit="1"/>
    </xf>
    <xf numFmtId="0" fontId="5" fillId="3" borderId="60" xfId="5" applyFont="1" applyFill="1" applyBorder="1" applyAlignment="1">
      <alignment vertical="center" shrinkToFit="1"/>
    </xf>
    <xf numFmtId="0" fontId="16" fillId="3" borderId="60" xfId="5" applyFont="1" applyFill="1" applyBorder="1" applyAlignment="1">
      <alignment vertical="center" shrinkToFit="1"/>
    </xf>
    <xf numFmtId="0" fontId="16" fillId="3" borderId="47" xfId="5" applyFont="1" applyFill="1" applyBorder="1" applyAlignment="1">
      <alignment vertical="center" shrinkToFit="1"/>
    </xf>
    <xf numFmtId="0" fontId="20" fillId="3" borderId="45" xfId="5" applyFont="1" applyFill="1" applyBorder="1" applyAlignment="1">
      <alignment horizontal="right" vertical="center" shrinkToFit="1"/>
    </xf>
    <xf numFmtId="0" fontId="20" fillId="3" borderId="48" xfId="5" applyFont="1" applyFill="1" applyBorder="1" applyAlignment="1">
      <alignment horizontal="right" vertical="center" shrinkToFit="1"/>
    </xf>
    <xf numFmtId="0" fontId="108" fillId="2" borderId="0" xfId="0" applyFont="1" applyFill="1" applyAlignment="1">
      <alignment vertical="center"/>
    </xf>
    <xf numFmtId="0" fontId="109" fillId="2" borderId="0" xfId="0" applyFont="1" applyFill="1" applyAlignment="1">
      <alignment vertical="center" wrapText="1"/>
    </xf>
    <xf numFmtId="0" fontId="36" fillId="2" borderId="0" xfId="0" applyFont="1" applyFill="1" applyAlignment="1">
      <alignment vertical="center" wrapText="1"/>
    </xf>
    <xf numFmtId="0" fontId="57" fillId="3" borderId="35" xfId="5" applyFont="1" applyFill="1" applyBorder="1">
      <alignment vertical="center"/>
    </xf>
    <xf numFmtId="0" fontId="57" fillId="3" borderId="36" xfId="5" applyFont="1" applyFill="1" applyBorder="1">
      <alignment vertical="center"/>
    </xf>
    <xf numFmtId="0" fontId="57" fillId="3" borderId="61" xfId="5" applyFont="1" applyFill="1" applyBorder="1">
      <alignment vertical="center"/>
    </xf>
    <xf numFmtId="0" fontId="58" fillId="2" borderId="62" xfId="0" applyFont="1" applyFill="1" applyBorder="1" applyAlignment="1">
      <alignment vertical="center" wrapText="1"/>
    </xf>
    <xf numFmtId="0" fontId="58" fillId="2" borderId="0" xfId="0" applyFont="1" applyFill="1" applyAlignment="1">
      <alignment vertical="center" wrapText="1"/>
    </xf>
    <xf numFmtId="0" fontId="58" fillId="2" borderId="0" xfId="0" applyFont="1" applyFill="1" applyAlignment="1">
      <alignment wrapText="1"/>
    </xf>
    <xf numFmtId="0" fontId="20" fillId="3" borderId="0" xfId="0" applyFont="1" applyFill="1" applyAlignment="1">
      <alignment horizontal="right" shrinkToFit="1"/>
    </xf>
    <xf numFmtId="49" fontId="0" fillId="2" borderId="9" xfId="0" applyNumberFormat="1" applyFill="1" applyBorder="1" applyAlignment="1">
      <alignment vertical="center"/>
    </xf>
    <xf numFmtId="49" fontId="53" fillId="4" borderId="63" xfId="0" applyNumberFormat="1" applyFont="1" applyFill="1" applyBorder="1" applyAlignment="1">
      <alignment horizontal="center" vertical="center"/>
    </xf>
    <xf numFmtId="49" fontId="53" fillId="4" borderId="64" xfId="0" applyNumberFormat="1" applyFont="1" applyFill="1" applyBorder="1" applyAlignment="1">
      <alignment horizontal="center" vertical="center"/>
    </xf>
    <xf numFmtId="49" fontId="5" fillId="3" borderId="0" xfId="0" applyNumberFormat="1" applyFont="1" applyFill="1" applyAlignment="1">
      <alignment vertical="center" shrinkToFit="1"/>
    </xf>
    <xf numFmtId="0" fontId="32" fillId="3" borderId="0" xfId="0" applyFont="1" applyFill="1" applyAlignment="1">
      <alignment vertical="center" shrinkToFit="1"/>
    </xf>
    <xf numFmtId="0" fontId="20" fillId="0" borderId="0" xfId="0" applyFont="1" applyAlignment="1" applyProtection="1">
      <alignment horizontal="center" vertical="center" shrinkToFit="1"/>
      <protection locked="0"/>
    </xf>
    <xf numFmtId="0" fontId="45" fillId="3" borderId="0" xfId="0" applyFont="1" applyFill="1" applyAlignment="1">
      <alignment vertical="center" shrinkToFit="1"/>
    </xf>
    <xf numFmtId="0" fontId="24" fillId="3" borderId="0" xfId="0" applyFont="1" applyFill="1" applyAlignment="1">
      <alignment vertical="center"/>
    </xf>
    <xf numFmtId="0" fontId="5" fillId="0" borderId="0" xfId="8" applyAlignment="1" applyProtection="1">
      <alignment vertical="center" wrapText="1" shrinkToFit="1"/>
      <protection locked="0"/>
    </xf>
    <xf numFmtId="0" fontId="5" fillId="0" borderId="2" xfId="8" applyBorder="1" applyAlignment="1" applyProtection="1">
      <alignment vertical="center" wrapText="1" shrinkToFit="1"/>
      <protection locked="0"/>
    </xf>
    <xf numFmtId="0" fontId="17" fillId="2" borderId="34" xfId="0" applyFont="1" applyFill="1" applyBorder="1" applyAlignment="1">
      <alignment vertical="center"/>
    </xf>
    <xf numFmtId="0" fontId="22" fillId="3" borderId="0" xfId="0" applyFont="1" applyFill="1" applyAlignment="1">
      <alignment horizontal="center" vertical="center"/>
    </xf>
    <xf numFmtId="0" fontId="22" fillId="3" borderId="0" xfId="0" applyFont="1" applyFill="1" applyAlignment="1">
      <alignment horizontal="center" vertical="center" shrinkToFit="1"/>
    </xf>
    <xf numFmtId="0" fontId="5" fillId="3" borderId="0" xfId="0" applyFont="1" applyFill="1" applyAlignment="1">
      <alignment vertical="center"/>
    </xf>
    <xf numFmtId="0" fontId="17" fillId="3" borderId="31" xfId="0" applyFont="1" applyFill="1" applyBorder="1" applyAlignment="1">
      <alignment vertical="center" shrinkToFit="1"/>
    </xf>
    <xf numFmtId="0" fontId="17" fillId="3" borderId="31" xfId="0" applyFont="1" applyFill="1" applyBorder="1" applyAlignment="1">
      <alignment vertical="center"/>
    </xf>
    <xf numFmtId="0" fontId="26" fillId="3" borderId="24" xfId="0" applyFont="1" applyFill="1" applyBorder="1" applyAlignment="1">
      <alignment vertical="center" shrinkToFit="1"/>
    </xf>
    <xf numFmtId="0" fontId="20" fillId="3" borderId="24" xfId="0" applyFont="1" applyFill="1" applyBorder="1" applyAlignment="1">
      <alignment vertical="center" shrinkToFit="1"/>
    </xf>
    <xf numFmtId="0" fontId="20" fillId="3" borderId="1" xfId="0" applyFont="1" applyFill="1" applyBorder="1" applyAlignment="1">
      <alignment vertical="center" shrinkToFit="1"/>
    </xf>
    <xf numFmtId="0" fontId="23" fillId="3" borderId="30" xfId="0" applyFont="1" applyFill="1" applyBorder="1" applyAlignment="1">
      <alignment horizontal="center" vertical="center" shrinkToFit="1"/>
    </xf>
    <xf numFmtId="0" fontId="23" fillId="3" borderId="31" xfId="0" applyFont="1" applyFill="1" applyBorder="1" applyAlignment="1">
      <alignment horizontal="center" vertical="center" shrinkToFit="1"/>
    </xf>
    <xf numFmtId="0" fontId="26" fillId="3" borderId="24" xfId="0" applyFont="1" applyFill="1" applyBorder="1" applyAlignment="1">
      <alignment horizontal="center" vertical="center" shrinkToFit="1"/>
    </xf>
    <xf numFmtId="0" fontId="23" fillId="3" borderId="24" xfId="0" applyFont="1" applyFill="1" applyBorder="1" applyAlignment="1">
      <alignment horizontal="center" vertical="center" shrinkToFit="1"/>
    </xf>
    <xf numFmtId="0" fontId="19" fillId="3" borderId="0" xfId="0" applyFont="1" applyFill="1" applyAlignment="1">
      <alignment horizontal="distributed" vertical="center"/>
    </xf>
    <xf numFmtId="0" fontId="19" fillId="3" borderId="0" xfId="0" applyFont="1" applyFill="1" applyAlignment="1">
      <alignment horizontal="right" shrinkToFit="1"/>
    </xf>
    <xf numFmtId="0" fontId="19" fillId="3" borderId="0" xfId="0" applyFont="1" applyFill="1" applyAlignment="1">
      <alignment horizontal="left" shrinkToFit="1"/>
    </xf>
    <xf numFmtId="0" fontId="19" fillId="3" borderId="0" xfId="0" applyFont="1" applyFill="1" applyAlignment="1">
      <alignment horizontal="left" vertical="center" shrinkToFit="1"/>
    </xf>
    <xf numFmtId="0" fontId="5" fillId="3" borderId="0" xfId="0" applyFont="1" applyFill="1" applyAlignment="1">
      <alignment horizontal="distributed" vertical="center" shrinkToFit="1"/>
    </xf>
    <xf numFmtId="0" fontId="19" fillId="3" borderId="0" xfId="0" applyFont="1" applyFill="1" applyAlignment="1">
      <alignment vertical="top" shrinkToFit="1"/>
    </xf>
    <xf numFmtId="0" fontId="17" fillId="3" borderId="0" xfId="0" applyFont="1" applyFill="1" applyAlignment="1">
      <alignment vertical="top" shrinkToFit="1"/>
    </xf>
    <xf numFmtId="0" fontId="25" fillId="3" borderId="0" xfId="0" applyFont="1" applyFill="1" applyAlignment="1">
      <alignment horizontal="distributed" vertical="center" shrinkToFit="1"/>
    </xf>
    <xf numFmtId="0" fontId="25" fillId="3" borderId="0" xfId="0" applyFont="1" applyFill="1" applyAlignment="1" applyProtection="1">
      <alignment vertical="center" shrinkToFit="1"/>
      <protection locked="0"/>
    </xf>
    <xf numFmtId="0" fontId="5" fillId="3" borderId="0" xfId="0" applyFont="1" applyFill="1" applyAlignment="1" applyProtection="1">
      <alignment vertical="center" shrinkToFit="1"/>
      <protection locked="0"/>
    </xf>
    <xf numFmtId="0" fontId="26" fillId="3" borderId="65" xfId="0" applyFont="1" applyFill="1" applyBorder="1" applyAlignment="1">
      <alignment vertical="center"/>
    </xf>
    <xf numFmtId="0" fontId="20" fillId="3" borderId="65" xfId="0" applyFont="1" applyFill="1" applyBorder="1" applyAlignment="1">
      <alignment horizontal="distributed" vertical="center"/>
    </xf>
    <xf numFmtId="0" fontId="5" fillId="3" borderId="65" xfId="0" applyFont="1" applyFill="1" applyBorder="1" applyAlignment="1">
      <alignment vertical="center" shrinkToFit="1"/>
    </xf>
    <xf numFmtId="0" fontId="26" fillId="3" borderId="65" xfId="0" applyFont="1" applyFill="1" applyBorder="1" applyAlignment="1">
      <alignment vertical="center" shrinkToFit="1"/>
    </xf>
    <xf numFmtId="0" fontId="44" fillId="3" borderId="0" xfId="0" applyFont="1" applyFill="1" applyAlignment="1">
      <alignment horizontal="distributed" vertical="center"/>
    </xf>
    <xf numFmtId="0" fontId="25" fillId="3" borderId="0" xfId="0" applyFont="1" applyFill="1" applyAlignment="1" applyProtection="1">
      <alignment vertical="center"/>
      <protection locked="0"/>
    </xf>
    <xf numFmtId="0" fontId="5" fillId="3" borderId="0" xfId="0" applyFont="1" applyFill="1" applyAlignment="1">
      <alignment horizontal="left" vertical="center" shrinkToFit="1"/>
    </xf>
    <xf numFmtId="0" fontId="5" fillId="3" borderId="0" xfId="0" applyFont="1" applyFill="1" applyAlignment="1">
      <alignment vertical="top" shrinkToFit="1"/>
    </xf>
    <xf numFmtId="0" fontId="20" fillId="3" borderId="0" xfId="0" applyFont="1" applyFill="1" applyAlignment="1" applyProtection="1">
      <alignment horizontal="center" vertical="center" shrinkToFit="1"/>
      <protection locked="0"/>
    </xf>
    <xf numFmtId="0" fontId="20" fillId="3" borderId="66" xfId="0" applyFont="1" applyFill="1" applyBorder="1" applyAlignment="1">
      <alignment vertical="center"/>
    </xf>
    <xf numFmtId="38" fontId="76" fillId="0" borderId="0" xfId="3" applyFont="1" applyFill="1" applyBorder="1" applyAlignment="1" applyProtection="1">
      <alignment vertical="center" shrinkToFit="1"/>
      <protection locked="0"/>
    </xf>
    <xf numFmtId="38" fontId="76" fillId="0" borderId="2" xfId="3" applyFont="1" applyFill="1" applyBorder="1" applyAlignment="1" applyProtection="1">
      <alignment vertical="center" shrinkToFit="1"/>
      <protection locked="0"/>
    </xf>
    <xf numFmtId="0" fontId="76" fillId="2" borderId="0" xfId="4" applyFont="1" applyFill="1">
      <alignment vertical="center"/>
    </xf>
    <xf numFmtId="0" fontId="76" fillId="2" borderId="0" xfId="4" applyFont="1" applyFill="1" applyAlignment="1">
      <alignment horizontal="center" vertical="center"/>
    </xf>
    <xf numFmtId="49" fontId="76" fillId="2" borderId="0" xfId="4" applyNumberFormat="1" applyFont="1" applyFill="1">
      <alignment vertical="center"/>
    </xf>
    <xf numFmtId="49" fontId="84" fillId="2" borderId="0" xfId="4" applyNumberFormat="1" applyFont="1" applyFill="1" applyAlignment="1">
      <alignment horizontal="center" vertical="center"/>
    </xf>
    <xf numFmtId="0" fontId="76" fillId="0" borderId="0" xfId="4" applyFont="1" applyAlignment="1">
      <alignment vertical="center" shrinkToFit="1"/>
    </xf>
    <xf numFmtId="0" fontId="78" fillId="3" borderId="9" xfId="4" applyFont="1" applyFill="1" applyBorder="1" applyAlignment="1">
      <alignment horizontal="left" vertical="center" shrinkToFit="1"/>
    </xf>
    <xf numFmtId="0" fontId="80" fillId="3" borderId="0" xfId="4" applyFont="1" applyFill="1" applyAlignment="1">
      <alignment vertical="center" shrinkToFit="1"/>
    </xf>
    <xf numFmtId="0" fontId="78" fillId="3" borderId="10" xfId="4" applyFont="1" applyFill="1" applyBorder="1" applyAlignment="1">
      <alignment horizontal="left" vertical="center" shrinkToFit="1"/>
    </xf>
    <xf numFmtId="0" fontId="78" fillId="3" borderId="11" xfId="4" applyFont="1" applyFill="1" applyBorder="1" applyAlignment="1">
      <alignment horizontal="left" vertical="center" shrinkToFit="1"/>
    </xf>
    <xf numFmtId="0" fontId="78" fillId="3" borderId="5" xfId="4" applyFont="1" applyFill="1" applyBorder="1" applyAlignment="1">
      <alignment horizontal="left" vertical="center" shrinkToFit="1"/>
    </xf>
    <xf numFmtId="0" fontId="78" fillId="3" borderId="7" xfId="4" applyFont="1" applyFill="1" applyBorder="1" applyAlignment="1">
      <alignment horizontal="right" vertical="center" shrinkToFit="1"/>
    </xf>
    <xf numFmtId="0" fontId="78" fillId="3" borderId="67" xfId="4" applyFont="1" applyFill="1" applyBorder="1" applyAlignment="1">
      <alignment horizontal="left" vertical="center" shrinkToFit="1"/>
    </xf>
    <xf numFmtId="0" fontId="78" fillId="3" borderId="29" xfId="4" applyFont="1" applyFill="1" applyBorder="1" applyAlignment="1">
      <alignment horizontal="center" vertical="center" shrinkToFit="1"/>
    </xf>
    <xf numFmtId="0" fontId="78" fillId="3" borderId="68" xfId="4" applyFont="1" applyFill="1" applyBorder="1" applyAlignment="1">
      <alignment horizontal="right" vertical="center" shrinkToFit="1"/>
    </xf>
    <xf numFmtId="0" fontId="78" fillId="3" borderId="69" xfId="4" applyFont="1" applyFill="1" applyBorder="1" applyAlignment="1">
      <alignment horizontal="center" vertical="center" shrinkToFit="1"/>
    </xf>
    <xf numFmtId="0" fontId="76" fillId="0" borderId="0" xfId="4" applyFont="1" applyAlignment="1" applyProtection="1">
      <alignment horizontal="center" vertical="center" shrinkToFit="1"/>
      <protection locked="0"/>
    </xf>
    <xf numFmtId="0" fontId="78" fillId="3" borderId="0" xfId="4" applyFont="1" applyFill="1">
      <alignment vertical="center"/>
    </xf>
    <xf numFmtId="0" fontId="77" fillId="3" borderId="0" xfId="4" applyFont="1" applyFill="1">
      <alignment vertical="center"/>
    </xf>
    <xf numFmtId="0" fontId="76" fillId="3" borderId="0" xfId="4" applyFont="1" applyFill="1">
      <alignment vertical="center"/>
    </xf>
    <xf numFmtId="0" fontId="78" fillId="3" borderId="0" xfId="4" applyFont="1" applyFill="1" applyAlignment="1">
      <alignment horizontal="right" vertical="center"/>
    </xf>
    <xf numFmtId="0" fontId="78" fillId="3" borderId="0" xfId="4" applyFont="1" applyFill="1" applyAlignment="1">
      <alignment horizontal="center" vertical="center"/>
    </xf>
    <xf numFmtId="0" fontId="79" fillId="3" borderId="0" xfId="4" applyFont="1" applyFill="1" applyAlignment="1">
      <alignment horizontal="center" vertical="center" shrinkToFit="1"/>
    </xf>
    <xf numFmtId="0" fontId="82" fillId="3" borderId="0" xfId="4" applyFont="1" applyFill="1" applyAlignment="1">
      <alignment horizontal="center" vertical="center" shrinkToFit="1"/>
    </xf>
    <xf numFmtId="0" fontId="74" fillId="3" borderId="2" xfId="4" applyFont="1" applyFill="1" applyBorder="1" applyAlignment="1">
      <alignment vertical="center" shrinkToFit="1"/>
    </xf>
    <xf numFmtId="0" fontId="79" fillId="3" borderId="0" xfId="4" applyFont="1" applyFill="1" applyAlignment="1">
      <alignment horizontal="justify" vertical="center" shrinkToFit="1"/>
    </xf>
    <xf numFmtId="0" fontId="76" fillId="3" borderId="0" xfId="4" applyFont="1" applyFill="1" applyAlignment="1">
      <alignment vertical="center" shrinkToFit="1"/>
    </xf>
    <xf numFmtId="0" fontId="79" fillId="3" borderId="0" xfId="4" applyFont="1" applyFill="1" applyAlignment="1">
      <alignment horizontal="justify" vertical="center"/>
    </xf>
    <xf numFmtId="0" fontId="78" fillId="3" borderId="0" xfId="4" applyFont="1" applyFill="1" applyAlignment="1" applyProtection="1">
      <alignment horizontal="center" vertical="center" shrinkToFit="1"/>
      <protection locked="0"/>
    </xf>
    <xf numFmtId="0" fontId="5" fillId="3" borderId="10" xfId="0" applyFont="1" applyFill="1" applyBorder="1" applyAlignment="1">
      <alignment horizontal="center" vertical="center" shrinkToFit="1"/>
    </xf>
    <xf numFmtId="0" fontId="5" fillId="3" borderId="2" xfId="0" applyFont="1" applyFill="1" applyBorder="1" applyAlignment="1">
      <alignment horizontal="center" vertical="center" shrinkToFit="1"/>
    </xf>
    <xf numFmtId="0" fontId="20" fillId="3" borderId="0" xfId="0" applyFont="1" applyFill="1" applyAlignment="1">
      <alignment horizontal="distributed" vertical="center" wrapText="1" shrinkToFit="1"/>
    </xf>
    <xf numFmtId="0" fontId="19" fillId="3" borderId="0" xfId="0" applyFont="1" applyFill="1" applyAlignment="1">
      <alignment horizontal="right" vertical="center" shrinkToFit="1"/>
    </xf>
    <xf numFmtId="0" fontId="97" fillId="3" borderId="0" xfId="0" applyFont="1" applyFill="1" applyAlignment="1">
      <alignment vertical="center"/>
    </xf>
    <xf numFmtId="0" fontId="23" fillId="3" borderId="0" xfId="0" applyFont="1" applyFill="1" applyAlignment="1">
      <alignment horizontal="distributed" vertical="center" shrinkToFit="1"/>
    </xf>
    <xf numFmtId="0" fontId="17" fillId="3" borderId="5" xfId="0" applyFont="1" applyFill="1" applyBorder="1" applyAlignment="1">
      <alignment vertical="center" shrinkToFit="1"/>
    </xf>
    <xf numFmtId="0" fontId="25" fillId="3" borderId="6" xfId="0" applyFont="1" applyFill="1" applyBorder="1" applyAlignment="1">
      <alignment vertical="center" shrinkToFit="1"/>
    </xf>
    <xf numFmtId="0" fontId="26" fillId="3" borderId="5" xfId="0" applyFont="1" applyFill="1" applyBorder="1" applyAlignment="1">
      <alignment vertical="center"/>
    </xf>
    <xf numFmtId="0" fontId="20" fillId="3" borderId="7" xfId="0" applyFont="1" applyFill="1" applyBorder="1" applyAlignment="1">
      <alignment vertical="center"/>
    </xf>
    <xf numFmtId="0" fontId="20" fillId="3" borderId="2" xfId="0" applyFont="1" applyFill="1" applyBorder="1" applyAlignment="1">
      <alignment vertical="center" wrapText="1" shrinkToFit="1"/>
    </xf>
    <xf numFmtId="0" fontId="20" fillId="3" borderId="2" xfId="0" applyFont="1" applyFill="1" applyBorder="1" applyAlignment="1">
      <alignment horizontal="center" vertical="center"/>
    </xf>
    <xf numFmtId="0" fontId="25" fillId="3" borderId="8" xfId="0" applyFont="1" applyFill="1" applyBorder="1" applyAlignment="1">
      <alignment horizontal="center" vertical="center" shrinkToFit="1"/>
    </xf>
    <xf numFmtId="0" fontId="20" fillId="3" borderId="2" xfId="0" applyFont="1" applyFill="1" applyBorder="1"/>
    <xf numFmtId="0" fontId="26" fillId="3" borderId="6" xfId="0" applyFont="1" applyFill="1" applyBorder="1" applyAlignment="1">
      <alignment vertical="center"/>
    </xf>
    <xf numFmtId="0" fontId="51" fillId="3" borderId="5" xfId="0" applyFont="1" applyFill="1" applyBorder="1" applyAlignment="1">
      <alignment vertical="center"/>
    </xf>
    <xf numFmtId="0" fontId="51" fillId="3" borderId="0" xfId="0" applyFont="1" applyFill="1" applyAlignment="1">
      <alignment vertical="center"/>
    </xf>
    <xf numFmtId="0" fontId="20" fillId="3" borderId="6" xfId="0" applyFont="1" applyFill="1" applyBorder="1" applyAlignment="1">
      <alignment vertical="center"/>
    </xf>
    <xf numFmtId="0" fontId="19" fillId="3" borderId="5" xfId="0" applyFont="1" applyFill="1" applyBorder="1" applyAlignment="1">
      <alignment vertical="center"/>
    </xf>
    <xf numFmtId="0" fontId="19" fillId="3" borderId="6" xfId="0" applyFont="1" applyFill="1" applyBorder="1" applyAlignment="1">
      <alignment vertical="center"/>
    </xf>
    <xf numFmtId="0" fontId="26" fillId="3" borderId="7" xfId="0" applyFont="1" applyFill="1" applyBorder="1" applyAlignment="1">
      <alignment vertical="center"/>
    </xf>
    <xf numFmtId="0" fontId="26" fillId="3" borderId="2" xfId="0" applyFont="1" applyFill="1" applyBorder="1" applyAlignment="1">
      <alignment vertical="center"/>
    </xf>
    <xf numFmtId="0" fontId="20" fillId="3" borderId="2" xfId="0" applyFont="1" applyFill="1" applyBorder="1" applyAlignment="1">
      <alignment horizontal="distributed" vertical="center"/>
    </xf>
    <xf numFmtId="0" fontId="26" fillId="3" borderId="2" xfId="0" applyFont="1" applyFill="1" applyBorder="1" applyAlignment="1">
      <alignment horizontal="center" vertical="center"/>
    </xf>
    <xf numFmtId="0" fontId="26" fillId="3" borderId="2" xfId="0" applyFont="1" applyFill="1" applyBorder="1" applyAlignment="1">
      <alignment horizontal="center" vertical="center" shrinkToFit="1"/>
    </xf>
    <xf numFmtId="0" fontId="27" fillId="3" borderId="2" xfId="0" applyFont="1" applyFill="1" applyBorder="1" applyAlignment="1">
      <alignment horizontal="center" vertical="center" shrinkToFit="1"/>
    </xf>
    <xf numFmtId="0" fontId="26" fillId="3" borderId="8" xfId="0" applyFont="1" applyFill="1" applyBorder="1" applyAlignment="1">
      <alignment vertical="center"/>
    </xf>
    <xf numFmtId="0" fontId="26" fillId="3" borderId="9" xfId="0" applyFont="1" applyFill="1" applyBorder="1" applyAlignment="1">
      <alignment vertical="center"/>
    </xf>
    <xf numFmtId="0" fontId="26" fillId="3" borderId="10" xfId="0" applyFont="1" applyFill="1" applyBorder="1" applyAlignment="1">
      <alignment vertical="center"/>
    </xf>
    <xf numFmtId="0" fontId="26" fillId="3" borderId="11" xfId="0" applyFont="1" applyFill="1" applyBorder="1" applyAlignment="1">
      <alignment vertical="center"/>
    </xf>
    <xf numFmtId="0" fontId="26" fillId="3" borderId="10" xfId="0" applyFont="1" applyFill="1" applyBorder="1" applyAlignment="1">
      <alignment horizontal="center" vertical="center"/>
    </xf>
    <xf numFmtId="0" fontId="26" fillId="3" borderId="10" xfId="0" applyFont="1" applyFill="1" applyBorder="1" applyAlignment="1">
      <alignment horizontal="center" vertical="center" shrinkToFit="1"/>
    </xf>
    <xf numFmtId="0" fontId="26" fillId="3" borderId="10" xfId="0" applyFont="1" applyFill="1" applyBorder="1" applyAlignment="1">
      <alignment vertical="center" shrinkToFit="1"/>
    </xf>
    <xf numFmtId="0" fontId="51" fillId="3" borderId="6" xfId="0" applyFont="1" applyFill="1" applyBorder="1" applyAlignment="1">
      <alignment vertical="center"/>
    </xf>
    <xf numFmtId="0" fontId="16" fillId="3" borderId="6" xfId="0" applyFont="1" applyFill="1" applyBorder="1" applyAlignment="1">
      <alignment vertical="center" shrinkToFit="1"/>
    </xf>
    <xf numFmtId="0" fontId="20" fillId="3" borderId="8" xfId="0" applyFont="1" applyFill="1" applyBorder="1" applyAlignment="1">
      <alignment vertical="center"/>
    </xf>
    <xf numFmtId="0" fontId="18" fillId="0" borderId="0" xfId="0" applyFont="1" applyAlignment="1">
      <alignment vertical="center" shrinkToFit="1"/>
    </xf>
    <xf numFmtId="0" fontId="20" fillId="0" borderId="0" xfId="0" applyFont="1" applyAlignment="1">
      <alignment vertical="center" shrinkToFit="1"/>
    </xf>
    <xf numFmtId="0" fontId="76" fillId="3" borderId="23" xfId="4" applyFont="1" applyFill="1" applyBorder="1">
      <alignment vertical="center"/>
    </xf>
    <xf numFmtId="0" fontId="76" fillId="3" borderId="29" xfId="4" applyFont="1" applyFill="1" applyBorder="1">
      <alignment vertical="center"/>
    </xf>
    <xf numFmtId="0" fontId="45" fillId="0" borderId="2" xfId="0" applyFont="1" applyBorder="1" applyAlignment="1">
      <alignment vertical="center" shrinkToFit="1"/>
    </xf>
    <xf numFmtId="0" fontId="19" fillId="3" borderId="2" xfId="0" applyFont="1" applyFill="1" applyBorder="1" applyAlignment="1">
      <alignment vertical="center" shrinkToFit="1"/>
    </xf>
    <xf numFmtId="0" fontId="4" fillId="3" borderId="0" xfId="0" applyFont="1" applyFill="1" applyAlignment="1">
      <alignment horizontal="center" shrinkToFit="1"/>
    </xf>
    <xf numFmtId="49" fontId="25" fillId="3" borderId="0" xfId="0" applyNumberFormat="1" applyFont="1" applyFill="1" applyAlignment="1">
      <alignment horizontal="left" vertical="center" indent="1" shrinkToFit="1"/>
    </xf>
    <xf numFmtId="49" fontId="53" fillId="4" borderId="63" xfId="0" applyNumberFormat="1" applyFont="1" applyFill="1" applyBorder="1" applyAlignment="1">
      <alignment horizontal="center" vertical="center" wrapText="1"/>
    </xf>
    <xf numFmtId="49" fontId="2" fillId="3" borderId="0" xfId="0" applyNumberFormat="1" applyFont="1" applyFill="1" applyAlignment="1">
      <alignment vertical="center"/>
    </xf>
    <xf numFmtId="0" fontId="18" fillId="3" borderId="0" xfId="0" applyFont="1" applyFill="1" applyAlignment="1">
      <alignment horizontal="center" vertical="center" shrinkToFit="1"/>
    </xf>
    <xf numFmtId="0" fontId="110" fillId="3" borderId="0" xfId="0" applyFont="1" applyFill="1" applyAlignment="1">
      <alignment vertical="center"/>
    </xf>
    <xf numFmtId="0" fontId="20" fillId="3" borderId="30" xfId="0" applyFont="1" applyFill="1" applyBorder="1" applyAlignment="1">
      <alignment vertical="center"/>
    </xf>
    <xf numFmtId="0" fontId="18" fillId="3" borderId="31" xfId="0" applyFont="1" applyFill="1" applyBorder="1" applyAlignment="1">
      <alignment vertical="center"/>
    </xf>
    <xf numFmtId="0" fontId="18" fillId="3" borderId="32" xfId="0" applyFont="1" applyFill="1" applyBorder="1" applyAlignment="1">
      <alignment vertical="center"/>
    </xf>
    <xf numFmtId="0" fontId="26" fillId="3" borderId="25" xfId="0" applyFont="1" applyFill="1" applyBorder="1" applyAlignment="1">
      <alignment vertical="center" shrinkToFit="1"/>
    </xf>
    <xf numFmtId="0" fontId="20" fillId="3" borderId="25" xfId="0" applyFont="1" applyFill="1" applyBorder="1" applyAlignment="1">
      <alignment vertical="center" shrinkToFit="1"/>
    </xf>
    <xf numFmtId="0" fontId="10" fillId="15" borderId="0" xfId="0" applyFont="1" applyFill="1"/>
    <xf numFmtId="0" fontId="20" fillId="4" borderId="0" xfId="0" applyFont="1" applyFill="1"/>
    <xf numFmtId="0" fontId="20" fillId="15" borderId="0" xfId="0" applyFont="1" applyFill="1"/>
    <xf numFmtId="0" fontId="63" fillId="2" borderId="34" xfId="0" applyFont="1" applyFill="1" applyBorder="1" applyAlignment="1">
      <alignment vertical="center" shrinkToFit="1"/>
    </xf>
    <xf numFmtId="49" fontId="12" fillId="2" borderId="9" xfId="0" applyNumberFormat="1" applyFont="1" applyFill="1" applyBorder="1" applyAlignment="1">
      <alignment vertical="center"/>
    </xf>
    <xf numFmtId="49" fontId="0" fillId="2" borderId="10" xfId="0" applyNumberFormat="1" applyFill="1" applyBorder="1" applyAlignment="1">
      <alignment vertical="center"/>
    </xf>
    <xf numFmtId="49" fontId="0" fillId="2" borderId="11" xfId="0" applyNumberFormat="1" applyFill="1" applyBorder="1" applyAlignment="1">
      <alignment vertical="center"/>
    </xf>
    <xf numFmtId="49" fontId="0" fillId="0" borderId="70" xfId="0" applyNumberFormat="1" applyBorder="1" applyAlignment="1" applyProtection="1">
      <alignment vertical="center" shrinkToFit="1"/>
      <protection locked="0"/>
    </xf>
    <xf numFmtId="49" fontId="0" fillId="0" borderId="4" xfId="0" applyNumberFormat="1" applyBorder="1" applyAlignment="1" applyProtection="1">
      <alignment vertical="center" shrinkToFit="1"/>
      <protection locked="0"/>
    </xf>
    <xf numFmtId="49" fontId="7" fillId="16" borderId="0" xfId="0" applyNumberFormat="1" applyFont="1" applyFill="1" applyAlignment="1">
      <alignment vertical="center"/>
    </xf>
    <xf numFmtId="0" fontId="107" fillId="3" borderId="0" xfId="0" applyFont="1" applyFill="1"/>
    <xf numFmtId="0" fontId="107" fillId="3" borderId="0" xfId="0" applyFont="1" applyFill="1" applyAlignment="1">
      <alignment vertical="top"/>
    </xf>
    <xf numFmtId="49" fontId="6" fillId="12" borderId="0" xfId="0" applyNumberFormat="1" applyFont="1" applyFill="1" applyAlignment="1">
      <alignment vertical="center" shrinkToFit="1"/>
    </xf>
    <xf numFmtId="0" fontId="111" fillId="12" borderId="0" xfId="0" applyFont="1" applyFill="1" applyAlignment="1">
      <alignment horizontal="left" indent="1"/>
    </xf>
    <xf numFmtId="0" fontId="111" fillId="12" borderId="0" xfId="0" applyFont="1" applyFill="1"/>
    <xf numFmtId="0" fontId="111" fillId="12" borderId="0" xfId="0" applyFont="1" applyFill="1" applyAlignment="1">
      <alignment horizontal="left" vertical="top" indent="1"/>
    </xf>
    <xf numFmtId="0" fontId="111" fillId="12" borderId="0" xfId="0" applyFont="1" applyFill="1" applyAlignment="1">
      <alignment vertical="top"/>
    </xf>
    <xf numFmtId="0" fontId="112" fillId="2" borderId="0" xfId="0" applyFont="1" applyFill="1" applyAlignment="1">
      <alignment vertical="center"/>
    </xf>
    <xf numFmtId="0" fontId="5" fillId="0" borderId="0" xfId="0" applyFont="1" applyAlignment="1">
      <alignment vertical="center" shrinkToFit="1"/>
    </xf>
    <xf numFmtId="0" fontId="113" fillId="15" borderId="0" xfId="0" applyFont="1" applyFill="1" applyAlignment="1">
      <alignment horizontal="center" vertical="center" shrinkToFit="1"/>
    </xf>
    <xf numFmtId="0" fontId="16" fillId="0" borderId="0" xfId="0" applyFont="1" applyAlignment="1">
      <alignment horizontal="center" vertical="center"/>
    </xf>
    <xf numFmtId="0" fontId="20" fillId="0" borderId="44" xfId="5" applyFont="1" applyBorder="1" applyAlignment="1" applyProtection="1">
      <alignment horizontal="center" vertical="center" shrinkToFit="1"/>
      <protection locked="0"/>
    </xf>
    <xf numFmtId="0" fontId="20" fillId="0" borderId="60" xfId="5" applyFont="1" applyBorder="1" applyAlignment="1" applyProtection="1">
      <alignment horizontal="center" vertical="center" shrinkToFit="1"/>
      <protection locked="0"/>
    </xf>
    <xf numFmtId="0" fontId="114" fillId="2" borderId="0" xfId="5" applyFont="1" applyFill="1">
      <alignment vertical="center"/>
    </xf>
    <xf numFmtId="0" fontId="115" fillId="2" borderId="0" xfId="5" applyFont="1" applyFill="1">
      <alignment vertical="center"/>
    </xf>
    <xf numFmtId="0" fontId="17" fillId="0" borderId="0" xfId="0" applyFont="1" applyAlignment="1" applyProtection="1">
      <alignment horizontal="right" vertical="center" shrinkToFit="1"/>
      <protection locked="0"/>
    </xf>
    <xf numFmtId="0" fontId="5" fillId="0" borderId="0" xfId="6" applyAlignment="1" applyProtection="1">
      <alignment horizontal="right" vertical="center" shrinkToFit="1"/>
      <protection locked="0"/>
    </xf>
    <xf numFmtId="0" fontId="2" fillId="15" borderId="0" xfId="5" applyFill="1" applyAlignment="1">
      <alignment horizontal="center" vertical="center"/>
    </xf>
    <xf numFmtId="0" fontId="20" fillId="5" borderId="0" xfId="5" applyFont="1" applyFill="1">
      <alignment vertical="center"/>
    </xf>
    <xf numFmtId="0" fontId="20" fillId="3" borderId="31" xfId="0" applyFont="1" applyFill="1" applyBorder="1" applyAlignment="1">
      <alignment shrinkToFit="1"/>
    </xf>
    <xf numFmtId="0" fontId="25" fillId="3" borderId="0" xfId="0" applyFont="1" applyFill="1" applyAlignment="1" applyProtection="1">
      <alignment horizontal="center" vertical="center" shrinkToFit="1"/>
      <protection locked="0"/>
    </xf>
    <xf numFmtId="0" fontId="20" fillId="3" borderId="0" xfId="0" applyFont="1" applyFill="1" applyAlignment="1">
      <alignment horizontal="center" vertical="top" shrinkToFit="1"/>
    </xf>
    <xf numFmtId="0" fontId="19" fillId="3" borderId="65" xfId="0" applyFont="1" applyFill="1" applyBorder="1" applyAlignment="1">
      <alignment horizontal="center" vertical="center" shrinkToFit="1"/>
    </xf>
    <xf numFmtId="0" fontId="18" fillId="3" borderId="0" xfId="0" applyFont="1" applyFill="1" applyAlignment="1">
      <alignment horizontal="center" vertical="center"/>
    </xf>
    <xf numFmtId="0" fontId="6" fillId="3" borderId="0" xfId="6" applyFont="1" applyFill="1" applyAlignment="1">
      <alignment vertical="center"/>
    </xf>
    <xf numFmtId="0" fontId="5" fillId="3" borderId="0" xfId="6" applyFill="1" applyAlignment="1">
      <alignment vertical="center"/>
    </xf>
    <xf numFmtId="0" fontId="39" fillId="3" borderId="0" xfId="6" applyFont="1" applyFill="1" applyAlignment="1">
      <alignment vertical="center" shrinkToFit="1"/>
    </xf>
    <xf numFmtId="49" fontId="16" fillId="3" borderId="0" xfId="0" applyNumberFormat="1" applyFont="1" applyFill="1" applyAlignment="1">
      <alignment horizontal="right" vertical="center" shrinkToFit="1"/>
    </xf>
    <xf numFmtId="0" fontId="17" fillId="3" borderId="0" xfId="0" applyFont="1" applyFill="1" applyAlignment="1">
      <alignment horizontal="right"/>
    </xf>
    <xf numFmtId="0" fontId="50" fillId="3" borderId="0" xfId="0" applyFont="1" applyFill="1" applyAlignment="1">
      <alignment horizontal="center" vertical="center"/>
    </xf>
    <xf numFmtId="0" fontId="50" fillId="3" borderId="0" xfId="0" applyFont="1" applyFill="1" applyAlignment="1">
      <alignment vertical="center"/>
    </xf>
    <xf numFmtId="0" fontId="16" fillId="3" borderId="0" xfId="0" applyFont="1" applyFill="1" applyAlignment="1">
      <alignment horizontal="left" wrapText="1" shrinkToFit="1"/>
    </xf>
    <xf numFmtId="0" fontId="20" fillId="3" borderId="44" xfId="5" applyFont="1" applyFill="1" applyBorder="1" applyAlignment="1">
      <alignment horizontal="center" vertical="center" shrinkToFit="1"/>
    </xf>
    <xf numFmtId="0" fontId="20" fillId="3" borderId="60" xfId="5" applyFont="1" applyFill="1" applyBorder="1" applyAlignment="1">
      <alignment horizontal="center" vertical="center" shrinkToFit="1"/>
    </xf>
    <xf numFmtId="0" fontId="20" fillId="3" borderId="0" xfId="5" applyFont="1" applyFill="1" applyAlignment="1">
      <alignment horizontal="center" vertical="top" shrinkToFit="1"/>
    </xf>
    <xf numFmtId="0" fontId="17" fillId="3" borderId="0" xfId="5" applyFont="1" applyFill="1" applyAlignment="1">
      <alignment vertical="center" shrinkToFit="1"/>
    </xf>
    <xf numFmtId="0" fontId="78" fillId="3" borderId="0" xfId="4" applyFont="1" applyFill="1" applyAlignment="1">
      <alignment horizontal="center" vertical="center" shrinkToFit="1"/>
    </xf>
    <xf numFmtId="0" fontId="82" fillId="3" borderId="0" xfId="4" applyFont="1" applyFill="1" applyAlignment="1">
      <alignment horizontal="center" vertical="center"/>
    </xf>
    <xf numFmtId="0" fontId="79" fillId="3" borderId="0" xfId="4" applyFont="1" applyFill="1" applyAlignment="1">
      <alignment horizontal="center" vertical="center"/>
    </xf>
    <xf numFmtId="0" fontId="91" fillId="3" borderId="23" xfId="4" applyFont="1" applyFill="1" applyBorder="1" applyAlignment="1">
      <alignment horizontal="center" vertical="center"/>
    </xf>
    <xf numFmtId="49" fontId="16" fillId="3" borderId="0" xfId="0" applyNumberFormat="1" applyFont="1" applyFill="1" applyAlignment="1">
      <alignment vertical="center" wrapText="1" shrinkToFit="1"/>
    </xf>
    <xf numFmtId="0" fontId="0" fillId="3" borderId="0" xfId="8" applyFont="1" applyFill="1"/>
    <xf numFmtId="0" fontId="10" fillId="16" borderId="0" xfId="0" applyFont="1" applyFill="1"/>
    <xf numFmtId="0" fontId="10" fillId="16" borderId="0" xfId="0" applyFont="1" applyFill="1" applyAlignment="1">
      <alignment vertical="center"/>
    </xf>
    <xf numFmtId="0" fontId="41" fillId="16" borderId="0" xfId="0" applyFont="1" applyFill="1" applyAlignment="1">
      <alignment vertical="center" wrapText="1"/>
    </xf>
    <xf numFmtId="0" fontId="20" fillId="16" borderId="33" xfId="0" applyFont="1" applyFill="1" applyBorder="1" applyAlignment="1">
      <alignment horizontal="center" vertical="center" textRotation="255"/>
    </xf>
    <xf numFmtId="0" fontId="20" fillId="16" borderId="0" xfId="0" applyFont="1" applyFill="1"/>
    <xf numFmtId="0" fontId="16" fillId="16" borderId="33" xfId="0" applyFont="1" applyFill="1" applyBorder="1" applyAlignment="1">
      <alignment horizontal="center" vertical="center" textRotation="255"/>
    </xf>
    <xf numFmtId="0" fontId="2" fillId="16" borderId="37" xfId="0" applyFont="1" applyFill="1" applyBorder="1" applyAlignment="1">
      <alignment vertical="center" textRotation="255"/>
    </xf>
    <xf numFmtId="0" fontId="116" fillId="2" borderId="0" xfId="4" applyFont="1" applyFill="1">
      <alignment vertical="center"/>
    </xf>
    <xf numFmtId="0" fontId="116" fillId="2" borderId="0" xfId="4" applyFont="1" applyFill="1" applyAlignment="1"/>
    <xf numFmtId="0" fontId="0" fillId="3" borderId="0" xfId="0" applyFill="1" applyAlignment="1">
      <alignment vertical="center"/>
    </xf>
    <xf numFmtId="0" fontId="16" fillId="2" borderId="71" xfId="0" applyFont="1" applyFill="1" applyBorder="1" applyAlignment="1">
      <alignment vertical="center"/>
    </xf>
    <xf numFmtId="0" fontId="16" fillId="2" borderId="34" xfId="0" applyFont="1" applyFill="1" applyBorder="1"/>
    <xf numFmtId="0" fontId="16" fillId="2" borderId="34" xfId="0" applyFont="1" applyFill="1" applyBorder="1" applyAlignment="1">
      <alignment vertical="center"/>
    </xf>
    <xf numFmtId="0" fontId="16" fillId="2" borderId="61" xfId="0" applyFont="1" applyFill="1" applyBorder="1" applyAlignment="1">
      <alignment vertical="center"/>
    </xf>
    <xf numFmtId="0" fontId="16" fillId="17" borderId="0" xfId="0" applyFont="1" applyFill="1" applyAlignment="1">
      <alignment shrinkToFit="1"/>
    </xf>
    <xf numFmtId="0" fontId="16" fillId="17" borderId="0" xfId="0" applyFont="1" applyFill="1" applyAlignment="1">
      <alignment horizontal="left" wrapText="1" shrinkToFit="1"/>
    </xf>
    <xf numFmtId="0" fontId="16" fillId="17" borderId="0" xfId="0" applyFont="1" applyFill="1" applyAlignment="1">
      <alignment vertical="center"/>
    </xf>
    <xf numFmtId="0" fontId="1" fillId="3" borderId="23" xfId="4" applyFont="1" applyFill="1" applyBorder="1">
      <alignment vertical="center"/>
    </xf>
    <xf numFmtId="0" fontId="0" fillId="18" borderId="10" xfId="0" applyFill="1" applyBorder="1"/>
    <xf numFmtId="0" fontId="0" fillId="18" borderId="11" xfId="0" applyFill="1" applyBorder="1"/>
    <xf numFmtId="0" fontId="107" fillId="18" borderId="2" xfId="0" applyFont="1" applyFill="1" applyBorder="1" applyAlignment="1">
      <alignment vertical="top"/>
    </xf>
    <xf numFmtId="0" fontId="107" fillId="18" borderId="8" xfId="0" applyFont="1" applyFill="1" applyBorder="1" applyAlignment="1">
      <alignment vertical="top"/>
    </xf>
    <xf numFmtId="49" fontId="127" fillId="2" borderId="0" xfId="0" applyNumberFormat="1" applyFont="1" applyFill="1" applyAlignment="1">
      <alignment vertical="center"/>
    </xf>
    <xf numFmtId="0" fontId="16" fillId="3" borderId="4" xfId="0" applyFont="1" applyFill="1" applyBorder="1" applyAlignment="1">
      <alignment horizontal="center" vertical="top" shrinkToFit="1"/>
    </xf>
    <xf numFmtId="49" fontId="129" fillId="3" borderId="0" xfId="0" applyNumberFormat="1" applyFont="1" applyFill="1" applyAlignment="1">
      <alignment vertical="center"/>
    </xf>
    <xf numFmtId="0" fontId="0" fillId="20" borderId="9" xfId="0" applyFill="1" applyBorder="1" applyAlignment="1">
      <alignment horizontal="left" indent="1"/>
    </xf>
    <xf numFmtId="0" fontId="126" fillId="20" borderId="7" xfId="0" applyFont="1" applyFill="1" applyBorder="1" applyAlignment="1">
      <alignment horizontal="left" vertical="top" indent="1"/>
    </xf>
    <xf numFmtId="22" fontId="6" fillId="21" borderId="0" xfId="0" applyNumberFormat="1" applyFont="1" applyFill="1" applyAlignment="1">
      <alignment horizontal="left" vertical="center"/>
    </xf>
    <xf numFmtId="14" fontId="6" fillId="21" borderId="0" xfId="0" applyNumberFormat="1" applyFont="1" applyFill="1" applyAlignment="1">
      <alignment horizontal="left" vertical="center"/>
    </xf>
    <xf numFmtId="49" fontId="53" fillId="4" borderId="13" xfId="0" applyNumberFormat="1" applyFont="1" applyFill="1" applyBorder="1" applyAlignment="1">
      <alignment horizontal="center" vertical="center" shrinkToFit="1"/>
    </xf>
    <xf numFmtId="49" fontId="53" fillId="4" borderId="14" xfId="0" applyNumberFormat="1" applyFont="1" applyFill="1" applyBorder="1" applyAlignment="1">
      <alignment horizontal="center" vertical="center" shrinkToFit="1"/>
    </xf>
    <xf numFmtId="49" fontId="53" fillId="4" borderId="72" xfId="0" applyNumberFormat="1" applyFont="1" applyFill="1" applyBorder="1" applyAlignment="1">
      <alignment horizontal="center" vertical="center"/>
    </xf>
    <xf numFmtId="49" fontId="53" fillId="4" borderId="73" xfId="0" applyNumberFormat="1" applyFont="1" applyFill="1" applyBorder="1" applyAlignment="1">
      <alignment horizontal="center" vertical="center" shrinkToFit="1"/>
    </xf>
    <xf numFmtId="49" fontId="53" fillId="4" borderId="74" xfId="0" applyNumberFormat="1" applyFont="1" applyFill="1" applyBorder="1" applyAlignment="1">
      <alignment horizontal="center" vertical="center" shrinkToFit="1"/>
    </xf>
    <xf numFmtId="49" fontId="10" fillId="3" borderId="0" xfId="0" applyNumberFormat="1" applyFont="1" applyFill="1" applyAlignment="1">
      <alignment vertical="center" wrapText="1"/>
    </xf>
    <xf numFmtId="49" fontId="2" fillId="3" borderId="0" xfId="0" applyNumberFormat="1" applyFont="1" applyFill="1" applyAlignment="1">
      <alignment vertical="center"/>
    </xf>
    <xf numFmtId="49" fontId="68" fillId="2" borderId="0" xfId="0" applyNumberFormat="1" applyFont="1" applyFill="1" applyAlignment="1">
      <alignment vertical="center" wrapText="1"/>
    </xf>
    <xf numFmtId="49" fontId="96" fillId="2" borderId="0" xfId="0" applyNumberFormat="1" applyFont="1" applyFill="1" applyAlignment="1">
      <alignment vertical="center"/>
    </xf>
    <xf numFmtId="0" fontId="69" fillId="2" borderId="5" xfId="0" applyFont="1" applyFill="1" applyBorder="1" applyAlignment="1">
      <alignment vertical="center" wrapText="1"/>
    </xf>
    <xf numFmtId="0" fontId="69" fillId="2" borderId="0" xfId="0" applyFont="1" applyFill="1" applyAlignment="1">
      <alignment vertical="center"/>
    </xf>
    <xf numFmtId="0" fontId="69" fillId="2" borderId="6" xfId="0" applyFont="1" applyFill="1" applyBorder="1" applyAlignment="1">
      <alignment vertical="center"/>
    </xf>
    <xf numFmtId="0" fontId="69" fillId="2" borderId="5" xfId="0" applyFont="1" applyFill="1" applyBorder="1" applyAlignment="1">
      <alignment vertical="center"/>
    </xf>
    <xf numFmtId="0" fontId="0" fillId="0" borderId="3" xfId="0" applyBorder="1" applyAlignment="1" applyProtection="1">
      <alignment horizontal="center" vertical="center" wrapText="1"/>
      <protection locked="0"/>
    </xf>
    <xf numFmtId="0" fontId="0" fillId="0" borderId="4" xfId="0" applyBorder="1" applyAlignment="1" applyProtection="1">
      <alignment horizontal="center" vertical="center" wrapText="1"/>
      <protection locked="0"/>
    </xf>
    <xf numFmtId="49" fontId="53" fillId="4" borderId="75" xfId="0" applyNumberFormat="1" applyFont="1" applyFill="1" applyBorder="1" applyAlignment="1">
      <alignment horizontal="center" vertical="center"/>
    </xf>
    <xf numFmtId="49" fontId="7" fillId="2" borderId="0" xfId="0" applyNumberFormat="1" applyFont="1" applyFill="1" applyAlignment="1">
      <alignment vertical="center" wrapText="1"/>
    </xf>
    <xf numFmtId="49" fontId="53" fillId="4" borderId="76" xfId="0" applyNumberFormat="1" applyFont="1" applyFill="1" applyBorder="1" applyAlignment="1">
      <alignment horizontal="center" vertical="center"/>
    </xf>
    <xf numFmtId="49" fontId="53" fillId="4" borderId="77" xfId="0" applyNumberFormat="1" applyFont="1" applyFill="1" applyBorder="1" applyAlignment="1">
      <alignment horizontal="center" vertical="center"/>
    </xf>
    <xf numFmtId="0" fontId="19" fillId="3" borderId="0" xfId="0" applyFont="1" applyFill="1" applyAlignment="1">
      <alignment horizontal="center" vertical="center" shrinkToFit="1"/>
    </xf>
    <xf numFmtId="0" fontId="25" fillId="3" borderId="9" xfId="0" applyFont="1" applyFill="1" applyBorder="1" applyAlignment="1" applyProtection="1">
      <alignment horizontal="center" vertical="center" shrinkToFit="1"/>
      <protection locked="0"/>
    </xf>
    <xf numFmtId="0" fontId="25" fillId="3" borderId="10" xfId="0" applyFont="1" applyFill="1" applyBorder="1" applyAlignment="1" applyProtection="1">
      <alignment horizontal="center" vertical="center" shrinkToFit="1"/>
      <protection locked="0"/>
    </xf>
    <xf numFmtId="0" fontId="25" fillId="3" borderId="11" xfId="0" applyFont="1" applyFill="1" applyBorder="1" applyAlignment="1" applyProtection="1">
      <alignment horizontal="center" vertical="center" shrinkToFit="1"/>
      <protection locked="0"/>
    </xf>
    <xf numFmtId="0" fontId="25" fillId="3" borderId="5" xfId="0" applyFont="1" applyFill="1" applyBorder="1" applyAlignment="1" applyProtection="1">
      <alignment horizontal="center" vertical="center" shrinkToFit="1"/>
      <protection locked="0"/>
    </xf>
    <xf numFmtId="0" fontId="25" fillId="3" borderId="0" xfId="0" applyFont="1" applyFill="1" applyAlignment="1" applyProtection="1">
      <alignment horizontal="center" vertical="center" shrinkToFit="1"/>
      <protection locked="0"/>
    </xf>
    <xf numFmtId="0" fontId="25" fillId="3" borderId="6" xfId="0" applyFont="1" applyFill="1" applyBorder="1" applyAlignment="1" applyProtection="1">
      <alignment horizontal="center" vertical="center" shrinkToFit="1"/>
      <protection locked="0"/>
    </xf>
    <xf numFmtId="0" fontId="25" fillId="3" borderId="7" xfId="0" applyFont="1" applyFill="1" applyBorder="1" applyAlignment="1" applyProtection="1">
      <alignment horizontal="center" vertical="center" shrinkToFit="1"/>
      <protection locked="0"/>
    </xf>
    <xf numFmtId="0" fontId="25" fillId="3" borderId="2" xfId="0" applyFont="1" applyFill="1" applyBorder="1" applyAlignment="1" applyProtection="1">
      <alignment horizontal="center" vertical="center" shrinkToFit="1"/>
      <protection locked="0"/>
    </xf>
    <xf numFmtId="0" fontId="25" fillId="3" borderId="8" xfId="0" applyFont="1" applyFill="1" applyBorder="1" applyAlignment="1" applyProtection="1">
      <alignment horizontal="center" vertical="center" shrinkToFit="1"/>
      <protection locked="0"/>
    </xf>
    <xf numFmtId="0" fontId="5" fillId="3" borderId="0" xfId="0" applyFont="1" applyFill="1" applyAlignment="1">
      <alignment horizontal="right" shrinkToFit="1"/>
    </xf>
    <xf numFmtId="0" fontId="5" fillId="3" borderId="0" xfId="0" applyFont="1" applyFill="1" applyAlignment="1">
      <alignment horizontal="center" vertical="center" shrinkToFit="1"/>
    </xf>
    <xf numFmtId="0" fontId="5" fillId="0" borderId="0" xfId="0" applyFont="1" applyAlignment="1" applyProtection="1">
      <alignment horizontal="right" vertical="center" shrinkToFit="1"/>
      <protection locked="0"/>
    </xf>
    <xf numFmtId="0" fontId="25" fillId="3" borderId="0" xfId="0" applyFont="1" applyFill="1" applyAlignment="1">
      <alignment vertical="center" shrinkToFit="1"/>
    </xf>
    <xf numFmtId="0" fontId="5" fillId="0" borderId="0" xfId="0" applyFont="1" applyAlignment="1">
      <alignment horizontal="center" vertical="center" shrinkToFit="1"/>
    </xf>
    <xf numFmtId="0" fontId="5" fillId="0" borderId="66" xfId="0" applyFont="1" applyBorder="1" applyAlignment="1">
      <alignment horizontal="center" vertical="center" shrinkToFit="1"/>
    </xf>
    <xf numFmtId="49" fontId="5" fillId="0" borderId="0" xfId="0" applyNumberFormat="1" applyFont="1" applyAlignment="1" applyProtection="1">
      <alignment shrinkToFit="1"/>
      <protection locked="0"/>
    </xf>
    <xf numFmtId="49" fontId="5" fillId="0" borderId="2" xfId="0" applyNumberFormat="1" applyFont="1" applyBorder="1" applyAlignment="1" applyProtection="1">
      <alignment shrinkToFit="1"/>
      <protection locked="0"/>
    </xf>
    <xf numFmtId="49" fontId="20" fillId="3" borderId="2" xfId="0" applyNumberFormat="1" applyFont="1" applyFill="1" applyBorder="1" applyAlignment="1">
      <alignment shrinkToFit="1"/>
    </xf>
    <xf numFmtId="0" fontId="20" fillId="3" borderId="10" xfId="0" applyFont="1" applyFill="1" applyBorder="1" applyAlignment="1">
      <alignment shrinkToFit="1"/>
    </xf>
    <xf numFmtId="0" fontId="20" fillId="3" borderId="2" xfId="0" applyFont="1" applyFill="1" applyBorder="1" applyAlignment="1">
      <alignment shrinkToFit="1"/>
    </xf>
    <xf numFmtId="49" fontId="5" fillId="3" borderId="10" xfId="0" applyNumberFormat="1" applyFont="1" applyFill="1" applyBorder="1" applyAlignment="1" applyProtection="1">
      <alignment shrinkToFit="1"/>
      <protection locked="0"/>
    </xf>
    <xf numFmtId="49" fontId="5" fillId="3" borderId="2" xfId="0" applyNumberFormat="1" applyFont="1" applyFill="1" applyBorder="1" applyAlignment="1" applyProtection="1">
      <alignment shrinkToFit="1"/>
      <protection locked="0"/>
    </xf>
    <xf numFmtId="0" fontId="5" fillId="3" borderId="5" xfId="0" applyFont="1" applyFill="1" applyBorder="1" applyAlignment="1">
      <alignment vertical="center" shrinkToFit="1"/>
    </xf>
    <xf numFmtId="0" fontId="5" fillId="3" borderId="0" xfId="0" applyFont="1" applyFill="1" applyAlignment="1">
      <alignment vertical="center" shrinkToFit="1"/>
    </xf>
    <xf numFmtId="0" fontId="5" fillId="3" borderId="0" xfId="0" applyFont="1" applyFill="1"/>
    <xf numFmtId="0" fontId="16" fillId="3" borderId="65" xfId="0" applyFont="1" applyFill="1" applyBorder="1" applyAlignment="1">
      <alignment vertical="center" shrinkToFit="1"/>
    </xf>
    <xf numFmtId="0" fontId="2" fillId="0" borderId="37" xfId="0" applyFont="1" applyBorder="1" applyAlignment="1">
      <alignment vertical="center" wrapText="1"/>
    </xf>
    <xf numFmtId="0" fontId="2" fillId="0" borderId="89" xfId="0" applyFont="1" applyBorder="1" applyAlignment="1">
      <alignment vertical="center" wrapText="1"/>
    </xf>
    <xf numFmtId="0" fontId="2" fillId="0" borderId="90" xfId="0" applyFont="1" applyBorder="1" applyAlignment="1">
      <alignment vertical="center" wrapText="1"/>
    </xf>
    <xf numFmtId="0" fontId="16" fillId="3" borderId="0" xfId="0" applyFont="1" applyFill="1" applyAlignment="1">
      <alignment horizontal="right" vertical="center" shrinkToFit="1"/>
    </xf>
    <xf numFmtId="0" fontId="16" fillId="3" borderId="0" xfId="0" applyFont="1" applyFill="1" applyAlignment="1">
      <alignment vertical="center" shrinkToFit="1"/>
    </xf>
    <xf numFmtId="0" fontId="113" fillId="15" borderId="0" xfId="0" applyFont="1" applyFill="1" applyAlignment="1">
      <alignment horizontal="center" vertical="center" shrinkToFit="1"/>
    </xf>
    <xf numFmtId="0" fontId="5" fillId="3" borderId="0" xfId="0" applyFont="1" applyFill="1" applyAlignment="1">
      <alignment horizontal="left" vertical="center" shrinkToFit="1"/>
    </xf>
    <xf numFmtId="0" fontId="5" fillId="3" borderId="0" xfId="0" applyFont="1" applyFill="1" applyAlignment="1">
      <alignment horizontal="right" vertical="top" shrinkToFit="1"/>
    </xf>
    <xf numFmtId="0" fontId="20" fillId="3" borderId="0" xfId="0" applyFont="1" applyFill="1" applyAlignment="1">
      <alignment horizontal="distributed" vertical="center" wrapText="1"/>
    </xf>
    <xf numFmtId="0" fontId="18" fillId="3" borderId="91" xfId="0" applyFont="1" applyFill="1" applyBorder="1" applyAlignment="1">
      <alignment horizontal="center" vertical="center"/>
    </xf>
    <xf numFmtId="0" fontId="18" fillId="3" borderId="65" xfId="0" applyFont="1" applyFill="1" applyBorder="1" applyAlignment="1">
      <alignment horizontal="center" vertical="center"/>
    </xf>
    <xf numFmtId="0" fontId="18" fillId="3" borderId="92" xfId="0" applyFont="1" applyFill="1" applyBorder="1" applyAlignment="1">
      <alignment horizontal="center" vertical="center"/>
    </xf>
    <xf numFmtId="0" fontId="18" fillId="3" borderId="93" xfId="0" applyFont="1" applyFill="1" applyBorder="1" applyAlignment="1">
      <alignment horizontal="center" vertical="center"/>
    </xf>
    <xf numFmtId="0" fontId="18" fillId="3" borderId="0" xfId="0" applyFont="1" applyFill="1" applyAlignment="1">
      <alignment horizontal="center" vertical="center"/>
    </xf>
    <xf numFmtId="0" fontId="18" fillId="3" borderId="94" xfId="0" applyFont="1" applyFill="1" applyBorder="1" applyAlignment="1">
      <alignment horizontal="center" vertical="center"/>
    </xf>
    <xf numFmtId="0" fontId="18" fillId="3" borderId="95" xfId="0" applyFont="1" applyFill="1" applyBorder="1" applyAlignment="1">
      <alignment horizontal="center" vertical="center"/>
    </xf>
    <xf numFmtId="0" fontId="18" fillId="3" borderId="66" xfId="0" applyFont="1" applyFill="1" applyBorder="1" applyAlignment="1">
      <alignment horizontal="center" vertical="center"/>
    </xf>
    <xf numFmtId="0" fontId="18" fillId="3" borderId="96" xfId="0" applyFont="1" applyFill="1" applyBorder="1" applyAlignment="1">
      <alignment horizontal="center" vertical="center"/>
    </xf>
    <xf numFmtId="0" fontId="5" fillId="3" borderId="9" xfId="0" applyFont="1" applyFill="1" applyBorder="1" applyAlignment="1">
      <alignment horizontal="center" vertical="center" shrinkToFit="1"/>
    </xf>
    <xf numFmtId="0" fontId="5" fillId="3" borderId="10" xfId="0" applyFont="1" applyFill="1" applyBorder="1" applyAlignment="1">
      <alignment horizontal="center" vertical="center" shrinkToFit="1"/>
    </xf>
    <xf numFmtId="0" fontId="5" fillId="3" borderId="11" xfId="0" applyFont="1" applyFill="1" applyBorder="1" applyAlignment="1">
      <alignment horizontal="center" vertical="center" shrinkToFit="1"/>
    </xf>
    <xf numFmtId="0" fontId="5" fillId="3" borderId="5" xfId="0" applyFont="1" applyFill="1" applyBorder="1" applyAlignment="1">
      <alignment horizontal="center" vertical="center" shrinkToFit="1"/>
    </xf>
    <xf numFmtId="0" fontId="5" fillId="3" borderId="6" xfId="0" applyFont="1" applyFill="1" applyBorder="1" applyAlignment="1">
      <alignment horizontal="center" vertical="center" shrinkToFit="1"/>
    </xf>
    <xf numFmtId="0" fontId="5" fillId="3" borderId="7" xfId="0" applyFont="1" applyFill="1" applyBorder="1" applyAlignment="1">
      <alignment horizontal="center" vertical="center" shrinkToFit="1"/>
    </xf>
    <xf numFmtId="0" fontId="5" fillId="3" borderId="2" xfId="0" applyFont="1" applyFill="1" applyBorder="1" applyAlignment="1">
      <alignment horizontal="center" vertical="center" shrinkToFit="1"/>
    </xf>
    <xf numFmtId="0" fontId="5" fillId="3" borderId="8" xfId="0" applyFont="1" applyFill="1" applyBorder="1" applyAlignment="1">
      <alignment horizontal="center" vertical="center" shrinkToFit="1"/>
    </xf>
    <xf numFmtId="0" fontId="21" fillId="2" borderId="34" xfId="0" applyFont="1" applyFill="1" applyBorder="1" applyAlignment="1">
      <alignment horizontal="center" vertical="center" shrinkToFit="1"/>
    </xf>
    <xf numFmtId="0" fontId="20" fillId="3" borderId="0" xfId="0" applyFont="1" applyFill="1" applyAlignment="1">
      <alignment vertical="center" shrinkToFit="1"/>
    </xf>
    <xf numFmtId="0" fontId="20" fillId="3" borderId="0" xfId="0" applyFont="1" applyFill="1" applyAlignment="1">
      <alignment horizontal="distributed" vertical="center" wrapText="1" shrinkToFit="1"/>
    </xf>
    <xf numFmtId="0" fontId="18" fillId="3" borderId="99" xfId="0" applyFont="1" applyFill="1" applyBorder="1" applyAlignment="1">
      <alignment horizontal="center" vertical="center"/>
    </xf>
    <xf numFmtId="0" fontId="18" fillId="3" borderId="100" xfId="0" applyFont="1" applyFill="1" applyBorder="1" applyAlignment="1">
      <alignment horizontal="center" vertical="center"/>
    </xf>
    <xf numFmtId="0" fontId="18" fillId="3" borderId="101" xfId="0" applyFont="1" applyFill="1" applyBorder="1" applyAlignment="1">
      <alignment horizontal="center" vertical="center"/>
    </xf>
    <xf numFmtId="0" fontId="5" fillId="3" borderId="12" xfId="0" applyFont="1" applyFill="1" applyBorder="1" applyAlignment="1">
      <alignment horizontal="center" vertical="center" shrinkToFit="1"/>
    </xf>
    <xf numFmtId="0" fontId="5" fillId="3" borderId="13" xfId="0" applyFont="1" applyFill="1" applyBorder="1" applyAlignment="1">
      <alignment horizontal="center" vertical="center" shrinkToFit="1"/>
    </xf>
    <xf numFmtId="0" fontId="5" fillId="3" borderId="14" xfId="0" applyFont="1" applyFill="1" applyBorder="1" applyAlignment="1">
      <alignment horizontal="center" vertical="center" shrinkToFit="1"/>
    </xf>
    <xf numFmtId="0" fontId="25" fillId="3" borderId="12" xfId="0" applyFont="1" applyFill="1" applyBorder="1" applyAlignment="1" applyProtection="1">
      <alignment horizontal="center" vertical="center" shrinkToFit="1"/>
      <protection locked="0"/>
    </xf>
    <xf numFmtId="0" fontId="25" fillId="3" borderId="13" xfId="0" applyFont="1" applyFill="1" applyBorder="1" applyAlignment="1" applyProtection="1">
      <alignment horizontal="center" vertical="center" shrinkToFit="1"/>
      <protection locked="0"/>
    </xf>
    <xf numFmtId="0" fontId="25" fillId="3" borderId="14" xfId="0" applyFont="1" applyFill="1" applyBorder="1" applyAlignment="1" applyProtection="1">
      <alignment horizontal="center" vertical="center" shrinkToFit="1"/>
      <protection locked="0"/>
    </xf>
    <xf numFmtId="0" fontId="20" fillId="3" borderId="0" xfId="0" applyFont="1" applyFill="1" applyAlignment="1">
      <alignment vertical="center"/>
    </xf>
    <xf numFmtId="0" fontId="16" fillId="17" borderId="0" xfId="0" applyFont="1" applyFill="1" applyAlignment="1">
      <alignment shrinkToFit="1"/>
    </xf>
    <xf numFmtId="0" fontId="25" fillId="3" borderId="91" xfId="0" applyFont="1" applyFill="1" applyBorder="1" applyAlignment="1">
      <alignment horizontal="center" vertical="center"/>
    </xf>
    <xf numFmtId="0" fontId="25" fillId="3" borderId="65" xfId="0" applyFont="1" applyFill="1" applyBorder="1" applyAlignment="1">
      <alignment horizontal="center" vertical="center"/>
    </xf>
    <xf numFmtId="0" fontId="25" fillId="3" borderId="92" xfId="0" applyFont="1" applyFill="1" applyBorder="1" applyAlignment="1">
      <alignment horizontal="center" vertical="center"/>
    </xf>
    <xf numFmtId="0" fontId="25" fillId="3" borderId="93" xfId="0" applyFont="1" applyFill="1" applyBorder="1" applyAlignment="1">
      <alignment horizontal="center" vertical="center"/>
    </xf>
    <xf numFmtId="0" fontId="25" fillId="3" borderId="0" xfId="0" applyFont="1" applyFill="1" applyAlignment="1">
      <alignment horizontal="center" vertical="center"/>
    </xf>
    <xf numFmtId="0" fontId="25" fillId="3" borderId="94" xfId="0" applyFont="1" applyFill="1" applyBorder="1" applyAlignment="1">
      <alignment horizontal="center" vertical="center"/>
    </xf>
    <xf numFmtId="0" fontId="25" fillId="3" borderId="95" xfId="0" applyFont="1" applyFill="1" applyBorder="1" applyAlignment="1">
      <alignment horizontal="center" vertical="center"/>
    </xf>
    <xf numFmtId="0" fontId="25" fillId="3" borderId="66" xfId="0" applyFont="1" applyFill="1" applyBorder="1" applyAlignment="1">
      <alignment horizontal="center" vertical="center"/>
    </xf>
    <xf numFmtId="0" fontId="25" fillId="3" borderId="96" xfId="0" applyFont="1" applyFill="1" applyBorder="1" applyAlignment="1">
      <alignment horizontal="center" vertical="center"/>
    </xf>
    <xf numFmtId="0" fontId="5" fillId="3" borderId="0" xfId="0" applyFont="1" applyFill="1" applyAlignment="1">
      <alignment horizontal="right" vertical="center" shrinkToFit="1"/>
    </xf>
    <xf numFmtId="0" fontId="20" fillId="3" borderId="0" xfId="0" applyFont="1" applyFill="1" applyAlignment="1">
      <alignment horizontal="center" shrinkToFit="1"/>
    </xf>
    <xf numFmtId="0" fontId="5" fillId="3" borderId="0" xfId="0" applyFont="1" applyFill="1" applyAlignment="1" applyProtection="1">
      <alignment horizontal="left" vertical="center" shrinkToFit="1"/>
      <protection locked="0"/>
    </xf>
    <xf numFmtId="0" fontId="5" fillId="3" borderId="2" xfId="0" applyFont="1" applyFill="1" applyBorder="1" applyAlignment="1" applyProtection="1">
      <alignment horizontal="left" vertical="center" shrinkToFit="1"/>
      <protection locked="0"/>
    </xf>
    <xf numFmtId="0" fontId="20" fillId="3" borderId="0" xfId="0" applyFont="1" applyFill="1" applyAlignment="1">
      <alignment horizontal="center" vertical="top" shrinkToFit="1"/>
    </xf>
    <xf numFmtId="0" fontId="19" fillId="3" borderId="65" xfId="0" applyFont="1" applyFill="1" applyBorder="1" applyAlignment="1">
      <alignment horizontal="center" vertical="center" shrinkToFit="1"/>
    </xf>
    <xf numFmtId="0" fontId="20" fillId="3" borderId="0" xfId="0" applyFont="1" applyFill="1" applyAlignment="1">
      <alignment horizontal="center" vertical="center" shrinkToFit="1"/>
    </xf>
    <xf numFmtId="0" fontId="16" fillId="3" borderId="5" xfId="0" applyFont="1" applyFill="1" applyBorder="1" applyAlignment="1">
      <alignment horizontal="center" shrinkToFit="1"/>
    </xf>
    <xf numFmtId="0" fontId="16" fillId="3" borderId="0" xfId="0" applyFont="1" applyFill="1" applyAlignment="1">
      <alignment horizontal="center" shrinkToFit="1"/>
    </xf>
    <xf numFmtId="0" fontId="20" fillId="3" borderId="0" xfId="0" applyFont="1" applyFill="1" applyAlignment="1">
      <alignment horizontal="distributed" vertical="center" shrinkToFit="1"/>
    </xf>
    <xf numFmtId="0" fontId="20" fillId="3" borderId="0" xfId="0" applyFont="1" applyFill="1" applyAlignment="1">
      <alignment shrinkToFit="1"/>
    </xf>
    <xf numFmtId="49" fontId="25" fillId="3" borderId="2" xfId="0" applyNumberFormat="1" applyFont="1" applyFill="1" applyBorder="1" applyAlignment="1" applyProtection="1">
      <alignment horizontal="left" vertical="center" indent="1" shrinkToFit="1"/>
      <protection locked="0"/>
    </xf>
    <xf numFmtId="0" fontId="25" fillId="3" borderId="9" xfId="0" applyFont="1" applyFill="1" applyBorder="1" applyAlignment="1">
      <alignment horizontal="center" vertical="center" shrinkToFit="1"/>
    </xf>
    <xf numFmtId="0" fontId="25" fillId="3" borderId="10" xfId="0" applyFont="1" applyFill="1" applyBorder="1" applyAlignment="1">
      <alignment horizontal="center" vertical="center" shrinkToFit="1"/>
    </xf>
    <xf numFmtId="0" fontId="25" fillId="3" borderId="11" xfId="0" applyFont="1" applyFill="1" applyBorder="1" applyAlignment="1">
      <alignment horizontal="center" vertical="center" shrinkToFit="1"/>
    </xf>
    <xf numFmtId="0" fontId="25" fillId="3" borderId="7" xfId="0" applyFont="1" applyFill="1" applyBorder="1" applyAlignment="1">
      <alignment horizontal="center" vertical="center" shrinkToFit="1"/>
    </xf>
    <xf numFmtId="0" fontId="25" fillId="3" borderId="2" xfId="0" applyFont="1" applyFill="1" applyBorder="1" applyAlignment="1">
      <alignment horizontal="center" vertical="center" shrinkToFit="1"/>
    </xf>
    <xf numFmtId="0" fontId="25" fillId="3" borderId="8" xfId="0" applyFont="1" applyFill="1" applyBorder="1" applyAlignment="1">
      <alignment horizontal="center" vertical="center" shrinkToFit="1"/>
    </xf>
    <xf numFmtId="0" fontId="118" fillId="4" borderId="0" xfId="0" applyFont="1" applyFill="1" applyAlignment="1">
      <alignment vertical="center" wrapText="1" shrinkToFit="1"/>
    </xf>
    <xf numFmtId="0" fontId="118" fillId="4" borderId="0" xfId="0" applyFont="1" applyFill="1" applyAlignment="1">
      <alignment vertical="center" shrinkToFit="1"/>
    </xf>
    <xf numFmtId="0" fontId="25" fillId="3" borderId="99" xfId="0" applyFont="1" applyFill="1" applyBorder="1" applyAlignment="1">
      <alignment horizontal="center" vertical="center"/>
    </xf>
    <xf numFmtId="0" fontId="25" fillId="3" borderId="100" xfId="0" applyFont="1" applyFill="1" applyBorder="1" applyAlignment="1">
      <alignment horizontal="center" vertical="center"/>
    </xf>
    <xf numFmtId="0" fontId="25" fillId="3" borderId="101" xfId="0" applyFont="1" applyFill="1" applyBorder="1" applyAlignment="1">
      <alignment horizontal="center" vertical="center"/>
    </xf>
    <xf numFmtId="0" fontId="25" fillId="3" borderId="5" xfId="0" applyFont="1" applyFill="1" applyBorder="1" applyAlignment="1">
      <alignment horizontal="center" vertical="center" shrinkToFit="1"/>
    </xf>
    <xf numFmtId="0" fontId="25" fillId="3" borderId="0" xfId="0" applyFont="1" applyFill="1" applyAlignment="1">
      <alignment horizontal="center" vertical="center" shrinkToFit="1"/>
    </xf>
    <xf numFmtId="0" fontId="27" fillId="3" borderId="12" xfId="0" applyFont="1" applyFill="1" applyBorder="1" applyAlignment="1">
      <alignment horizontal="center" vertical="center" shrinkToFit="1"/>
    </xf>
    <xf numFmtId="0" fontId="27" fillId="3" borderId="13" xfId="0" applyFont="1" applyFill="1" applyBorder="1" applyAlignment="1">
      <alignment horizontal="center" vertical="center" shrinkToFit="1"/>
    </xf>
    <xf numFmtId="0" fontId="27" fillId="3" borderId="14" xfId="0" applyFont="1" applyFill="1" applyBorder="1" applyAlignment="1">
      <alignment horizontal="center" vertical="center" shrinkToFit="1"/>
    </xf>
    <xf numFmtId="0" fontId="62" fillId="4" borderId="0" xfId="0" applyFont="1" applyFill="1" applyAlignment="1">
      <alignment vertical="center" wrapText="1"/>
    </xf>
    <xf numFmtId="0" fontId="51" fillId="4" borderId="0" xfId="0" applyFont="1" applyFill="1" applyAlignment="1">
      <alignment horizontal="center" vertical="center"/>
    </xf>
    <xf numFmtId="0" fontId="2" fillId="0" borderId="102" xfId="0" applyFont="1" applyBorder="1" applyAlignment="1">
      <alignment vertical="center" wrapText="1"/>
    </xf>
    <xf numFmtId="0" fontId="2" fillId="0" borderId="104" xfId="0" applyFont="1" applyBorder="1" applyAlignment="1">
      <alignment vertical="center"/>
    </xf>
    <xf numFmtId="0" fontId="2" fillId="0" borderId="103" xfId="0" applyFont="1" applyBorder="1" applyAlignment="1">
      <alignment vertical="center"/>
    </xf>
    <xf numFmtId="0" fontId="20" fillId="3" borderId="0" xfId="0" applyFont="1" applyFill="1" applyAlignment="1">
      <alignment horizontal="right" vertical="center" shrinkToFit="1"/>
    </xf>
    <xf numFmtId="0" fontId="25" fillId="3" borderId="2" xfId="0" applyFont="1" applyFill="1" applyBorder="1" applyAlignment="1" applyProtection="1">
      <alignment horizontal="left" vertical="center" indent="1" shrinkToFit="1"/>
      <protection locked="0"/>
    </xf>
    <xf numFmtId="0" fontId="5" fillId="3" borderId="2" xfId="0" applyFont="1" applyFill="1" applyBorder="1" applyAlignment="1" applyProtection="1">
      <alignment horizontal="center" vertical="center" shrinkToFit="1"/>
      <protection locked="0"/>
    </xf>
    <xf numFmtId="0" fontId="2" fillId="0" borderId="104" xfId="0" applyFont="1" applyBorder="1" applyAlignment="1">
      <alignment vertical="center" wrapText="1"/>
    </xf>
    <xf numFmtId="0" fontId="2" fillId="0" borderId="103" xfId="0" applyFont="1" applyBorder="1" applyAlignment="1">
      <alignment vertical="center" wrapText="1"/>
    </xf>
    <xf numFmtId="0" fontId="25" fillId="3" borderId="12" xfId="0" applyFont="1" applyFill="1" applyBorder="1" applyAlignment="1">
      <alignment horizontal="center" vertical="center" shrinkToFit="1"/>
    </xf>
    <xf numFmtId="0" fontId="25" fillId="3" borderId="13" xfId="0" applyFont="1" applyFill="1" applyBorder="1" applyAlignment="1">
      <alignment horizontal="center" vertical="center" shrinkToFit="1"/>
    </xf>
    <xf numFmtId="0" fontId="25" fillId="3" borderId="14" xfId="0" applyFont="1" applyFill="1" applyBorder="1" applyAlignment="1">
      <alignment horizontal="center" vertical="center" shrinkToFit="1"/>
    </xf>
    <xf numFmtId="0" fontId="16" fillId="3" borderId="0" xfId="0" applyFont="1" applyFill="1" applyAlignment="1">
      <alignment shrinkToFit="1"/>
    </xf>
    <xf numFmtId="0" fontId="25" fillId="3" borderId="99" xfId="0" applyFont="1" applyFill="1" applyBorder="1" applyAlignment="1">
      <alignment horizontal="center" vertical="center" shrinkToFit="1"/>
    </xf>
    <xf numFmtId="0" fontId="25" fillId="3" borderId="100" xfId="0" applyFont="1" applyFill="1" applyBorder="1" applyAlignment="1">
      <alignment horizontal="center" vertical="center" shrinkToFit="1"/>
    </xf>
    <xf numFmtId="0" fontId="25" fillId="3" borderId="101" xfId="0" applyFont="1" applyFill="1" applyBorder="1" applyAlignment="1">
      <alignment horizontal="center" vertical="center" shrinkToFit="1"/>
    </xf>
    <xf numFmtId="0" fontId="19" fillId="3" borderId="13" xfId="0" applyFont="1" applyFill="1" applyBorder="1" applyAlignment="1">
      <alignment horizontal="center" vertical="center" shrinkToFit="1"/>
    </xf>
    <xf numFmtId="0" fontId="2" fillId="0" borderId="102" xfId="0" applyFont="1" applyBorder="1" applyAlignment="1">
      <alignment vertical="center"/>
    </xf>
    <xf numFmtId="0" fontId="19" fillId="3" borderId="0" xfId="0" applyFont="1" applyFill="1" applyAlignment="1">
      <alignment horizontal="center" shrinkToFit="1"/>
    </xf>
    <xf numFmtId="0" fontId="20" fillId="3" borderId="0" xfId="0" applyFont="1" applyFill="1" applyAlignment="1">
      <alignment horizontal="center" vertical="center" wrapText="1"/>
    </xf>
    <xf numFmtId="0" fontId="17" fillId="3" borderId="0" xfId="0" applyFont="1" applyFill="1" applyAlignment="1">
      <alignment horizontal="right" vertical="center" shrinkToFit="1"/>
    </xf>
    <xf numFmtId="0" fontId="17" fillId="3" borderId="0" xfId="0" applyFont="1" applyFill="1" applyAlignment="1">
      <alignment horizontal="center" vertical="center" shrinkToFit="1"/>
    </xf>
    <xf numFmtId="0" fontId="17" fillId="3" borderId="2" xfId="0" applyFont="1" applyFill="1" applyBorder="1" applyAlignment="1">
      <alignment horizontal="right" vertical="center" shrinkToFit="1"/>
    </xf>
    <xf numFmtId="0" fontId="20" fillId="0" borderId="1" xfId="0" applyFont="1" applyBorder="1" applyAlignment="1">
      <alignment horizontal="center" vertical="center" shrinkToFit="1"/>
    </xf>
    <xf numFmtId="0" fontId="5" fillId="3" borderId="0" xfId="0" applyFont="1" applyFill="1" applyAlignment="1">
      <alignment horizontal="distributed" vertical="center" shrinkToFit="1"/>
    </xf>
    <xf numFmtId="0" fontId="18" fillId="3" borderId="99" xfId="0" applyFont="1" applyFill="1" applyBorder="1" applyAlignment="1">
      <alignment horizontal="center" vertical="center" shrinkToFit="1"/>
    </xf>
    <xf numFmtId="0" fontId="18" fillId="3" borderId="100" xfId="0" applyFont="1" applyFill="1" applyBorder="1" applyAlignment="1">
      <alignment horizontal="center" vertical="center" shrinkToFit="1"/>
    </xf>
    <xf numFmtId="0" fontId="18" fillId="3" borderId="101" xfId="0" applyFont="1" applyFill="1" applyBorder="1" applyAlignment="1">
      <alignment horizontal="center" vertical="center" shrinkToFit="1"/>
    </xf>
    <xf numFmtId="0" fontId="5" fillId="0" borderId="5" xfId="0" applyFont="1" applyBorder="1" applyAlignment="1" applyProtection="1">
      <alignment horizontal="right" vertical="center" shrinkToFit="1"/>
      <protection locked="0"/>
    </xf>
    <xf numFmtId="0" fontId="2" fillId="3" borderId="97" xfId="0" applyFont="1" applyFill="1" applyBorder="1" applyAlignment="1">
      <alignment vertical="center" wrapText="1" shrinkToFit="1"/>
    </xf>
    <xf numFmtId="0" fontId="2" fillId="3" borderId="71" xfId="0" applyFont="1" applyFill="1" applyBorder="1" applyAlignment="1">
      <alignment vertical="center" wrapText="1" shrinkToFit="1"/>
    </xf>
    <xf numFmtId="0" fontId="2" fillId="3" borderId="98" xfId="0" applyFont="1" applyFill="1" applyBorder="1" applyAlignment="1">
      <alignment vertical="center" wrapText="1" shrinkToFit="1"/>
    </xf>
    <xf numFmtId="0" fontId="2" fillId="3" borderId="34" xfId="0" applyFont="1" applyFill="1" applyBorder="1" applyAlignment="1">
      <alignment vertical="center" wrapText="1" shrinkToFit="1"/>
    </xf>
    <xf numFmtId="0" fontId="2" fillId="3" borderId="35" xfId="0" applyFont="1" applyFill="1" applyBorder="1" applyAlignment="1">
      <alignment vertical="center" wrapText="1" shrinkToFit="1"/>
    </xf>
    <xf numFmtId="0" fontId="2" fillId="3" borderId="61" xfId="0" applyFont="1" applyFill="1" applyBorder="1" applyAlignment="1">
      <alignment vertical="center" wrapText="1" shrinkToFit="1"/>
    </xf>
    <xf numFmtId="0" fontId="16" fillId="3" borderId="24" xfId="0" applyFont="1" applyFill="1" applyBorder="1" applyAlignment="1">
      <alignment horizontal="center" vertical="center" shrinkToFit="1"/>
    </xf>
    <xf numFmtId="0" fontId="16" fillId="3" borderId="0" xfId="0" applyFont="1" applyFill="1" applyAlignment="1">
      <alignment horizontal="center" vertical="center" shrinkToFit="1"/>
    </xf>
    <xf numFmtId="0" fontId="16" fillId="3" borderId="6" xfId="0" applyFont="1" applyFill="1" applyBorder="1" applyAlignment="1">
      <alignment horizontal="center" vertical="center" shrinkToFit="1"/>
    </xf>
    <xf numFmtId="0" fontId="18" fillId="3" borderId="91" xfId="0" applyFont="1" applyFill="1" applyBorder="1" applyAlignment="1">
      <alignment horizontal="center" vertical="center" shrinkToFit="1"/>
    </xf>
    <xf numFmtId="0" fontId="18" fillId="3" borderId="65" xfId="0" applyFont="1" applyFill="1" applyBorder="1" applyAlignment="1">
      <alignment horizontal="center" vertical="center" shrinkToFit="1"/>
    </xf>
    <xf numFmtId="0" fontId="18" fillId="3" borderId="92" xfId="0" applyFont="1" applyFill="1" applyBorder="1" applyAlignment="1">
      <alignment horizontal="center" vertical="center" shrinkToFit="1"/>
    </xf>
    <xf numFmtId="0" fontId="18" fillId="3" borderId="95" xfId="0" applyFont="1" applyFill="1" applyBorder="1" applyAlignment="1">
      <alignment horizontal="center" vertical="center" shrinkToFit="1"/>
    </xf>
    <xf numFmtId="0" fontId="18" fillId="3" borderId="66" xfId="0" applyFont="1" applyFill="1" applyBorder="1" applyAlignment="1">
      <alignment horizontal="center" vertical="center" shrinkToFit="1"/>
    </xf>
    <xf numFmtId="0" fontId="18" fillId="3" borderId="96" xfId="0" applyFont="1" applyFill="1" applyBorder="1" applyAlignment="1">
      <alignment horizontal="center" vertical="center" shrinkToFit="1"/>
    </xf>
    <xf numFmtId="0" fontId="5" fillId="3" borderId="9" xfId="0" applyFont="1" applyFill="1" applyBorder="1" applyAlignment="1" applyProtection="1">
      <alignment horizontal="center" vertical="center" shrinkToFit="1"/>
      <protection locked="0"/>
    </xf>
    <xf numFmtId="0" fontId="5" fillId="3" borderId="10" xfId="0" applyFont="1" applyFill="1" applyBorder="1" applyAlignment="1" applyProtection="1">
      <alignment horizontal="center" vertical="center" shrinkToFit="1"/>
      <protection locked="0"/>
    </xf>
    <xf numFmtId="0" fontId="5" fillId="3" borderId="11" xfId="0" applyFont="1" applyFill="1" applyBorder="1" applyAlignment="1" applyProtection="1">
      <alignment horizontal="center" vertical="center" shrinkToFit="1"/>
      <protection locked="0"/>
    </xf>
    <xf numFmtId="0" fontId="5" fillId="3" borderId="7" xfId="0" applyFont="1" applyFill="1" applyBorder="1" applyAlignment="1" applyProtection="1">
      <alignment horizontal="center" vertical="center" shrinkToFit="1"/>
      <protection locked="0"/>
    </xf>
    <xf numFmtId="0" fontId="5" fillId="3" borderId="8" xfId="0" applyFont="1" applyFill="1" applyBorder="1" applyAlignment="1" applyProtection="1">
      <alignment horizontal="center" vertical="center" shrinkToFit="1"/>
      <protection locked="0"/>
    </xf>
    <xf numFmtId="0" fontId="5" fillId="0" borderId="6" xfId="0" applyFont="1" applyBorder="1" applyAlignment="1">
      <alignment horizontal="center" vertical="center" shrinkToFit="1"/>
    </xf>
    <xf numFmtId="0" fontId="5" fillId="3" borderId="5" xfId="0" applyFont="1" applyFill="1" applyBorder="1" applyAlignment="1" applyProtection="1">
      <alignment horizontal="center" vertical="center" shrinkToFit="1"/>
      <protection locked="0"/>
    </xf>
    <xf numFmtId="0" fontId="5" fillId="3" borderId="0" xfId="0" applyFont="1" applyFill="1" applyAlignment="1" applyProtection="1">
      <alignment horizontal="center" vertical="center" shrinkToFit="1"/>
      <protection locked="0"/>
    </xf>
    <xf numFmtId="0" fontId="5" fillId="3" borderId="6" xfId="0" applyFont="1" applyFill="1" applyBorder="1" applyAlignment="1" applyProtection="1">
      <alignment horizontal="center" vertical="center" shrinkToFit="1"/>
      <protection locked="0"/>
    </xf>
    <xf numFmtId="0" fontId="17" fillId="3" borderId="9" xfId="0" applyFont="1" applyFill="1" applyBorder="1" applyAlignment="1" applyProtection="1">
      <alignment horizontal="center" vertical="center" shrinkToFit="1"/>
      <protection locked="0"/>
    </xf>
    <xf numFmtId="0" fontId="17" fillId="3" borderId="10" xfId="0" applyFont="1" applyFill="1" applyBorder="1" applyAlignment="1" applyProtection="1">
      <alignment horizontal="center" vertical="center" shrinkToFit="1"/>
      <protection locked="0"/>
    </xf>
    <xf numFmtId="0" fontId="17" fillId="3" borderId="11" xfId="0" applyFont="1" applyFill="1" applyBorder="1" applyAlignment="1" applyProtection="1">
      <alignment horizontal="center" vertical="center" shrinkToFit="1"/>
      <protection locked="0"/>
    </xf>
    <xf numFmtId="0" fontId="17" fillId="3" borderId="7" xfId="0" applyFont="1" applyFill="1" applyBorder="1" applyAlignment="1" applyProtection="1">
      <alignment horizontal="center" vertical="center" shrinkToFit="1"/>
      <protection locked="0"/>
    </xf>
    <xf numFmtId="0" fontId="17" fillId="3" borderId="2" xfId="0" applyFont="1" applyFill="1" applyBorder="1" applyAlignment="1" applyProtection="1">
      <alignment horizontal="center" vertical="center" shrinkToFit="1"/>
      <protection locked="0"/>
    </xf>
    <xf numFmtId="0" fontId="17" fillId="3" borderId="8" xfId="0" applyFont="1" applyFill="1" applyBorder="1" applyAlignment="1" applyProtection="1">
      <alignment horizontal="center" vertical="center" shrinkToFit="1"/>
      <protection locked="0"/>
    </xf>
    <xf numFmtId="0" fontId="5" fillId="3" borderId="0" xfId="0" applyFont="1" applyFill="1" applyAlignment="1">
      <alignment horizontal="center" vertical="top" shrinkToFit="1"/>
    </xf>
    <xf numFmtId="0" fontId="5" fillId="0" borderId="0" xfId="0" applyFont="1" applyAlignment="1" applyProtection="1">
      <alignment horizontal="center" vertical="center" shrinkToFit="1"/>
      <protection locked="0"/>
    </xf>
    <xf numFmtId="0" fontId="5" fillId="0" borderId="6" xfId="0" applyFont="1" applyBorder="1" applyAlignment="1" applyProtection="1">
      <alignment horizontal="center" vertical="center" shrinkToFit="1"/>
      <protection locked="0"/>
    </xf>
    <xf numFmtId="0" fontId="18" fillId="3" borderId="93" xfId="0" applyFont="1" applyFill="1" applyBorder="1" applyAlignment="1">
      <alignment horizontal="center" vertical="center" shrinkToFit="1"/>
    </xf>
    <xf numFmtId="0" fontId="18" fillId="3" borderId="0" xfId="0" applyFont="1" applyFill="1" applyAlignment="1">
      <alignment horizontal="center" vertical="center" shrinkToFit="1"/>
    </xf>
    <xf numFmtId="0" fontId="18" fillId="3" borderId="94" xfId="0" applyFont="1" applyFill="1" applyBorder="1" applyAlignment="1">
      <alignment horizontal="center" vertical="center" shrinkToFit="1"/>
    </xf>
    <xf numFmtId="0" fontId="0" fillId="3" borderId="37" xfId="0" applyFill="1" applyBorder="1" applyAlignment="1">
      <alignment vertical="center" wrapText="1"/>
    </xf>
    <xf numFmtId="0" fontId="2" fillId="3" borderId="89" xfId="0" applyFont="1" applyFill="1" applyBorder="1" applyAlignment="1">
      <alignment vertical="center"/>
    </xf>
    <xf numFmtId="0" fontId="2" fillId="3" borderId="90" xfId="0" applyFont="1" applyFill="1" applyBorder="1" applyAlignment="1">
      <alignment vertical="center"/>
    </xf>
    <xf numFmtId="0" fontId="17" fillId="3" borderId="0" xfId="0" applyFont="1" applyFill="1" applyAlignment="1">
      <alignment vertical="center" shrinkToFit="1"/>
    </xf>
    <xf numFmtId="0" fontId="19" fillId="3" borderId="0" xfId="0" applyFont="1" applyFill="1" applyAlignment="1">
      <alignment horizontal="right" vertical="center" shrinkToFit="1"/>
    </xf>
    <xf numFmtId="0" fontId="5" fillId="3" borderId="31" xfId="0" applyFont="1" applyFill="1" applyBorder="1" applyAlignment="1">
      <alignment vertical="center" shrinkToFit="1"/>
    </xf>
    <xf numFmtId="0" fontId="5" fillId="3" borderId="31" xfId="0" applyFont="1" applyFill="1" applyBorder="1" applyAlignment="1">
      <alignment horizontal="right" wrapText="1"/>
    </xf>
    <xf numFmtId="0" fontId="20" fillId="3" borderId="31" xfId="0" applyFont="1" applyFill="1" applyBorder="1" applyAlignment="1">
      <alignment shrinkToFit="1"/>
    </xf>
    <xf numFmtId="0" fontId="20" fillId="3" borderId="0" xfId="0" applyFont="1" applyFill="1" applyAlignment="1">
      <alignment horizontal="right" shrinkToFit="1"/>
    </xf>
    <xf numFmtId="0" fontId="18" fillId="0" borderId="0" xfId="0" applyFont="1" applyAlignment="1">
      <alignment horizontal="center" vertical="center" shrinkToFit="1"/>
    </xf>
    <xf numFmtId="0" fontId="24" fillId="3" borderId="0" xfId="0" applyFont="1" applyFill="1" applyAlignment="1">
      <alignment horizontal="left" vertical="center" shrinkToFit="1"/>
    </xf>
    <xf numFmtId="0" fontId="24" fillId="3" borderId="0" xfId="0" applyFont="1" applyFill="1" applyAlignment="1">
      <alignment vertical="center" shrinkToFit="1"/>
    </xf>
    <xf numFmtId="0" fontId="24" fillId="3" borderId="2" xfId="0" applyFont="1" applyFill="1" applyBorder="1" applyAlignment="1">
      <alignment vertical="center" shrinkToFit="1"/>
    </xf>
    <xf numFmtId="0" fontId="98" fillId="3" borderId="0" xfId="0" applyFont="1" applyFill="1" applyAlignment="1">
      <alignment vertical="center" wrapText="1"/>
    </xf>
    <xf numFmtId="0" fontId="17" fillId="0" borderId="0" xfId="0" applyFont="1" applyAlignment="1">
      <alignment horizontal="center" vertical="center"/>
    </xf>
    <xf numFmtId="0" fontId="20" fillId="0" borderId="0" xfId="0" applyFont="1" applyAlignment="1" applyProtection="1">
      <alignment horizontal="right" shrinkToFit="1"/>
      <protection locked="0"/>
    </xf>
    <xf numFmtId="0" fontId="24" fillId="3" borderId="0" xfId="0" applyFont="1" applyFill="1" applyAlignment="1">
      <alignment shrinkToFit="1"/>
    </xf>
    <xf numFmtId="0" fontId="20" fillId="0" borderId="0" xfId="0" applyFont="1" applyAlignment="1" applyProtection="1">
      <alignment horizontal="right" vertical="center" shrinkToFit="1"/>
      <protection locked="0"/>
    </xf>
    <xf numFmtId="0" fontId="24" fillId="0" borderId="0" xfId="0" applyFont="1" applyAlignment="1">
      <alignment vertical="center" shrinkToFit="1"/>
    </xf>
    <xf numFmtId="0" fontId="5" fillId="0" borderId="0" xfId="0" applyFont="1" applyAlignment="1" applyProtection="1">
      <alignment horizontal="center" vertical="center"/>
      <protection locked="0"/>
    </xf>
    <xf numFmtId="0" fontId="5" fillId="3" borderId="0" xfId="0" applyFont="1" applyFill="1" applyAlignment="1">
      <alignment horizontal="center" vertical="center"/>
    </xf>
    <xf numFmtId="0" fontId="51" fillId="4" borderId="86" xfId="0" applyFont="1" applyFill="1" applyBorder="1" applyAlignment="1">
      <alignment horizontal="center" vertical="center"/>
    </xf>
    <xf numFmtId="0" fontId="51" fillId="4" borderId="87" xfId="0" applyFont="1" applyFill="1" applyBorder="1" applyAlignment="1">
      <alignment horizontal="center" vertical="center"/>
    </xf>
    <xf numFmtId="0" fontId="53" fillId="4" borderId="87" xfId="0" applyFont="1" applyFill="1" applyBorder="1" applyAlignment="1">
      <alignment vertical="center" shrinkToFit="1"/>
    </xf>
    <xf numFmtId="0" fontId="53" fillId="4" borderId="88" xfId="0" applyFont="1" applyFill="1" applyBorder="1" applyAlignment="1">
      <alignment vertical="center" shrinkToFit="1"/>
    </xf>
    <xf numFmtId="49" fontId="35" fillId="0" borderId="81" xfId="0" applyNumberFormat="1" applyFont="1" applyBorder="1" applyAlignment="1" applyProtection="1">
      <alignment vertical="center" shrinkToFit="1"/>
      <protection locked="0"/>
    </xf>
    <xf numFmtId="49" fontId="35" fillId="0" borderId="82" xfId="0" applyNumberFormat="1" applyFont="1" applyBorder="1" applyAlignment="1" applyProtection="1">
      <alignment vertical="center" shrinkToFit="1"/>
      <protection locked="0"/>
    </xf>
    <xf numFmtId="49" fontId="35" fillId="0" borderId="83" xfId="0" applyNumberFormat="1" applyFont="1" applyBorder="1" applyAlignment="1" applyProtection="1">
      <alignment vertical="center" shrinkToFit="1"/>
      <protection locked="0"/>
    </xf>
    <xf numFmtId="0" fontId="5" fillId="6" borderId="33" xfId="0" applyFont="1" applyFill="1" applyBorder="1" applyAlignment="1">
      <alignment horizontal="center" vertical="center" textRotation="255"/>
    </xf>
    <xf numFmtId="0" fontId="20" fillId="16" borderId="33" xfId="0" applyFont="1" applyFill="1" applyBorder="1" applyAlignment="1">
      <alignment horizontal="center" vertical="center" textRotation="255"/>
    </xf>
    <xf numFmtId="0" fontId="117" fillId="3" borderId="0" xfId="0" applyFont="1" applyFill="1" applyAlignment="1">
      <alignment vertical="center" wrapText="1"/>
    </xf>
    <xf numFmtId="0" fontId="16" fillId="3" borderId="0" xfId="0" applyFont="1" applyFill="1" applyAlignment="1">
      <alignment horizontal="center"/>
    </xf>
    <xf numFmtId="0" fontId="24" fillId="3" borderId="0" xfId="0" applyFont="1" applyFill="1" applyAlignment="1">
      <alignment horizontal="distributed" vertical="center" shrinkToFit="1"/>
    </xf>
    <xf numFmtId="0" fontId="51" fillId="4" borderId="84" xfId="0" applyFont="1" applyFill="1" applyBorder="1" applyAlignment="1">
      <alignment horizontal="center" vertical="center"/>
    </xf>
    <xf numFmtId="0" fontId="51" fillId="4" borderId="73" xfId="0" applyFont="1" applyFill="1" applyBorder="1" applyAlignment="1">
      <alignment horizontal="center" vertical="center"/>
    </xf>
    <xf numFmtId="0" fontId="53" fillId="4" borderId="73" xfId="0" applyFont="1" applyFill="1" applyBorder="1" applyAlignment="1">
      <alignment vertical="center" shrinkToFit="1"/>
    </xf>
    <xf numFmtId="0" fontId="53" fillId="4" borderId="85" xfId="0" applyFont="1" applyFill="1" applyBorder="1" applyAlignment="1">
      <alignment vertical="center" shrinkToFit="1"/>
    </xf>
    <xf numFmtId="0" fontId="6" fillId="6" borderId="33" xfId="0" applyFont="1" applyFill="1" applyBorder="1" applyAlignment="1">
      <alignment horizontal="center" vertical="center" textRotation="255"/>
    </xf>
    <xf numFmtId="0" fontId="2" fillId="16" borderId="33" xfId="0" applyFont="1" applyFill="1" applyBorder="1" applyAlignment="1">
      <alignment horizontal="center" vertical="center" textRotation="255"/>
    </xf>
    <xf numFmtId="49" fontId="35" fillId="0" borderId="67" xfId="0" applyNumberFormat="1" applyFont="1" applyBorder="1" applyAlignment="1" applyProtection="1">
      <alignment vertical="center" shrinkToFit="1"/>
      <protection locked="0"/>
    </xf>
    <xf numFmtId="49" fontId="35" fillId="0" borderId="23" xfId="0" applyNumberFormat="1" applyFont="1" applyBorder="1" applyAlignment="1" applyProtection="1">
      <alignment vertical="center" shrinkToFit="1"/>
      <protection locked="0"/>
    </xf>
    <xf numFmtId="49" fontId="35" fillId="0" borderId="29" xfId="0" applyNumberFormat="1" applyFont="1" applyBorder="1" applyAlignment="1" applyProtection="1">
      <alignment vertical="center" shrinkToFit="1"/>
      <protection locked="0"/>
    </xf>
    <xf numFmtId="0" fontId="58" fillId="2" borderId="0" xfId="0" applyFont="1" applyFill="1" applyAlignment="1">
      <alignment horizontal="center" vertical="center" shrinkToFit="1"/>
    </xf>
    <xf numFmtId="0" fontId="58" fillId="3" borderId="12" xfId="0" applyFont="1" applyFill="1" applyBorder="1" applyAlignment="1">
      <alignment horizontal="center" vertical="center"/>
    </xf>
    <xf numFmtId="0" fontId="58" fillId="3" borderId="13" xfId="0" applyFont="1" applyFill="1" applyBorder="1" applyAlignment="1">
      <alignment horizontal="center" vertical="center"/>
    </xf>
    <xf numFmtId="0" fontId="58" fillId="3" borderId="14" xfId="0" applyFont="1" applyFill="1" applyBorder="1" applyAlignment="1">
      <alignment horizontal="center" vertical="center"/>
    </xf>
    <xf numFmtId="0" fontId="51" fillId="4" borderId="78" xfId="0" applyFont="1" applyFill="1" applyBorder="1" applyAlignment="1">
      <alignment horizontal="center" vertical="center"/>
    </xf>
    <xf numFmtId="0" fontId="51" fillId="4" borderId="79" xfId="0" applyFont="1" applyFill="1" applyBorder="1" applyAlignment="1">
      <alignment horizontal="center" vertical="center"/>
    </xf>
    <xf numFmtId="0" fontId="53" fillId="4" borderId="79" xfId="0" applyFont="1" applyFill="1" applyBorder="1" applyAlignment="1">
      <alignment vertical="center" shrinkToFit="1"/>
    </xf>
    <xf numFmtId="0" fontId="53" fillId="4" borderId="80" xfId="0" applyFont="1" applyFill="1" applyBorder="1" applyAlignment="1">
      <alignment vertical="center" shrinkToFit="1"/>
    </xf>
    <xf numFmtId="49" fontId="11" fillId="3" borderId="12" xfId="0" applyNumberFormat="1" applyFont="1" applyFill="1" applyBorder="1" applyAlignment="1">
      <alignment horizontal="center" vertical="center"/>
    </xf>
    <xf numFmtId="49" fontId="11" fillId="3" borderId="13" xfId="0" applyNumberFormat="1" applyFont="1" applyFill="1" applyBorder="1" applyAlignment="1">
      <alignment horizontal="center" vertical="center"/>
    </xf>
    <xf numFmtId="49" fontId="11" fillId="3" borderId="14" xfId="0" applyNumberFormat="1" applyFont="1" applyFill="1" applyBorder="1" applyAlignment="1">
      <alignment horizontal="center" vertical="center"/>
    </xf>
    <xf numFmtId="49" fontId="5" fillId="0" borderId="3" xfId="0" applyNumberFormat="1" applyFont="1" applyBorder="1" applyAlignment="1" applyProtection="1">
      <alignment horizontal="center" vertical="center" shrinkToFit="1"/>
      <protection locked="0"/>
    </xf>
    <xf numFmtId="49" fontId="5" fillId="0" borderId="4" xfId="0" applyNumberFormat="1" applyFont="1" applyBorder="1" applyAlignment="1" applyProtection="1">
      <alignment horizontal="center" vertical="center" shrinkToFit="1"/>
      <protection locked="0"/>
    </xf>
    <xf numFmtId="49" fontId="5" fillId="0" borderId="9" xfId="0" applyNumberFormat="1" applyFont="1" applyBorder="1" applyAlignment="1" applyProtection="1">
      <alignment horizontal="center" vertical="center" shrinkToFit="1"/>
      <protection locked="0"/>
    </xf>
    <xf numFmtId="49" fontId="5" fillId="0" borderId="10" xfId="0" applyNumberFormat="1" applyFont="1" applyBorder="1" applyAlignment="1" applyProtection="1">
      <alignment horizontal="center" vertical="center" shrinkToFit="1"/>
      <protection locked="0"/>
    </xf>
    <xf numFmtId="49" fontId="5" fillId="0" borderId="11" xfId="0" applyNumberFormat="1" applyFont="1" applyBorder="1" applyAlignment="1" applyProtection="1">
      <alignment horizontal="center" vertical="center" shrinkToFit="1"/>
      <protection locked="0"/>
    </xf>
    <xf numFmtId="49" fontId="5" fillId="0" borderId="7" xfId="0" applyNumberFormat="1" applyFont="1" applyBorder="1" applyAlignment="1" applyProtection="1">
      <alignment horizontal="center" vertical="center" shrinkToFit="1"/>
      <protection locked="0"/>
    </xf>
    <xf numFmtId="49" fontId="5" fillId="0" borderId="2" xfId="0" applyNumberFormat="1" applyFont="1" applyBorder="1" applyAlignment="1" applyProtection="1">
      <alignment horizontal="center" vertical="center" shrinkToFit="1"/>
      <protection locked="0"/>
    </xf>
    <xf numFmtId="49" fontId="5" fillId="0" borderId="8" xfId="0" applyNumberFormat="1" applyFont="1" applyBorder="1" applyAlignment="1" applyProtection="1">
      <alignment horizontal="center" vertical="center" shrinkToFit="1"/>
      <protection locked="0"/>
    </xf>
    <xf numFmtId="49" fontId="19" fillId="3" borderId="10" xfId="0" applyNumberFormat="1" applyFont="1" applyFill="1" applyBorder="1" applyAlignment="1">
      <alignment vertical="center" shrinkToFit="1"/>
    </xf>
    <xf numFmtId="0" fontId="19" fillId="3" borderId="9" xfId="0" applyFont="1" applyFill="1" applyBorder="1" applyAlignment="1">
      <alignment horizontal="center" vertical="center" shrinkToFit="1"/>
    </xf>
    <xf numFmtId="0" fontId="19" fillId="3" borderId="10" xfId="0" applyFont="1" applyFill="1" applyBorder="1" applyAlignment="1">
      <alignment horizontal="center" vertical="center" shrinkToFit="1"/>
    </xf>
    <xf numFmtId="0" fontId="19" fillId="3" borderId="11" xfId="0" applyFont="1" applyFill="1" applyBorder="1" applyAlignment="1">
      <alignment horizontal="center" vertical="center" shrinkToFit="1"/>
    </xf>
    <xf numFmtId="0" fontId="16" fillId="3" borderId="3" xfId="0" applyFont="1" applyFill="1" applyBorder="1" applyAlignment="1">
      <alignment horizontal="center" vertical="center" shrinkToFit="1"/>
    </xf>
    <xf numFmtId="0" fontId="16" fillId="3" borderId="4" xfId="0" applyFont="1" applyFill="1" applyBorder="1" applyAlignment="1">
      <alignment horizontal="center" vertical="center" shrinkToFit="1"/>
    </xf>
    <xf numFmtId="0" fontId="16" fillId="3" borderId="9" xfId="0" applyFont="1" applyFill="1" applyBorder="1" applyAlignment="1">
      <alignment horizontal="center" vertical="center" shrinkToFit="1"/>
    </xf>
    <xf numFmtId="0" fontId="16" fillId="3" borderId="10" xfId="0" applyFont="1" applyFill="1" applyBorder="1" applyAlignment="1">
      <alignment horizontal="center" vertical="center" shrinkToFit="1"/>
    </xf>
    <xf numFmtId="0" fontId="16" fillId="3" borderId="11" xfId="0" applyFont="1" applyFill="1" applyBorder="1" applyAlignment="1">
      <alignment horizontal="center" vertical="center" shrinkToFit="1"/>
    </xf>
    <xf numFmtId="0" fontId="16" fillId="3" borderId="7" xfId="0" applyFont="1" applyFill="1" applyBorder="1" applyAlignment="1">
      <alignment horizontal="center" vertical="center" shrinkToFit="1"/>
    </xf>
    <xf numFmtId="0" fontId="16" fillId="3" borderId="2" xfId="0" applyFont="1" applyFill="1" applyBorder="1" applyAlignment="1">
      <alignment horizontal="center" vertical="center" shrinkToFit="1"/>
    </xf>
    <xf numFmtId="0" fontId="16" fillId="3" borderId="8" xfId="0" applyFont="1" applyFill="1" applyBorder="1" applyAlignment="1">
      <alignment horizontal="center" vertical="center" shrinkToFit="1"/>
    </xf>
    <xf numFmtId="0" fontId="19" fillId="0" borderId="2" xfId="0" applyFont="1" applyBorder="1" applyAlignment="1">
      <alignment horizontal="center" vertical="center"/>
    </xf>
    <xf numFmtId="0" fontId="58" fillId="2" borderId="0" xfId="0" applyFont="1" applyFill="1" applyAlignment="1">
      <alignment wrapText="1"/>
    </xf>
    <xf numFmtId="0" fontId="21" fillId="2" borderId="0" xfId="0" applyFont="1" applyFill="1" applyAlignment="1">
      <alignment horizontal="center" vertical="center"/>
    </xf>
    <xf numFmtId="0" fontId="7" fillId="0" borderId="97" xfId="0" applyFont="1" applyBorder="1" applyAlignment="1">
      <alignment vertical="center" wrapText="1"/>
    </xf>
    <xf numFmtId="0" fontId="7" fillId="0" borderId="62" xfId="0" applyFont="1" applyBorder="1" applyAlignment="1">
      <alignment vertical="center" wrapText="1"/>
    </xf>
    <xf numFmtId="0" fontId="7" fillId="0" borderId="71" xfId="0" applyFont="1" applyBorder="1" applyAlignment="1">
      <alignment vertical="center" wrapText="1"/>
    </xf>
    <xf numFmtId="0" fontId="7" fillId="0" borderId="98" xfId="0" applyFont="1" applyBorder="1" applyAlignment="1">
      <alignment vertical="center" wrapText="1"/>
    </xf>
    <xf numFmtId="0" fontId="7" fillId="0" borderId="0" xfId="0" applyFont="1" applyAlignment="1">
      <alignment vertical="center" wrapText="1"/>
    </xf>
    <xf numFmtId="0" fontId="7" fillId="0" borderId="34" xfId="0" applyFont="1" applyBorder="1" applyAlignment="1">
      <alignment vertical="center" wrapText="1"/>
    </xf>
    <xf numFmtId="0" fontId="7" fillId="0" borderId="35" xfId="0" applyFont="1" applyBorder="1" applyAlignment="1">
      <alignment vertical="center" wrapText="1"/>
    </xf>
    <xf numFmtId="0" fontId="7" fillId="0" borderId="36" xfId="0" applyFont="1" applyBorder="1" applyAlignment="1">
      <alignment vertical="center" wrapText="1"/>
    </xf>
    <xf numFmtId="0" fontId="7" fillId="0" borderId="61" xfId="0" applyFont="1" applyBorder="1" applyAlignment="1">
      <alignment vertical="center" wrapText="1"/>
    </xf>
    <xf numFmtId="0" fontId="2" fillId="6" borderId="33" xfId="0" applyFont="1" applyFill="1" applyBorder="1" applyAlignment="1">
      <alignment horizontal="center" vertical="center" textRotation="255"/>
    </xf>
    <xf numFmtId="49" fontId="25" fillId="3" borderId="12" xfId="0" applyNumberFormat="1" applyFont="1" applyFill="1" applyBorder="1" applyAlignment="1" applyProtection="1">
      <alignment horizontal="center" vertical="center" shrinkToFit="1"/>
      <protection locked="0"/>
    </xf>
    <xf numFmtId="49" fontId="25" fillId="3" borderId="13" xfId="0" applyNumberFormat="1" applyFont="1" applyFill="1" applyBorder="1" applyAlignment="1" applyProtection="1">
      <alignment horizontal="center" vertical="center" shrinkToFit="1"/>
      <protection locked="0"/>
    </xf>
    <xf numFmtId="49" fontId="25" fillId="3" borderId="14" xfId="0" applyNumberFormat="1" applyFont="1" applyFill="1" applyBorder="1" applyAlignment="1" applyProtection="1">
      <alignment horizontal="center" vertical="center" shrinkToFit="1"/>
      <protection locked="0"/>
    </xf>
    <xf numFmtId="0" fontId="17" fillId="3" borderId="0" xfId="0" applyFont="1" applyFill="1" applyAlignment="1">
      <alignment horizontal="left" vertical="center" shrinkToFit="1"/>
    </xf>
    <xf numFmtId="0" fontId="20" fillId="3" borderId="0" xfId="0" applyFont="1" applyFill="1" applyAlignment="1">
      <alignment horizontal="right"/>
    </xf>
    <xf numFmtId="0" fontId="5" fillId="3" borderId="13" xfId="0" applyFont="1" applyFill="1" applyBorder="1" applyAlignment="1" applyProtection="1">
      <alignment shrinkToFit="1"/>
      <protection locked="0"/>
    </xf>
    <xf numFmtId="0" fontId="20" fillId="3" borderId="5" xfId="0" applyFont="1" applyFill="1" applyBorder="1" applyAlignment="1">
      <alignment horizontal="right" vertical="center" shrinkToFit="1"/>
    </xf>
    <xf numFmtId="0" fontId="25" fillId="3" borderId="13" xfId="0" applyFont="1" applyFill="1" applyBorder="1"/>
    <xf numFmtId="0" fontId="5" fillId="3" borderId="13" xfId="0" applyFont="1" applyFill="1" applyBorder="1" applyAlignment="1">
      <alignment shrinkToFit="1"/>
    </xf>
    <xf numFmtId="0" fontId="16" fillId="3" borderId="5" xfId="0" applyFont="1" applyFill="1" applyBorder="1" applyAlignment="1">
      <alignment horizontal="center" vertical="center" shrinkToFit="1"/>
    </xf>
    <xf numFmtId="0" fontId="23" fillId="3" borderId="13" xfId="0" applyFont="1" applyFill="1" applyBorder="1" applyAlignment="1" applyProtection="1">
      <alignment vertical="center" shrinkToFit="1"/>
      <protection locked="0"/>
    </xf>
    <xf numFmtId="0" fontId="20" fillId="3" borderId="2" xfId="0" applyFont="1" applyFill="1" applyBorder="1"/>
    <xf numFmtId="0" fontId="35" fillId="16" borderId="33" xfId="0" applyFont="1" applyFill="1" applyBorder="1" applyAlignment="1">
      <alignment horizontal="center" vertical="center" textRotation="255"/>
    </xf>
    <xf numFmtId="0" fontId="35" fillId="6" borderId="33" xfId="0" applyFont="1" applyFill="1" applyBorder="1" applyAlignment="1">
      <alignment horizontal="center" vertical="center"/>
    </xf>
    <xf numFmtId="0" fontId="35" fillId="16" borderId="33" xfId="0" applyFont="1" applyFill="1" applyBorder="1" applyAlignment="1">
      <alignment horizontal="center" vertical="center"/>
    </xf>
    <xf numFmtId="0" fontId="6" fillId="2" borderId="0" xfId="0" applyFont="1" applyFill="1" applyAlignment="1">
      <alignment vertical="center"/>
    </xf>
    <xf numFmtId="0" fontId="35" fillId="6" borderId="33" xfId="0" applyFont="1" applyFill="1" applyBorder="1" applyAlignment="1">
      <alignment horizontal="center" vertical="center" textRotation="255"/>
    </xf>
    <xf numFmtId="0" fontId="24" fillId="3" borderId="0" xfId="0" applyFont="1" applyFill="1" applyAlignment="1">
      <alignment horizontal="center" vertical="center" shrinkToFit="1"/>
    </xf>
    <xf numFmtId="0" fontId="55" fillId="4" borderId="78" xfId="0" applyFont="1" applyFill="1" applyBorder="1" applyAlignment="1">
      <alignment horizontal="right" vertical="center" shrinkToFit="1"/>
    </xf>
    <xf numFmtId="0" fontId="55" fillId="4" borderId="79" xfId="0" applyFont="1" applyFill="1" applyBorder="1" applyAlignment="1">
      <alignment horizontal="right" vertical="center" shrinkToFit="1"/>
    </xf>
    <xf numFmtId="0" fontId="55" fillId="4" borderId="67" xfId="0" applyFont="1" applyFill="1" applyBorder="1" applyAlignment="1">
      <alignment horizontal="right" vertical="center" shrinkToFit="1"/>
    </xf>
    <xf numFmtId="0" fontId="55" fillId="4" borderId="23" xfId="0" applyFont="1" applyFill="1" applyBorder="1" applyAlignment="1">
      <alignment horizontal="right" vertical="center" shrinkToFit="1"/>
    </xf>
    <xf numFmtId="0" fontId="55" fillId="4" borderId="23" xfId="0" applyFont="1" applyFill="1" applyBorder="1" applyAlignment="1">
      <alignment vertical="center"/>
    </xf>
    <xf numFmtId="0" fontId="53" fillId="4" borderId="105" xfId="0" applyFont="1" applyFill="1" applyBorder="1" applyAlignment="1">
      <alignment vertical="center" shrinkToFit="1"/>
    </xf>
    <xf numFmtId="0" fontId="53" fillId="4" borderId="106" xfId="0" applyFont="1" applyFill="1" applyBorder="1" applyAlignment="1">
      <alignment vertical="center" shrinkToFit="1"/>
    </xf>
    <xf numFmtId="0" fontId="53" fillId="4" borderId="107" xfId="0" applyFont="1" applyFill="1" applyBorder="1" applyAlignment="1">
      <alignment vertical="center" shrinkToFit="1"/>
    </xf>
    <xf numFmtId="49" fontId="35" fillId="0" borderId="18" xfId="0" applyNumberFormat="1" applyFont="1" applyBorder="1" applyAlignment="1" applyProtection="1">
      <alignment vertical="center" shrinkToFit="1"/>
      <protection locked="0"/>
    </xf>
    <xf numFmtId="49" fontId="35" fillId="0" borderId="0" xfId="0" applyNumberFormat="1" applyFont="1" applyAlignment="1" applyProtection="1">
      <alignment vertical="center" shrinkToFit="1"/>
      <protection locked="0"/>
    </xf>
    <xf numFmtId="49" fontId="35" fillId="0" borderId="22" xfId="0" applyNumberFormat="1" applyFont="1" applyBorder="1" applyAlignment="1" applyProtection="1">
      <alignment vertical="center" shrinkToFit="1"/>
      <protection locked="0"/>
    </xf>
    <xf numFmtId="0" fontId="53" fillId="3" borderId="108" xfId="0" applyFont="1" applyFill="1" applyBorder="1" applyAlignment="1">
      <alignment horizontal="center" vertical="center"/>
    </xf>
    <xf numFmtId="0" fontId="53" fillId="3" borderId="109" xfId="0" applyFont="1" applyFill="1" applyBorder="1" applyAlignment="1">
      <alignment horizontal="center" vertical="center"/>
    </xf>
    <xf numFmtId="0" fontId="53" fillId="3" borderId="110" xfId="0" applyFont="1" applyFill="1" applyBorder="1" applyAlignment="1">
      <alignment horizontal="center" vertical="center"/>
    </xf>
    <xf numFmtId="0" fontId="5" fillId="3" borderId="81" xfId="0" applyFont="1" applyFill="1" applyBorder="1" applyAlignment="1" applyProtection="1">
      <alignment horizontal="center" vertical="center" shrinkToFit="1"/>
      <protection locked="0"/>
    </xf>
    <xf numFmtId="0" fontId="5" fillId="3" borderId="82" xfId="0" applyFont="1" applyFill="1" applyBorder="1" applyAlignment="1" applyProtection="1">
      <alignment horizontal="center" vertical="center" shrinkToFit="1"/>
      <protection locked="0"/>
    </xf>
    <xf numFmtId="0" fontId="5" fillId="3" borderId="83" xfId="0" applyFont="1" applyFill="1" applyBorder="1" applyAlignment="1" applyProtection="1">
      <alignment horizontal="center" vertical="center" shrinkToFit="1"/>
      <protection locked="0"/>
    </xf>
    <xf numFmtId="0" fontId="20" fillId="3" borderId="5" xfId="0" applyFont="1" applyFill="1" applyBorder="1" applyAlignment="1">
      <alignment horizontal="center" vertical="distributed" textRotation="255"/>
    </xf>
    <xf numFmtId="0" fontId="20" fillId="3" borderId="0" xfId="0" applyFont="1" applyFill="1" applyAlignment="1">
      <alignment horizontal="center" vertical="distributed" textRotation="255"/>
    </xf>
    <xf numFmtId="0" fontId="20" fillId="3" borderId="6" xfId="0" applyFont="1" applyFill="1" applyBorder="1" applyAlignment="1">
      <alignment horizontal="center" vertical="distributed" textRotation="255"/>
    </xf>
    <xf numFmtId="0" fontId="20" fillId="3" borderId="10" xfId="0" applyFont="1" applyFill="1" applyBorder="1" applyAlignment="1">
      <alignment horizontal="distributed" vertical="center" wrapText="1" shrinkToFit="1"/>
    </xf>
    <xf numFmtId="0" fontId="51" fillId="4" borderId="6" xfId="0" applyFont="1" applyFill="1" applyBorder="1" applyAlignment="1">
      <alignment horizontal="center" vertical="center"/>
    </xf>
    <xf numFmtId="0" fontId="51" fillId="4" borderId="67" xfId="0" applyFont="1" applyFill="1" applyBorder="1" applyAlignment="1">
      <alignment horizontal="center" vertical="center"/>
    </xf>
    <xf numFmtId="0" fontId="51" fillId="4" borderId="23" xfId="0" applyFont="1" applyFill="1" applyBorder="1" applyAlignment="1">
      <alignment horizontal="center" vertical="center"/>
    </xf>
    <xf numFmtId="0" fontId="51" fillId="4" borderId="113" xfId="0" applyFont="1" applyFill="1" applyBorder="1" applyAlignment="1">
      <alignment horizontal="center" vertical="center"/>
    </xf>
    <xf numFmtId="0" fontId="51" fillId="4" borderId="114" xfId="0" applyFont="1" applyFill="1" applyBorder="1" applyAlignment="1">
      <alignment horizontal="center" vertical="center"/>
    </xf>
    <xf numFmtId="0" fontId="53" fillId="4" borderId="115" xfId="0" applyFont="1" applyFill="1" applyBorder="1" applyAlignment="1">
      <alignment vertical="center" shrinkToFit="1"/>
    </xf>
    <xf numFmtId="0" fontId="53" fillId="4" borderId="116" xfId="0" applyFont="1" applyFill="1" applyBorder="1" applyAlignment="1">
      <alignment vertical="center" shrinkToFit="1"/>
    </xf>
    <xf numFmtId="0" fontId="5" fillId="3" borderId="0" xfId="0" applyFont="1" applyFill="1" applyAlignment="1">
      <alignment horizontal="right" wrapText="1"/>
    </xf>
    <xf numFmtId="0" fontId="51" fillId="4" borderId="117" xfId="0" applyFont="1" applyFill="1" applyBorder="1" applyAlignment="1">
      <alignment horizontal="center" vertical="center"/>
    </xf>
    <xf numFmtId="0" fontId="51" fillId="4" borderId="68" xfId="0" applyFont="1" applyFill="1" applyBorder="1" applyAlignment="1">
      <alignment horizontal="center" vertical="center"/>
    </xf>
    <xf numFmtId="0" fontId="51" fillId="4" borderId="118" xfId="0" applyFont="1" applyFill="1" applyBorder="1" applyAlignment="1">
      <alignment horizontal="center" vertical="center"/>
    </xf>
    <xf numFmtId="0" fontId="51" fillId="4" borderId="119" xfId="0" applyFont="1" applyFill="1" applyBorder="1" applyAlignment="1">
      <alignment horizontal="center" vertical="center"/>
    </xf>
    <xf numFmtId="0" fontId="19" fillId="3" borderId="7" xfId="0" applyFont="1" applyFill="1" applyBorder="1" applyAlignment="1">
      <alignment horizontal="center" vertical="center" shrinkToFit="1"/>
    </xf>
    <xf numFmtId="0" fontId="19" fillId="3" borderId="2" xfId="0" applyFont="1" applyFill="1" applyBorder="1" applyAlignment="1">
      <alignment horizontal="center" vertical="center" shrinkToFit="1"/>
    </xf>
    <xf numFmtId="0" fontId="19" fillId="3" borderId="8" xfId="0" applyFont="1" applyFill="1" applyBorder="1" applyAlignment="1">
      <alignment horizontal="center" vertical="center" shrinkToFit="1"/>
    </xf>
    <xf numFmtId="49" fontId="35" fillId="0" borderId="68" xfId="0" applyNumberFormat="1" applyFont="1" applyBorder="1" applyAlignment="1" applyProtection="1">
      <alignment vertical="center" shrinkToFit="1"/>
      <protection locked="0"/>
    </xf>
    <xf numFmtId="49" fontId="35" fillId="0" borderId="118" xfId="0" applyNumberFormat="1" applyFont="1" applyBorder="1" applyAlignment="1" applyProtection="1">
      <alignment vertical="center" shrinkToFit="1"/>
      <protection locked="0"/>
    </xf>
    <xf numFmtId="49" fontId="35" fillId="0" borderId="69" xfId="0" applyNumberFormat="1" applyFont="1" applyBorder="1" applyAlignment="1" applyProtection="1">
      <alignment vertical="center" shrinkToFit="1"/>
      <protection locked="0"/>
    </xf>
    <xf numFmtId="0" fontId="119" fillId="3" borderId="0" xfId="0" applyFont="1" applyFill="1" applyAlignment="1">
      <alignment horizontal="center" vertical="center"/>
    </xf>
    <xf numFmtId="0" fontId="53" fillId="4" borderId="111" xfId="0" applyFont="1" applyFill="1" applyBorder="1" applyAlignment="1">
      <alignment vertical="center" shrinkToFit="1"/>
    </xf>
    <xf numFmtId="0" fontId="53" fillId="4" borderId="112" xfId="0" applyFont="1" applyFill="1" applyBorder="1" applyAlignment="1">
      <alignment vertical="center" shrinkToFit="1"/>
    </xf>
    <xf numFmtId="0" fontId="62" fillId="4" borderId="5" xfId="0" applyFont="1" applyFill="1" applyBorder="1" applyAlignment="1">
      <alignment vertical="center" wrapText="1"/>
    </xf>
    <xf numFmtId="0" fontId="2" fillId="0" borderId="89" xfId="0" applyFont="1" applyBorder="1" applyAlignment="1">
      <alignment vertical="center"/>
    </xf>
    <xf numFmtId="0" fontId="2" fillId="0" borderId="90" xfId="0" applyFont="1" applyBorder="1" applyAlignment="1">
      <alignment vertical="center"/>
    </xf>
    <xf numFmtId="0" fontId="11" fillId="2" borderId="34" xfId="0" applyFont="1" applyFill="1" applyBorder="1" applyAlignment="1">
      <alignment horizontal="center" vertical="center"/>
    </xf>
    <xf numFmtId="0" fontId="55" fillId="4" borderId="79" xfId="0" applyFont="1" applyFill="1" applyBorder="1" applyAlignment="1">
      <alignment vertical="center"/>
    </xf>
    <xf numFmtId="0" fontId="16" fillId="3" borderId="15" xfId="0" applyFont="1" applyFill="1" applyBorder="1" applyAlignment="1">
      <alignment horizontal="center" vertical="center" shrinkToFit="1"/>
    </xf>
    <xf numFmtId="0" fontId="16" fillId="3" borderId="3" xfId="0" applyFont="1" applyFill="1" applyBorder="1" applyAlignment="1">
      <alignment horizontal="center" vertical="center" textRotation="255" shrinkToFit="1"/>
    </xf>
    <xf numFmtId="0" fontId="16" fillId="3" borderId="19" xfId="0" applyFont="1" applyFill="1" applyBorder="1" applyAlignment="1">
      <alignment horizontal="center" vertical="center" textRotation="255" shrinkToFit="1"/>
    </xf>
    <xf numFmtId="0" fontId="16" fillId="3" borderId="4" xfId="0" applyFont="1" applyFill="1" applyBorder="1" applyAlignment="1">
      <alignment horizontal="center" vertical="center" textRotation="255" shrinkToFit="1"/>
    </xf>
    <xf numFmtId="0" fontId="16" fillId="3" borderId="5" xfId="0" applyFont="1" applyFill="1" applyBorder="1" applyAlignment="1">
      <alignment horizontal="center"/>
    </xf>
    <xf numFmtId="0" fontId="16" fillId="3" borderId="6" xfId="0" applyFont="1" applyFill="1" applyBorder="1" applyAlignment="1">
      <alignment horizontal="center"/>
    </xf>
    <xf numFmtId="0" fontId="16" fillId="3" borderId="19" xfId="0" applyFont="1" applyFill="1" applyBorder="1" applyAlignment="1">
      <alignment horizontal="center" vertical="center" shrinkToFit="1"/>
    </xf>
    <xf numFmtId="49" fontId="5" fillId="0" borderId="5" xfId="0" applyNumberFormat="1" applyFont="1" applyBorder="1" applyAlignment="1" applyProtection="1">
      <alignment vertical="center" wrapText="1" shrinkToFit="1"/>
      <protection locked="0"/>
    </xf>
    <xf numFmtId="49" fontId="5" fillId="0" borderId="5" xfId="0" applyNumberFormat="1" applyFont="1" applyBorder="1" applyAlignment="1" applyProtection="1">
      <alignment vertical="center" shrinkToFit="1"/>
      <protection locked="0"/>
    </xf>
    <xf numFmtId="49" fontId="5" fillId="0" borderId="5" xfId="0" applyNumberFormat="1" applyFont="1" applyBorder="1" applyAlignment="1" applyProtection="1">
      <alignment horizontal="center" vertical="center" shrinkToFit="1"/>
      <protection locked="0"/>
    </xf>
    <xf numFmtId="49" fontId="5" fillId="0" borderId="0" xfId="0" applyNumberFormat="1" applyFont="1" applyAlignment="1" applyProtection="1">
      <alignment horizontal="center" vertical="center" shrinkToFit="1"/>
      <protection locked="0"/>
    </xf>
    <xf numFmtId="49" fontId="5" fillId="0" borderId="6" xfId="0" applyNumberFormat="1" applyFont="1" applyBorder="1" applyAlignment="1" applyProtection="1">
      <alignment horizontal="center" vertical="center" shrinkToFit="1"/>
      <protection locked="0"/>
    </xf>
    <xf numFmtId="49" fontId="5" fillId="0" borderId="19" xfId="0" applyNumberFormat="1" applyFont="1" applyBorder="1" applyAlignment="1" applyProtection="1">
      <alignment vertical="center" wrapText="1"/>
      <protection locked="0"/>
    </xf>
    <xf numFmtId="49" fontId="5" fillId="0" borderId="19" xfId="0" applyNumberFormat="1" applyFont="1" applyBorder="1" applyAlignment="1" applyProtection="1">
      <alignment horizontal="center" vertical="center" shrinkToFit="1"/>
      <protection locked="0"/>
    </xf>
    <xf numFmtId="49" fontId="5" fillId="0" borderId="4" xfId="0" applyNumberFormat="1" applyFont="1" applyBorder="1" applyAlignment="1" applyProtection="1">
      <alignment vertical="center" wrapText="1"/>
      <protection locked="0"/>
    </xf>
    <xf numFmtId="49" fontId="5" fillId="0" borderId="19" xfId="0" applyNumberFormat="1" applyFont="1" applyBorder="1" applyAlignment="1" applyProtection="1">
      <alignment vertical="center" shrinkToFit="1"/>
      <protection locked="0"/>
    </xf>
    <xf numFmtId="49" fontId="5" fillId="0" borderId="4" xfId="0" applyNumberFormat="1" applyFont="1" applyBorder="1" applyAlignment="1" applyProtection="1">
      <alignment vertical="center" shrinkToFit="1"/>
      <protection locked="0"/>
    </xf>
    <xf numFmtId="49" fontId="5" fillId="0" borderId="3" xfId="0" applyNumberFormat="1" applyFont="1" applyBorder="1" applyAlignment="1" applyProtection="1">
      <alignment vertical="center" shrinkToFit="1"/>
      <protection locked="0"/>
    </xf>
    <xf numFmtId="0" fontId="17" fillId="0" borderId="0" xfId="0" applyFont="1" applyAlignment="1" applyProtection="1">
      <alignment horizontal="right" vertical="center" shrinkToFit="1"/>
      <protection locked="0"/>
    </xf>
    <xf numFmtId="49" fontId="16" fillId="0" borderId="5" xfId="0" applyNumberFormat="1" applyFont="1" applyBorder="1" applyAlignment="1">
      <alignment vertical="center" wrapText="1" shrinkToFit="1"/>
    </xf>
    <xf numFmtId="49" fontId="16" fillId="0" borderId="0" xfId="0" applyNumberFormat="1" applyFont="1" applyAlignment="1">
      <alignment vertical="center" shrinkToFit="1"/>
    </xf>
    <xf numFmtId="49" fontId="16" fillId="0" borderId="6" xfId="0" applyNumberFormat="1" applyFont="1" applyBorder="1" applyAlignment="1">
      <alignment vertical="center" shrinkToFit="1"/>
    </xf>
    <xf numFmtId="49" fontId="16" fillId="0" borderId="7" xfId="0" applyNumberFormat="1" applyFont="1" applyBorder="1" applyAlignment="1">
      <alignment vertical="center" shrinkToFit="1"/>
    </xf>
    <xf numFmtId="49" fontId="16" fillId="0" borderId="2" xfId="0" applyNumberFormat="1" applyFont="1" applyBorder="1" applyAlignment="1">
      <alignment vertical="center" shrinkToFit="1"/>
    </xf>
    <xf numFmtId="49" fontId="16" fillId="0" borderId="8" xfId="0" applyNumberFormat="1" applyFont="1" applyBorder="1" applyAlignment="1">
      <alignment vertical="center" shrinkToFit="1"/>
    </xf>
    <xf numFmtId="49" fontId="5" fillId="0" borderId="5" xfId="0" applyNumberFormat="1" applyFont="1" applyBorder="1" applyAlignment="1">
      <alignment vertical="center" wrapText="1"/>
    </xf>
    <xf numFmtId="49" fontId="16" fillId="0" borderId="19" xfId="0" applyNumberFormat="1" applyFont="1" applyBorder="1" applyAlignment="1">
      <alignment vertical="center" wrapText="1" shrinkToFit="1"/>
    </xf>
    <xf numFmtId="49" fontId="16" fillId="0" borderId="19" xfId="0" applyNumberFormat="1" applyFont="1" applyBorder="1" applyAlignment="1">
      <alignment vertical="center" shrinkToFit="1"/>
    </xf>
    <xf numFmtId="49" fontId="16" fillId="0" borderId="5" xfId="0" applyNumberFormat="1" applyFont="1" applyBorder="1" applyAlignment="1">
      <alignment vertical="center" shrinkToFit="1"/>
    </xf>
    <xf numFmtId="49" fontId="5" fillId="0" borderId="7" xfId="0" applyNumberFormat="1" applyFont="1" applyBorder="1" applyAlignment="1">
      <alignment vertical="center" wrapText="1"/>
    </xf>
    <xf numFmtId="49" fontId="16" fillId="0" borderId="4" xfId="0" applyNumberFormat="1" applyFont="1" applyBorder="1" applyAlignment="1">
      <alignment vertical="center" shrinkToFit="1"/>
    </xf>
    <xf numFmtId="0" fontId="87" fillId="2" borderId="0" xfId="0" applyFont="1" applyFill="1" applyAlignment="1">
      <alignment vertical="top" wrapText="1"/>
    </xf>
    <xf numFmtId="0" fontId="5" fillId="3" borderId="0" xfId="6" applyFill="1" applyAlignment="1">
      <alignment horizontal="center" vertical="center"/>
    </xf>
    <xf numFmtId="0" fontId="39" fillId="3" borderId="0" xfId="6" applyFont="1" applyFill="1" applyAlignment="1">
      <alignment horizontal="left" vertical="center" shrinkToFit="1"/>
    </xf>
    <xf numFmtId="0" fontId="39" fillId="3" borderId="0" xfId="6" applyFont="1" applyFill="1" applyAlignment="1">
      <alignment vertical="center" shrinkToFit="1"/>
    </xf>
    <xf numFmtId="0" fontId="5" fillId="0" borderId="12" xfId="6" applyBorder="1" applyAlignment="1" applyProtection="1">
      <alignment vertical="center" wrapText="1"/>
      <protection locked="0"/>
    </xf>
    <xf numFmtId="0" fontId="5" fillId="0" borderId="13" xfId="6" applyBorder="1" applyAlignment="1" applyProtection="1">
      <alignment vertical="center" wrapText="1"/>
      <protection locked="0"/>
    </xf>
    <xf numFmtId="38" fontId="23" fillId="0" borderId="12" xfId="2" applyFont="1" applyFill="1" applyBorder="1" applyAlignment="1" applyProtection="1">
      <alignment horizontal="right" vertical="center" shrinkToFit="1"/>
      <protection locked="0"/>
    </xf>
    <xf numFmtId="38" fontId="23" fillId="0" borderId="13" xfId="2" applyFont="1" applyFill="1" applyBorder="1" applyAlignment="1" applyProtection="1">
      <alignment horizontal="right" vertical="center" shrinkToFit="1"/>
      <protection locked="0"/>
    </xf>
    <xf numFmtId="38" fontId="23" fillId="0" borderId="12" xfId="2" applyFont="1" applyFill="1" applyBorder="1" applyAlignment="1" applyProtection="1">
      <alignment horizontal="right" vertical="center" shrinkToFit="1"/>
    </xf>
    <xf numFmtId="38" fontId="23" fillId="0" borderId="13" xfId="2" applyFont="1" applyFill="1" applyBorder="1" applyAlignment="1" applyProtection="1">
      <alignment horizontal="right" vertical="center" shrinkToFit="1"/>
    </xf>
    <xf numFmtId="0" fontId="5" fillId="3" borderId="12" xfId="6" applyFill="1" applyBorder="1" applyAlignment="1">
      <alignment horizontal="center" vertical="center" shrinkToFit="1"/>
    </xf>
    <xf numFmtId="0" fontId="5" fillId="3" borderId="13" xfId="6" applyFill="1" applyBorder="1" applyAlignment="1">
      <alignment horizontal="center" vertical="center" shrinkToFit="1"/>
    </xf>
    <xf numFmtId="38" fontId="23" fillId="3" borderId="12" xfId="2" applyFont="1" applyFill="1" applyBorder="1" applyAlignment="1" applyProtection="1">
      <alignment horizontal="right" vertical="center" shrinkToFit="1"/>
    </xf>
    <xf numFmtId="38" fontId="23" fillId="3" borderId="13" xfId="2" applyFont="1" applyFill="1" applyBorder="1" applyAlignment="1" applyProtection="1">
      <alignment horizontal="right" vertical="center" shrinkToFit="1"/>
    </xf>
    <xf numFmtId="0" fontId="6" fillId="0" borderId="97" xfId="0" applyFont="1" applyBorder="1" applyAlignment="1">
      <alignment vertical="center" wrapText="1"/>
    </xf>
    <xf numFmtId="0" fontId="6" fillId="0" borderId="62" xfId="0" applyFont="1" applyBorder="1" applyAlignment="1">
      <alignment vertical="center" wrapText="1"/>
    </xf>
    <xf numFmtId="0" fontId="6" fillId="0" borderId="71" xfId="0" applyFont="1" applyBorder="1" applyAlignment="1">
      <alignment vertical="center" wrapText="1"/>
    </xf>
    <xf numFmtId="0" fontId="6" fillId="0" borderId="98" xfId="0" applyFont="1" applyBorder="1" applyAlignment="1">
      <alignment vertical="center" wrapText="1"/>
    </xf>
    <xf numFmtId="0" fontId="6" fillId="0" borderId="0" xfId="0" applyFont="1" applyAlignment="1">
      <alignment vertical="center" wrapText="1"/>
    </xf>
    <xf numFmtId="0" fontId="6" fillId="0" borderId="34" xfId="0" applyFont="1" applyBorder="1" applyAlignment="1">
      <alignment vertical="center" wrapText="1"/>
    </xf>
    <xf numFmtId="0" fontId="6" fillId="0" borderId="35" xfId="0" applyFont="1" applyBorder="1" applyAlignment="1">
      <alignment vertical="center" wrapText="1"/>
    </xf>
    <xf numFmtId="0" fontId="6" fillId="0" borderId="36" xfId="0" applyFont="1" applyBorder="1" applyAlignment="1">
      <alignment vertical="center" wrapText="1"/>
    </xf>
    <xf numFmtId="0" fontId="6" fillId="0" borderId="61" xfId="0" applyFont="1" applyBorder="1" applyAlignment="1">
      <alignment vertical="center" wrapText="1"/>
    </xf>
    <xf numFmtId="0" fontId="85" fillId="0" borderId="97" xfId="0" applyFont="1" applyBorder="1" applyAlignment="1">
      <alignment vertical="center" wrapText="1"/>
    </xf>
    <xf numFmtId="0" fontId="6" fillId="0" borderId="62" xfId="0" applyFont="1" applyBorder="1" applyAlignment="1">
      <alignment vertical="center"/>
    </xf>
    <xf numFmtId="0" fontId="6" fillId="0" borderId="71" xfId="0" applyFont="1" applyBorder="1" applyAlignment="1">
      <alignment vertical="center"/>
    </xf>
    <xf numFmtId="0" fontId="6" fillId="0" borderId="35" xfId="0" applyFont="1" applyBorder="1" applyAlignment="1">
      <alignment vertical="center"/>
    </xf>
    <xf numFmtId="0" fontId="6" fillId="0" borderId="36" xfId="0" applyFont="1" applyBorder="1" applyAlignment="1">
      <alignment vertical="center"/>
    </xf>
    <xf numFmtId="0" fontId="6" fillId="0" borderId="61" xfId="0" applyFont="1" applyBorder="1" applyAlignment="1">
      <alignment vertical="center"/>
    </xf>
    <xf numFmtId="0" fontId="5" fillId="3" borderId="12" xfId="6" applyFill="1" applyBorder="1" applyAlignment="1">
      <alignment vertical="center" wrapText="1"/>
    </xf>
    <xf numFmtId="0" fontId="5" fillId="3" borderId="13" xfId="6" applyFill="1" applyBorder="1" applyAlignment="1">
      <alignment vertical="center" wrapText="1"/>
    </xf>
    <xf numFmtId="0" fontId="5" fillId="3" borderId="14" xfId="6" applyFill="1" applyBorder="1" applyAlignment="1">
      <alignment vertical="center"/>
    </xf>
    <xf numFmtId="0" fontId="67" fillId="2" borderId="0" xfId="0" applyFont="1" applyFill="1" applyAlignment="1">
      <alignment wrapText="1"/>
    </xf>
    <xf numFmtId="0" fontId="6" fillId="0" borderId="33" xfId="0" applyFont="1" applyBorder="1" applyAlignment="1">
      <alignment horizontal="center" vertical="center" textRotation="255"/>
    </xf>
    <xf numFmtId="0" fontId="120" fillId="2" borderId="0" xfId="0" applyFont="1" applyFill="1" applyAlignment="1">
      <alignment vertical="top" wrapText="1"/>
    </xf>
    <xf numFmtId="0" fontId="23" fillId="0" borderId="0" xfId="6" applyFont="1" applyAlignment="1">
      <alignment horizontal="center" vertical="center"/>
    </xf>
    <xf numFmtId="0" fontId="5" fillId="3" borderId="9" xfId="6" applyFill="1" applyBorder="1" applyAlignment="1">
      <alignment horizontal="center" vertical="center" shrinkToFit="1"/>
    </xf>
    <xf numFmtId="0" fontId="5" fillId="3" borderId="10" xfId="6" applyFill="1" applyBorder="1" applyAlignment="1">
      <alignment horizontal="center" vertical="center" shrinkToFit="1"/>
    </xf>
    <xf numFmtId="0" fontId="5" fillId="3" borderId="7" xfId="6" applyFill="1" applyBorder="1" applyAlignment="1">
      <alignment horizontal="center" vertical="center" shrinkToFit="1"/>
    </xf>
    <xf numFmtId="0" fontId="5" fillId="3" borderId="2" xfId="6" applyFill="1" applyBorder="1" applyAlignment="1">
      <alignment horizontal="center" vertical="center" shrinkToFit="1"/>
    </xf>
    <xf numFmtId="0" fontId="5" fillId="3" borderId="9" xfId="6" applyFill="1" applyBorder="1" applyAlignment="1">
      <alignment horizontal="center" vertical="center"/>
    </xf>
    <xf numFmtId="0" fontId="5" fillId="3" borderId="10" xfId="6" applyFill="1" applyBorder="1" applyAlignment="1">
      <alignment horizontal="center" vertical="center"/>
    </xf>
    <xf numFmtId="0" fontId="5" fillId="3" borderId="11" xfId="6" applyFill="1" applyBorder="1" applyAlignment="1">
      <alignment horizontal="center" vertical="center"/>
    </xf>
    <xf numFmtId="0" fontId="5" fillId="3" borderId="39" xfId="6" applyFill="1" applyBorder="1" applyAlignment="1">
      <alignment horizontal="center" vertical="center" shrinkToFit="1"/>
    </xf>
    <xf numFmtId="0" fontId="5" fillId="3" borderId="120" xfId="6" applyFill="1" applyBorder="1" applyAlignment="1">
      <alignment horizontal="center" vertical="center" shrinkToFit="1"/>
    </xf>
    <xf numFmtId="0" fontId="5" fillId="3" borderId="40" xfId="6" applyFill="1" applyBorder="1" applyAlignment="1">
      <alignment horizontal="center" vertical="center" shrinkToFit="1"/>
    </xf>
    <xf numFmtId="0" fontId="5" fillId="3" borderId="121" xfId="6" applyFill="1" applyBorder="1" applyAlignment="1">
      <alignment horizontal="center" vertical="center" shrinkToFit="1"/>
    </xf>
    <xf numFmtId="0" fontId="5" fillId="3" borderId="122" xfId="6" applyFill="1" applyBorder="1" applyAlignment="1">
      <alignment horizontal="center" vertical="center" shrinkToFit="1"/>
    </xf>
    <xf numFmtId="0" fontId="5" fillId="3" borderId="123" xfId="6" applyFill="1" applyBorder="1" applyAlignment="1">
      <alignment horizontal="center" vertical="center" shrinkToFit="1"/>
    </xf>
    <xf numFmtId="0" fontId="5" fillId="3" borderId="11" xfId="6" applyFill="1" applyBorder="1" applyAlignment="1">
      <alignment horizontal="center" vertical="center" shrinkToFit="1"/>
    </xf>
    <xf numFmtId="0" fontId="5" fillId="3" borderId="8" xfId="6" applyFill="1" applyBorder="1" applyAlignment="1">
      <alignment horizontal="center" vertical="center" shrinkToFit="1"/>
    </xf>
    <xf numFmtId="49" fontId="20" fillId="3" borderId="0" xfId="0" applyNumberFormat="1" applyFont="1" applyFill="1" applyAlignment="1">
      <alignment horizontal="center" vertical="center" shrinkToFit="1"/>
    </xf>
    <xf numFmtId="0" fontId="43" fillId="3" borderId="0" xfId="0" applyFont="1" applyFill="1" applyAlignment="1">
      <alignment horizontal="left" vertical="center" shrinkToFit="1"/>
    </xf>
    <xf numFmtId="0" fontId="43" fillId="0" borderId="0" xfId="0" applyFont="1" applyAlignment="1">
      <alignment horizontal="left" shrinkToFit="1"/>
    </xf>
    <xf numFmtId="0" fontId="43" fillId="0" borderId="0" xfId="0" applyFont="1" applyAlignment="1">
      <alignment horizontal="left" vertical="center" shrinkToFit="1"/>
    </xf>
    <xf numFmtId="0" fontId="7" fillId="6" borderId="33" xfId="0" applyFont="1" applyFill="1" applyBorder="1" applyAlignment="1">
      <alignment horizontal="center" vertical="center" textRotation="255"/>
    </xf>
    <xf numFmtId="0" fontId="7" fillId="16" borderId="33" xfId="0" applyFont="1" applyFill="1" applyBorder="1" applyAlignment="1">
      <alignment horizontal="center" vertical="center" textRotation="255"/>
    </xf>
    <xf numFmtId="49" fontId="20" fillId="3" borderId="0" xfId="0" applyNumberFormat="1" applyFont="1" applyFill="1" applyAlignment="1">
      <alignment horizontal="right" vertical="center"/>
    </xf>
    <xf numFmtId="0" fontId="23" fillId="3" borderId="0" xfId="0" applyFont="1" applyFill="1" applyAlignment="1">
      <alignment horizontal="center" vertical="center"/>
    </xf>
    <xf numFmtId="0" fontId="16" fillId="3" borderId="0" xfId="0" applyFont="1" applyFill="1" applyAlignment="1">
      <alignment horizontal="distributed" vertical="center"/>
    </xf>
    <xf numFmtId="0" fontId="128" fillId="19" borderId="24" xfId="0" applyFont="1" applyFill="1" applyBorder="1" applyAlignment="1">
      <alignment vertical="center" wrapText="1"/>
    </xf>
    <xf numFmtId="0" fontId="128" fillId="19" borderId="0" xfId="0" applyFont="1" applyFill="1" applyAlignment="1">
      <alignment vertical="center" wrapText="1"/>
    </xf>
    <xf numFmtId="0" fontId="7" fillId="0" borderId="158" xfId="0" applyFont="1" applyBorder="1" applyAlignment="1">
      <alignment vertical="center" wrapText="1"/>
    </xf>
    <xf numFmtId="0" fontId="7" fillId="0" borderId="159" xfId="0" applyFont="1" applyBorder="1" applyAlignment="1">
      <alignment vertical="center" wrapText="1"/>
    </xf>
    <xf numFmtId="0" fontId="7" fillId="0" borderId="160" xfId="0" applyFont="1" applyBorder="1" applyAlignment="1">
      <alignment vertical="center" wrapText="1"/>
    </xf>
    <xf numFmtId="0" fontId="7" fillId="0" borderId="161" xfId="0" applyFont="1" applyBorder="1" applyAlignment="1">
      <alignment vertical="center" wrapText="1"/>
    </xf>
    <xf numFmtId="0" fontId="7" fillId="0" borderId="162" xfId="0" applyFont="1" applyBorder="1" applyAlignment="1">
      <alignment vertical="center" wrapText="1"/>
    </xf>
    <xf numFmtId="0" fontId="7" fillId="2" borderId="161" xfId="0" applyFont="1" applyFill="1" applyBorder="1" applyAlignment="1">
      <alignment horizontal="center" vertical="center"/>
    </xf>
    <xf numFmtId="0" fontId="23" fillId="3" borderId="12" xfId="0" applyFont="1" applyFill="1" applyBorder="1" applyAlignment="1" applyProtection="1">
      <alignment horizontal="center" vertical="center" shrinkToFit="1"/>
      <protection locked="0"/>
    </xf>
    <xf numFmtId="0" fontId="23" fillId="3" borderId="13" xfId="0" applyFont="1" applyFill="1" applyBorder="1" applyAlignment="1" applyProtection="1">
      <alignment horizontal="center" vertical="center" shrinkToFit="1"/>
      <protection locked="0"/>
    </xf>
    <xf numFmtId="0" fontId="23" fillId="3" borderId="14" xfId="0" applyFont="1" applyFill="1" applyBorder="1" applyAlignment="1" applyProtection="1">
      <alignment horizontal="center" vertical="center" shrinkToFit="1"/>
      <protection locked="0"/>
    </xf>
    <xf numFmtId="0" fontId="20" fillId="3" borderId="25" xfId="0" applyFont="1" applyFill="1" applyBorder="1" applyAlignment="1">
      <alignment horizontal="center" vertical="center" shrinkToFit="1"/>
    </xf>
    <xf numFmtId="0" fontId="5" fillId="3" borderId="12" xfId="0" applyFont="1" applyFill="1" applyBorder="1" applyAlignment="1" applyProtection="1">
      <alignment horizontal="center" vertical="center" shrinkToFit="1"/>
      <protection locked="0"/>
    </xf>
    <xf numFmtId="0" fontId="5" fillId="3" borderId="13" xfId="0" applyFont="1" applyFill="1" applyBorder="1" applyAlignment="1" applyProtection="1">
      <alignment horizontal="center" vertical="center" shrinkToFit="1"/>
      <protection locked="0"/>
    </xf>
    <xf numFmtId="0" fontId="5" fillId="3" borderId="14" xfId="0" applyFont="1" applyFill="1" applyBorder="1" applyAlignment="1" applyProtection="1">
      <alignment horizontal="center" vertical="center" shrinkToFit="1"/>
      <protection locked="0"/>
    </xf>
    <xf numFmtId="0" fontId="20" fillId="3" borderId="99" xfId="0" applyFont="1" applyFill="1" applyBorder="1" applyAlignment="1">
      <alignment horizontal="center" vertical="center" shrinkToFit="1"/>
    </xf>
    <xf numFmtId="0" fontId="20" fillId="3" borderId="100" xfId="0" applyFont="1" applyFill="1" applyBorder="1" applyAlignment="1">
      <alignment horizontal="center" vertical="center" shrinkToFit="1"/>
    </xf>
    <xf numFmtId="0" fontId="20" fillId="3" borderId="101" xfId="0" applyFont="1" applyFill="1" applyBorder="1" applyAlignment="1">
      <alignment horizontal="center" vertical="center" shrinkToFit="1"/>
    </xf>
    <xf numFmtId="0" fontId="20" fillId="3" borderId="12" xfId="0" applyFont="1" applyFill="1" applyBorder="1" applyAlignment="1">
      <alignment horizontal="center" vertical="center" shrinkToFit="1"/>
    </xf>
    <xf numFmtId="0" fontId="20" fillId="3" borderId="13" xfId="0" applyFont="1" applyFill="1" applyBorder="1" applyAlignment="1">
      <alignment horizontal="center" vertical="center" shrinkToFit="1"/>
    </xf>
    <xf numFmtId="0" fontId="20" fillId="3" borderId="14" xfId="0" applyFont="1" applyFill="1" applyBorder="1" applyAlignment="1">
      <alignment horizontal="center" vertical="center" shrinkToFit="1"/>
    </xf>
    <xf numFmtId="0" fontId="21" fillId="2" borderId="34" xfId="0" applyFont="1" applyFill="1" applyBorder="1" applyAlignment="1">
      <alignment horizontal="center" vertical="center"/>
    </xf>
    <xf numFmtId="0" fontId="20" fillId="0" borderId="0" xfId="0" applyFont="1" applyAlignment="1" applyProtection="1">
      <alignment vertical="center" wrapText="1" shrinkToFit="1"/>
      <protection locked="0"/>
    </xf>
    <xf numFmtId="0" fontId="20" fillId="0" borderId="0" xfId="0" applyFont="1" applyAlignment="1" applyProtection="1">
      <alignment vertical="center" shrinkToFit="1"/>
      <protection locked="0"/>
    </xf>
    <xf numFmtId="0" fontId="20" fillId="0" borderId="2" xfId="0" applyFont="1" applyBorder="1" applyAlignment="1" applyProtection="1">
      <alignment vertical="center" shrinkToFit="1"/>
      <protection locked="0"/>
    </xf>
    <xf numFmtId="0" fontId="16" fillId="3" borderId="25" xfId="0" applyFont="1" applyFill="1" applyBorder="1" applyAlignment="1">
      <alignment horizontal="center" vertical="center" shrinkToFit="1"/>
    </xf>
    <xf numFmtId="0" fontId="26" fillId="3" borderId="0" xfId="0" applyFont="1" applyFill="1" applyAlignment="1">
      <alignment horizontal="center" shrinkToFit="1"/>
    </xf>
    <xf numFmtId="0" fontId="16" fillId="3" borderId="0" xfId="0" applyFont="1" applyFill="1" applyAlignment="1">
      <alignment horizontal="distributed" vertical="center" shrinkToFit="1"/>
    </xf>
    <xf numFmtId="0" fontId="16" fillId="17" borderId="0" xfId="0" applyFont="1" applyFill="1" applyAlignment="1">
      <alignment horizontal="center" vertical="center" shrinkToFit="1"/>
    </xf>
    <xf numFmtId="0" fontId="20" fillId="0" borderId="0" xfId="0" applyFont="1" applyAlignment="1">
      <alignment horizontal="center" vertical="center" shrinkToFit="1"/>
    </xf>
    <xf numFmtId="0" fontId="16" fillId="3" borderId="9" xfId="0" applyFont="1" applyFill="1" applyBorder="1" applyAlignment="1" applyProtection="1">
      <alignment horizontal="center" vertical="center" shrinkToFit="1"/>
      <protection locked="0"/>
    </xf>
    <xf numFmtId="0" fontId="16" fillId="3" borderId="10" xfId="0" applyFont="1" applyFill="1" applyBorder="1" applyAlignment="1" applyProtection="1">
      <alignment horizontal="center" vertical="center" shrinkToFit="1"/>
      <protection locked="0"/>
    </xf>
    <xf numFmtId="0" fontId="16" fillId="3" borderId="11" xfId="0" applyFont="1" applyFill="1" applyBorder="1" applyAlignment="1" applyProtection="1">
      <alignment horizontal="center" vertical="center" shrinkToFit="1"/>
      <protection locked="0"/>
    </xf>
    <xf numFmtId="0" fontId="16" fillId="3" borderId="7" xfId="0" applyFont="1" applyFill="1" applyBorder="1" applyAlignment="1" applyProtection="1">
      <alignment horizontal="center" vertical="center" shrinkToFit="1"/>
      <protection locked="0"/>
    </xf>
    <xf numFmtId="0" fontId="16" fillId="3" borderId="2" xfId="0" applyFont="1" applyFill="1" applyBorder="1" applyAlignment="1" applyProtection="1">
      <alignment horizontal="center" vertical="center" shrinkToFit="1"/>
      <protection locked="0"/>
    </xf>
    <xf numFmtId="0" fontId="16" fillId="3" borderId="8" xfId="0" applyFont="1" applyFill="1" applyBorder="1" applyAlignment="1" applyProtection="1">
      <alignment horizontal="center" vertical="center" shrinkToFit="1"/>
      <protection locked="0"/>
    </xf>
    <xf numFmtId="0" fontId="27" fillId="3" borderId="0" xfId="0" applyFont="1" applyFill="1" applyAlignment="1">
      <alignment vertical="center" shrinkToFit="1"/>
    </xf>
    <xf numFmtId="0" fontId="16" fillId="0" borderId="0" xfId="0" applyFont="1" applyAlignment="1" applyProtection="1">
      <alignment horizontal="right" vertical="center" shrinkToFit="1"/>
      <protection locked="0"/>
    </xf>
    <xf numFmtId="0" fontId="16" fillId="3" borderId="0" xfId="0" applyFont="1" applyFill="1" applyAlignment="1">
      <alignment horizontal="center" vertical="center"/>
    </xf>
    <xf numFmtId="0" fontId="17" fillId="3" borderId="91" xfId="0" applyFont="1" applyFill="1" applyBorder="1" applyAlignment="1">
      <alignment horizontal="center" vertical="center" shrinkToFit="1"/>
    </xf>
    <xf numFmtId="0" fontId="17" fillId="3" borderId="65" xfId="0" applyFont="1" applyFill="1" applyBorder="1" applyAlignment="1">
      <alignment horizontal="center" vertical="center" shrinkToFit="1"/>
    </xf>
    <xf numFmtId="0" fontId="17" fillId="3" borderId="92" xfId="0" applyFont="1" applyFill="1" applyBorder="1" applyAlignment="1">
      <alignment horizontal="center" vertical="center" shrinkToFit="1"/>
    </xf>
    <xf numFmtId="0" fontId="17" fillId="3" borderId="93" xfId="0" applyFont="1" applyFill="1" applyBorder="1" applyAlignment="1">
      <alignment horizontal="center" vertical="center" shrinkToFit="1"/>
    </xf>
    <xf numFmtId="0" fontId="17" fillId="3" borderId="94" xfId="0" applyFont="1" applyFill="1" applyBorder="1" applyAlignment="1">
      <alignment horizontal="center" vertical="center" shrinkToFit="1"/>
    </xf>
    <xf numFmtId="0" fontId="17" fillId="3" borderId="95" xfId="0" applyFont="1" applyFill="1" applyBorder="1" applyAlignment="1">
      <alignment horizontal="center" vertical="center" shrinkToFit="1"/>
    </xf>
    <xf numFmtId="0" fontId="17" fillId="3" borderId="66" xfId="0" applyFont="1" applyFill="1" applyBorder="1" applyAlignment="1">
      <alignment horizontal="center" vertical="center" shrinkToFit="1"/>
    </xf>
    <xf numFmtId="0" fontId="17" fillId="3" borderId="96" xfId="0" applyFont="1" applyFill="1" applyBorder="1" applyAlignment="1">
      <alignment horizontal="center" vertical="center" shrinkToFit="1"/>
    </xf>
    <xf numFmtId="0" fontId="20" fillId="3" borderId="9" xfId="0" applyFont="1" applyFill="1" applyBorder="1" applyAlignment="1">
      <alignment horizontal="center" vertical="center" shrinkToFit="1"/>
    </xf>
    <xf numFmtId="0" fontId="20" fillId="3" borderId="10" xfId="0" applyFont="1" applyFill="1" applyBorder="1" applyAlignment="1">
      <alignment horizontal="center" vertical="center" shrinkToFit="1"/>
    </xf>
    <xf numFmtId="0" fontId="20" fillId="3" borderId="11" xfId="0" applyFont="1" applyFill="1" applyBorder="1" applyAlignment="1">
      <alignment horizontal="center" vertical="center" shrinkToFit="1"/>
    </xf>
    <xf numFmtId="0" fontId="20" fillId="3" borderId="5" xfId="0" applyFont="1" applyFill="1" applyBorder="1" applyAlignment="1">
      <alignment horizontal="center" vertical="center" shrinkToFit="1"/>
    </xf>
    <xf numFmtId="0" fontId="20" fillId="3" borderId="6" xfId="0" applyFont="1" applyFill="1" applyBorder="1" applyAlignment="1">
      <alignment horizontal="center" vertical="center" shrinkToFit="1"/>
    </xf>
    <xf numFmtId="0" fontId="20" fillId="3" borderId="7" xfId="0" applyFont="1" applyFill="1" applyBorder="1" applyAlignment="1">
      <alignment horizontal="center" vertical="center" shrinkToFit="1"/>
    </xf>
    <xf numFmtId="0" fontId="20" fillId="3" borderId="2" xfId="0" applyFont="1" applyFill="1" applyBorder="1" applyAlignment="1">
      <alignment horizontal="center" vertical="center" shrinkToFit="1"/>
    </xf>
    <xf numFmtId="0" fontId="20" fillId="3" borderId="8" xfId="0" applyFont="1" applyFill="1" applyBorder="1" applyAlignment="1">
      <alignment horizontal="center" vertical="center" shrinkToFit="1"/>
    </xf>
    <xf numFmtId="0" fontId="16" fillId="3" borderId="2" xfId="0" applyFont="1" applyFill="1" applyBorder="1" applyAlignment="1" applyProtection="1">
      <alignment horizontal="center" shrinkToFit="1"/>
      <protection locked="0"/>
    </xf>
    <xf numFmtId="0" fontId="16" fillId="3" borderId="2" xfId="0" applyFont="1" applyFill="1" applyBorder="1" applyAlignment="1">
      <alignment horizontal="center" shrinkToFit="1"/>
    </xf>
    <xf numFmtId="0" fontId="16" fillId="3" borderId="0" xfId="0" applyFont="1" applyFill="1" applyAlignment="1">
      <alignment horizontal="right" vertical="center" wrapText="1"/>
    </xf>
    <xf numFmtId="0" fontId="16" fillId="3" borderId="0" xfId="0" applyFont="1" applyFill="1" applyAlignment="1">
      <alignment horizontal="left" shrinkToFit="1"/>
    </xf>
    <xf numFmtId="0" fontId="16" fillId="3" borderId="0" xfId="0" applyFont="1" applyFill="1" applyAlignment="1">
      <alignment horizontal="distributed" vertical="center" wrapText="1"/>
    </xf>
    <xf numFmtId="0" fontId="16" fillId="0" borderId="2" xfId="0" applyFont="1" applyBorder="1" applyAlignment="1" applyProtection="1">
      <alignment horizontal="center" shrinkToFit="1"/>
      <protection locked="0"/>
    </xf>
    <xf numFmtId="0" fontId="16" fillId="3" borderId="0" xfId="0" applyFont="1" applyFill="1" applyAlignment="1">
      <alignment horizontal="distributed" wrapText="1"/>
    </xf>
    <xf numFmtId="0" fontId="20" fillId="3" borderId="0" xfId="0" applyFont="1" applyFill="1" applyAlignment="1">
      <alignment horizontal="right" vertical="top" shrinkToFit="1"/>
    </xf>
    <xf numFmtId="0" fontId="32" fillId="0" borderId="0" xfId="0" applyFont="1" applyAlignment="1">
      <alignment shrinkToFit="1"/>
    </xf>
    <xf numFmtId="0" fontId="32" fillId="3" borderId="0" xfId="0" applyFont="1" applyFill="1" applyAlignment="1">
      <alignment vertical="center" shrinkToFit="1"/>
    </xf>
    <xf numFmtId="0" fontId="16" fillId="0" borderId="0" xfId="0" applyFont="1" applyAlignment="1">
      <alignment horizontal="right" vertical="center" shrinkToFit="1"/>
    </xf>
    <xf numFmtId="0" fontId="16" fillId="3" borderId="0" xfId="0" applyFont="1" applyFill="1" applyAlignment="1">
      <alignment vertical="center"/>
    </xf>
    <xf numFmtId="0" fontId="32" fillId="3" borderId="2" xfId="0" applyFont="1" applyFill="1" applyBorder="1" applyAlignment="1">
      <alignment vertical="center" shrinkToFit="1"/>
    </xf>
    <xf numFmtId="0" fontId="11" fillId="3" borderId="0" xfId="0" applyFont="1" applyFill="1" applyAlignment="1">
      <alignment vertical="center" wrapText="1"/>
    </xf>
    <xf numFmtId="0" fontId="16" fillId="0" borderId="0" xfId="0" applyFont="1" applyAlignment="1" applyProtection="1">
      <alignment horizontal="center" vertical="center" shrinkToFit="1"/>
      <protection locked="0"/>
    </xf>
    <xf numFmtId="0" fontId="7" fillId="17" borderId="102" xfId="0" applyFont="1" applyFill="1" applyBorder="1" applyAlignment="1">
      <alignment vertical="center"/>
    </xf>
    <xf numFmtId="0" fontId="7" fillId="17" borderId="104" xfId="0" applyFont="1" applyFill="1" applyBorder="1" applyAlignment="1">
      <alignment vertical="center"/>
    </xf>
    <xf numFmtId="0" fontId="32" fillId="0" borderId="0" xfId="0" applyFont="1" applyAlignment="1" applyProtection="1">
      <alignment vertical="center" shrinkToFit="1"/>
      <protection locked="0"/>
    </xf>
    <xf numFmtId="0" fontId="16" fillId="3" borderId="0" xfId="0" applyFont="1" applyFill="1" applyAlignment="1">
      <alignment horizontal="distributed" shrinkToFit="1"/>
    </xf>
    <xf numFmtId="0" fontId="16" fillId="0" borderId="0" xfId="0" applyFont="1" applyAlignment="1">
      <alignment shrinkToFit="1"/>
    </xf>
    <xf numFmtId="0" fontId="16" fillId="3" borderId="0" xfId="0" applyFont="1" applyFill="1" applyAlignment="1">
      <alignment horizontal="distributed" vertical="top" shrinkToFit="1"/>
    </xf>
    <xf numFmtId="0" fontId="16" fillId="3" borderId="0" xfId="0" applyFont="1" applyFill="1" applyAlignment="1">
      <alignment horizontal="right" shrinkToFit="1"/>
    </xf>
    <xf numFmtId="49" fontId="16" fillId="3" borderId="0" xfId="0" applyNumberFormat="1" applyFont="1" applyFill="1" applyAlignment="1">
      <alignment horizontal="center" vertical="center" wrapText="1" shrinkToFit="1"/>
    </xf>
    <xf numFmtId="0" fontId="21" fillId="2" borderId="34" xfId="0" applyFont="1" applyFill="1" applyBorder="1" applyAlignment="1">
      <alignment horizontal="center" vertical="top"/>
    </xf>
    <xf numFmtId="0" fontId="21" fillId="2" borderId="0" xfId="0" applyFont="1" applyFill="1" applyAlignment="1">
      <alignment horizontal="center" vertical="top"/>
    </xf>
    <xf numFmtId="0" fontId="32" fillId="0" borderId="2" xfId="0" applyFont="1" applyBorder="1" applyAlignment="1" applyProtection="1">
      <alignment vertical="center" shrinkToFit="1"/>
      <protection locked="0"/>
    </xf>
    <xf numFmtId="49" fontId="16" fillId="0" borderId="0" xfId="0" applyNumberFormat="1" applyFont="1" applyAlignment="1" applyProtection="1">
      <alignment vertical="center" shrinkToFit="1"/>
      <protection locked="0"/>
    </xf>
    <xf numFmtId="0" fontId="16" fillId="0" borderId="0" xfId="0" applyFont="1" applyAlignment="1">
      <alignment horizontal="center" vertical="center" shrinkToFit="1"/>
    </xf>
    <xf numFmtId="0" fontId="21" fillId="2" borderId="34" xfId="0" applyFont="1" applyFill="1" applyBorder="1" applyAlignment="1">
      <alignment horizontal="center"/>
    </xf>
    <xf numFmtId="0" fontId="16" fillId="3" borderId="12" xfId="0" applyFont="1" applyFill="1" applyBorder="1" applyAlignment="1">
      <alignment horizontal="center" vertical="center" shrinkToFit="1"/>
    </xf>
    <xf numFmtId="0" fontId="16" fillId="3" borderId="13" xfId="0" applyFont="1" applyFill="1" applyBorder="1" applyAlignment="1">
      <alignment horizontal="center" vertical="center" shrinkToFit="1"/>
    </xf>
    <xf numFmtId="0" fontId="16" fillId="3" borderId="14" xfId="0" applyFont="1" applyFill="1" applyBorder="1" applyAlignment="1">
      <alignment horizontal="center" vertical="center" shrinkToFit="1"/>
    </xf>
    <xf numFmtId="0" fontId="16" fillId="0" borderId="0" xfId="0" applyFont="1" applyAlignment="1">
      <alignment horizontal="distributed" vertical="center" wrapText="1"/>
    </xf>
    <xf numFmtId="0" fontId="16" fillId="17" borderId="0" xfId="0" applyFont="1" applyFill="1" applyAlignment="1">
      <alignment vertical="center"/>
    </xf>
    <xf numFmtId="0" fontId="0" fillId="0" borderId="102" xfId="0" applyBorder="1" applyAlignment="1">
      <alignment vertical="center" wrapText="1"/>
    </xf>
    <xf numFmtId="0" fontId="0" fillId="0" borderId="104" xfId="0" applyBorder="1" applyAlignment="1">
      <alignment vertical="center" wrapText="1"/>
    </xf>
    <xf numFmtId="0" fontId="0" fillId="0" borderId="103" xfId="0" applyBorder="1" applyAlignment="1">
      <alignment vertical="center" wrapText="1"/>
    </xf>
    <xf numFmtId="0" fontId="16" fillId="0" borderId="0" xfId="0" applyFont="1" applyAlignment="1" applyProtection="1">
      <alignment vertical="center" shrinkToFit="1"/>
      <protection locked="0"/>
    </xf>
    <xf numFmtId="0" fontId="20" fillId="3" borderId="0" xfId="5" applyFont="1" applyFill="1" applyAlignment="1">
      <alignment horizontal="center" vertical="center" shrinkToFit="1"/>
    </xf>
    <xf numFmtId="0" fontId="20" fillId="3" borderId="2" xfId="5" applyFont="1" applyFill="1" applyBorder="1" applyAlignment="1">
      <alignment horizontal="center" vertical="center" shrinkToFit="1"/>
    </xf>
    <xf numFmtId="0" fontId="20" fillId="3" borderId="0" xfId="5" applyFont="1" applyFill="1" applyAlignment="1">
      <alignment horizontal="right" vertical="center"/>
    </xf>
    <xf numFmtId="0" fontId="20" fillId="3" borderId="2" xfId="5" applyFont="1" applyFill="1" applyBorder="1" applyAlignment="1">
      <alignment horizontal="right" vertical="center"/>
    </xf>
    <xf numFmtId="0" fontId="25" fillId="3" borderId="0" xfId="5" applyFont="1" applyFill="1" applyAlignment="1">
      <alignment horizontal="center" vertical="center" shrinkToFit="1"/>
    </xf>
    <xf numFmtId="0" fontId="25" fillId="3" borderId="2" xfId="5" applyFont="1" applyFill="1" applyBorder="1" applyAlignment="1">
      <alignment horizontal="center" vertical="center" shrinkToFit="1"/>
    </xf>
    <xf numFmtId="0" fontId="20" fillId="3" borderId="0" xfId="5" applyFont="1" applyFill="1" applyAlignment="1">
      <alignment horizontal="center" vertical="center"/>
    </xf>
    <xf numFmtId="0" fontId="20" fillId="3" borderId="2" xfId="5" applyFont="1" applyFill="1" applyBorder="1" applyAlignment="1">
      <alignment horizontal="center" vertical="center"/>
    </xf>
    <xf numFmtId="0" fontId="20" fillId="0" borderId="0" xfId="5" applyFont="1" applyAlignment="1" applyProtection="1">
      <alignment horizontal="right" vertical="center" shrinkToFit="1"/>
      <protection locked="0"/>
    </xf>
    <xf numFmtId="0" fontId="20" fillId="0" borderId="2" xfId="5" applyFont="1" applyBorder="1" applyAlignment="1" applyProtection="1">
      <alignment horizontal="right" vertical="center" shrinkToFit="1"/>
      <protection locked="0"/>
    </xf>
    <xf numFmtId="0" fontId="5" fillId="0" borderId="0" xfId="5" applyFont="1" applyAlignment="1" applyProtection="1">
      <alignment horizontal="center" vertical="center" shrinkToFit="1"/>
      <protection locked="0"/>
    </xf>
    <xf numFmtId="0" fontId="5" fillId="0" borderId="2" xfId="5" applyFont="1" applyBorder="1" applyAlignment="1" applyProtection="1">
      <alignment horizontal="center" vertical="center" shrinkToFit="1"/>
      <protection locked="0"/>
    </xf>
    <xf numFmtId="0" fontId="5" fillId="3" borderId="0" xfId="5" applyFont="1" applyFill="1" applyAlignment="1" applyProtection="1">
      <alignment horizontal="center" vertical="center" shrinkToFit="1"/>
      <protection locked="0"/>
    </xf>
    <xf numFmtId="0" fontId="5" fillId="3" borderId="2" xfId="5" applyFont="1" applyFill="1" applyBorder="1" applyAlignment="1" applyProtection="1">
      <alignment horizontal="center" vertical="center" shrinkToFit="1"/>
      <protection locked="0"/>
    </xf>
    <xf numFmtId="0" fontId="20" fillId="3" borderId="43" xfId="5" applyFont="1" applyFill="1" applyBorder="1" applyAlignment="1">
      <alignment horizontal="center" vertical="center" shrinkToFit="1"/>
    </xf>
    <xf numFmtId="0" fontId="20" fillId="3" borderId="47" xfId="5" applyFont="1" applyFill="1" applyBorder="1" applyAlignment="1">
      <alignment horizontal="center" vertical="center" shrinkToFit="1"/>
    </xf>
    <xf numFmtId="0" fontId="5" fillId="3" borderId="44" xfId="5" applyFont="1" applyFill="1" applyBorder="1" applyAlignment="1" applyProtection="1">
      <alignment vertical="center" wrapText="1"/>
      <protection locked="0"/>
    </xf>
    <xf numFmtId="0" fontId="5" fillId="3" borderId="60" xfId="5" applyFont="1" applyFill="1" applyBorder="1" applyAlignment="1" applyProtection="1">
      <alignment vertical="center" wrapText="1"/>
      <protection locked="0"/>
    </xf>
    <xf numFmtId="0" fontId="20" fillId="3" borderId="44" xfId="5" applyFont="1" applyFill="1" applyBorder="1" applyAlignment="1" applyProtection="1">
      <alignment horizontal="center" vertical="center" shrinkToFit="1"/>
      <protection locked="0"/>
    </xf>
    <xf numFmtId="0" fontId="20" fillId="3" borderId="60" xfId="5" applyFont="1" applyFill="1" applyBorder="1" applyAlignment="1" applyProtection="1">
      <alignment horizontal="center" vertical="center" shrinkToFit="1"/>
      <protection locked="0"/>
    </xf>
    <xf numFmtId="0" fontId="20" fillId="3" borderId="0" xfId="5" applyFont="1" applyFill="1" applyAlignment="1" applyProtection="1">
      <alignment horizontal="center" vertical="center" shrinkToFit="1"/>
      <protection locked="0"/>
    </xf>
    <xf numFmtId="0" fontId="20" fillId="3" borderId="44" xfId="5" applyFont="1" applyFill="1" applyBorder="1" applyAlignment="1">
      <alignment horizontal="center" vertical="center" shrinkToFit="1"/>
    </xf>
    <xf numFmtId="0" fontId="20" fillId="3" borderId="55" xfId="5" applyFont="1" applyFill="1" applyBorder="1" applyAlignment="1">
      <alignment horizontal="center" vertical="center" shrinkToFit="1"/>
    </xf>
    <xf numFmtId="0" fontId="20" fillId="3" borderId="60" xfId="5" applyFont="1" applyFill="1" applyBorder="1" applyAlignment="1">
      <alignment horizontal="center" vertical="center" shrinkToFit="1"/>
    </xf>
    <xf numFmtId="0" fontId="20" fillId="3" borderId="124" xfId="5" applyFont="1" applyFill="1" applyBorder="1" applyAlignment="1">
      <alignment horizontal="center" vertical="center" textRotation="255" shrinkToFit="1"/>
    </xf>
    <xf numFmtId="0" fontId="20" fillId="3" borderId="125" xfId="5" applyFont="1" applyFill="1" applyBorder="1" applyAlignment="1">
      <alignment horizontal="center" vertical="center" textRotation="255" shrinkToFit="1"/>
    </xf>
    <xf numFmtId="0" fontId="20" fillId="3" borderId="59" xfId="5" applyFont="1" applyFill="1" applyBorder="1" applyAlignment="1">
      <alignment horizontal="center" vertical="center" textRotation="255" shrinkToFit="1"/>
    </xf>
    <xf numFmtId="0" fontId="20" fillId="3" borderId="52" xfId="5" applyFont="1" applyFill="1" applyBorder="1" applyAlignment="1">
      <alignment horizontal="distributed" vertical="center" shrinkToFit="1"/>
    </xf>
    <xf numFmtId="0" fontId="20" fillId="3" borderId="51" xfId="5" applyFont="1" applyFill="1" applyBorder="1" applyAlignment="1">
      <alignment horizontal="center" vertical="center" shrinkToFit="1"/>
    </xf>
    <xf numFmtId="0" fontId="20" fillId="3" borderId="52" xfId="5" applyFont="1" applyFill="1" applyBorder="1" applyAlignment="1">
      <alignment horizontal="center" vertical="center" shrinkToFit="1"/>
    </xf>
    <xf numFmtId="0" fontId="20" fillId="3" borderId="53" xfId="5" applyFont="1" applyFill="1" applyBorder="1" applyAlignment="1">
      <alignment horizontal="center" vertical="center" shrinkToFit="1"/>
    </xf>
    <xf numFmtId="0" fontId="25" fillId="3" borderId="0" xfId="5" applyFont="1" applyFill="1" applyAlignment="1">
      <alignment horizontal="center" vertical="center"/>
    </xf>
    <xf numFmtId="0" fontId="20" fillId="3" borderId="120" xfId="5" applyFont="1" applyFill="1" applyBorder="1" applyAlignment="1">
      <alignment horizontal="distributed" vertical="center"/>
    </xf>
    <xf numFmtId="0" fontId="25" fillId="3" borderId="120" xfId="5" applyFont="1" applyFill="1" applyBorder="1" applyAlignment="1" applyProtection="1">
      <alignment vertical="center" shrinkToFit="1"/>
      <protection locked="0"/>
    </xf>
    <xf numFmtId="0" fontId="5" fillId="0" borderId="44" xfId="5" applyFont="1" applyBorder="1" applyAlignment="1" applyProtection="1">
      <alignment horizontal="center" vertical="center" shrinkToFit="1"/>
      <protection locked="0"/>
    </xf>
    <xf numFmtId="0" fontId="5" fillId="0" borderId="60" xfId="5" applyFont="1" applyBorder="1" applyAlignment="1" applyProtection="1">
      <alignment horizontal="center" vertical="center" shrinkToFit="1"/>
      <protection locked="0"/>
    </xf>
    <xf numFmtId="0" fontId="20" fillId="0" borderId="44" xfId="5" applyFont="1" applyBorder="1" applyAlignment="1">
      <alignment horizontal="center" vertical="center" shrinkToFit="1"/>
    </xf>
    <xf numFmtId="0" fontId="20" fillId="0" borderId="60" xfId="5" applyFont="1" applyBorder="1" applyAlignment="1">
      <alignment horizontal="center" vertical="center" shrinkToFit="1"/>
    </xf>
    <xf numFmtId="0" fontId="20" fillId="3" borderId="52" xfId="5" applyFont="1" applyFill="1" applyBorder="1" applyAlignment="1">
      <alignment horizontal="distributed" vertical="center"/>
    </xf>
    <xf numFmtId="0" fontId="25" fillId="3" borderId="52" xfId="5" applyFont="1" applyFill="1" applyBorder="1" applyAlignment="1" applyProtection="1">
      <alignment vertical="center" shrinkToFit="1"/>
      <protection locked="0"/>
    </xf>
    <xf numFmtId="0" fontId="20" fillId="3" borderId="60" xfId="5" applyFont="1" applyFill="1" applyBorder="1" applyAlignment="1">
      <alignment horizontal="distributed" vertical="center" shrinkToFit="1"/>
    </xf>
    <xf numFmtId="0" fontId="20" fillId="3" borderId="48" xfId="5" applyFont="1" applyFill="1" applyBorder="1" applyAlignment="1">
      <alignment horizontal="center" vertical="center"/>
    </xf>
    <xf numFmtId="0" fontId="20" fillId="3" borderId="60" xfId="5" applyFont="1" applyFill="1" applyBorder="1" applyAlignment="1">
      <alignment horizontal="center" vertical="center"/>
    </xf>
    <xf numFmtId="0" fontId="20" fillId="3" borderId="57" xfId="5" applyFont="1" applyFill="1" applyBorder="1" applyAlignment="1">
      <alignment horizontal="center" vertical="center"/>
    </xf>
    <xf numFmtId="0" fontId="20" fillId="0" borderId="56" xfId="5" applyFont="1" applyBorder="1" applyAlignment="1">
      <alignment horizontal="center" vertical="center" shrinkToFit="1"/>
    </xf>
    <xf numFmtId="0" fontId="20" fillId="0" borderId="57" xfId="5" applyFont="1" applyBorder="1" applyAlignment="1">
      <alignment horizontal="center" vertical="center" shrinkToFit="1"/>
    </xf>
    <xf numFmtId="0" fontId="121" fillId="2" borderId="6" xfId="5" applyFont="1" applyFill="1" applyBorder="1" applyAlignment="1">
      <alignment horizontal="center" vertical="top" wrapText="1"/>
    </xf>
    <xf numFmtId="0" fontId="19" fillId="3" borderId="44" xfId="5" applyFont="1" applyFill="1" applyBorder="1" applyAlignment="1">
      <alignment horizontal="center" shrinkToFit="1"/>
    </xf>
    <xf numFmtId="0" fontId="20" fillId="3" borderId="45" xfId="5" applyFont="1" applyFill="1" applyBorder="1" applyAlignment="1">
      <alignment horizontal="center" vertical="center"/>
    </xf>
    <xf numFmtId="0" fontId="19" fillId="0" borderId="44" xfId="5" applyFont="1" applyBorder="1" applyAlignment="1" applyProtection="1">
      <alignment shrinkToFit="1"/>
      <protection locked="0"/>
    </xf>
    <xf numFmtId="0" fontId="20" fillId="3" borderId="45" xfId="5" applyFont="1" applyFill="1" applyBorder="1" applyAlignment="1">
      <alignment horizontal="center" vertical="center" shrinkToFit="1"/>
    </xf>
    <xf numFmtId="0" fontId="20" fillId="3" borderId="48" xfId="5" applyFont="1" applyFill="1" applyBorder="1" applyAlignment="1">
      <alignment horizontal="center" vertical="center" shrinkToFit="1"/>
    </xf>
    <xf numFmtId="0" fontId="20" fillId="3" borderId="60" xfId="5" applyFont="1" applyFill="1" applyBorder="1" applyAlignment="1">
      <alignment horizontal="distributed" vertical="top"/>
    </xf>
    <xf numFmtId="0" fontId="25" fillId="0" borderId="60" xfId="5" applyFont="1" applyBorder="1" applyAlignment="1" applyProtection="1">
      <alignment vertical="top" shrinkToFit="1"/>
      <protection locked="0"/>
    </xf>
    <xf numFmtId="0" fontId="7" fillId="17" borderId="158" xfId="0" applyFont="1" applyFill="1" applyBorder="1" applyAlignment="1">
      <alignment vertical="center" wrapText="1"/>
    </xf>
    <xf numFmtId="0" fontId="7" fillId="17" borderId="159" xfId="0" applyFont="1" applyFill="1" applyBorder="1" applyAlignment="1">
      <alignment vertical="center"/>
    </xf>
    <xf numFmtId="0" fontId="7" fillId="17" borderId="0" xfId="0" applyFont="1" applyFill="1" applyAlignment="1">
      <alignment vertical="center"/>
    </xf>
    <xf numFmtId="0" fontId="7" fillId="17" borderId="160" xfId="0" applyFont="1" applyFill="1" applyBorder="1" applyAlignment="1">
      <alignment vertical="center"/>
    </xf>
    <xf numFmtId="0" fontId="7" fillId="17" borderId="161" xfId="0" applyFont="1" applyFill="1" applyBorder="1" applyAlignment="1">
      <alignment vertical="center"/>
    </xf>
    <xf numFmtId="0" fontId="7" fillId="17" borderId="162" xfId="0" applyFont="1" applyFill="1" applyBorder="1" applyAlignment="1">
      <alignment vertical="center"/>
    </xf>
    <xf numFmtId="0" fontId="5" fillId="0" borderId="0" xfId="0" applyFont="1" applyAlignment="1">
      <alignment horizontal="center" vertical="center"/>
    </xf>
    <xf numFmtId="0" fontId="16" fillId="3" borderId="0" xfId="0" applyFont="1" applyFill="1" applyAlignment="1" applyProtection="1">
      <alignment vertical="center" shrinkToFit="1"/>
      <protection locked="0"/>
    </xf>
    <xf numFmtId="0" fontId="16" fillId="3" borderId="0" xfId="0" applyFont="1" applyFill="1" applyAlignment="1">
      <alignment horizontal="center" vertical="center" wrapText="1"/>
    </xf>
    <xf numFmtId="0" fontId="25" fillId="3" borderId="2" xfId="0" applyFont="1" applyFill="1" applyBorder="1" applyAlignment="1" applyProtection="1">
      <alignment vertical="center" shrinkToFit="1"/>
      <protection locked="0"/>
    </xf>
    <xf numFmtId="0" fontId="7" fillId="0" borderId="97" xfId="0" applyFont="1" applyBorder="1" applyAlignment="1">
      <alignment horizontal="center" vertical="center" wrapText="1"/>
    </xf>
    <xf numFmtId="0" fontId="7" fillId="0" borderId="62" xfId="0" applyFont="1" applyBorder="1" applyAlignment="1">
      <alignment horizontal="center" vertical="center" wrapText="1"/>
    </xf>
    <xf numFmtId="0" fontId="7" fillId="0" borderId="71" xfId="0" applyFont="1" applyBorder="1" applyAlignment="1">
      <alignment horizontal="center" vertical="center" wrapText="1"/>
    </xf>
    <xf numFmtId="0" fontId="7" fillId="0" borderId="98" xfId="0" applyFont="1" applyBorder="1" applyAlignment="1">
      <alignment horizontal="center" vertical="center" wrapText="1"/>
    </xf>
    <xf numFmtId="0" fontId="7" fillId="0" borderId="0" xfId="0" applyFont="1" applyAlignment="1">
      <alignment horizontal="center" vertical="center" wrapText="1"/>
    </xf>
    <xf numFmtId="0" fontId="7" fillId="0" borderId="34"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36" xfId="0" applyFont="1" applyBorder="1" applyAlignment="1">
      <alignment horizontal="center" vertical="center" wrapText="1"/>
    </xf>
    <xf numFmtId="0" fontId="7" fillId="0" borderId="61" xfId="0" applyFont="1" applyBorder="1" applyAlignment="1">
      <alignment horizontal="center" vertical="center" wrapText="1"/>
    </xf>
    <xf numFmtId="0" fontId="78" fillId="3" borderId="9" xfId="4" applyFont="1" applyFill="1" applyBorder="1" applyAlignment="1">
      <alignment horizontal="center" vertical="center" wrapText="1"/>
    </xf>
    <xf numFmtId="0" fontId="78" fillId="3" borderId="10" xfId="4" applyFont="1" applyFill="1" applyBorder="1" applyAlignment="1">
      <alignment horizontal="center" vertical="center" wrapText="1"/>
    </xf>
    <xf numFmtId="0" fontId="78" fillId="3" borderId="11" xfId="4" applyFont="1" applyFill="1" applyBorder="1" applyAlignment="1">
      <alignment horizontal="center" vertical="center" wrapText="1"/>
    </xf>
    <xf numFmtId="0" fontId="78" fillId="3" borderId="5" xfId="4" applyFont="1" applyFill="1" applyBorder="1" applyAlignment="1">
      <alignment horizontal="center" vertical="center" wrapText="1"/>
    </xf>
    <xf numFmtId="0" fontId="78" fillId="3" borderId="0" xfId="4" applyFont="1" applyFill="1" applyAlignment="1">
      <alignment horizontal="center" vertical="center" wrapText="1"/>
    </xf>
    <xf numFmtId="0" fontId="78" fillId="3" borderId="6" xfId="4" applyFont="1" applyFill="1" applyBorder="1" applyAlignment="1">
      <alignment horizontal="center" vertical="center" wrapText="1"/>
    </xf>
    <xf numFmtId="0" fontId="78" fillId="3" borderId="7" xfId="4" applyFont="1" applyFill="1" applyBorder="1" applyAlignment="1">
      <alignment horizontal="center" vertical="center" wrapText="1"/>
    </xf>
    <xf numFmtId="0" fontId="78" fillId="3" borderId="2" xfId="4" applyFont="1" applyFill="1" applyBorder="1" applyAlignment="1">
      <alignment horizontal="center" vertical="center" wrapText="1"/>
    </xf>
    <xf numFmtId="0" fontId="78" fillId="3" borderId="8" xfId="4" applyFont="1" applyFill="1" applyBorder="1" applyAlignment="1">
      <alignment horizontal="center" vertical="center" wrapText="1"/>
    </xf>
    <xf numFmtId="0" fontId="78" fillId="3" borderId="132" xfId="4" applyFont="1" applyFill="1" applyBorder="1" applyAlignment="1">
      <alignment horizontal="center" vertical="center" shrinkToFit="1"/>
    </xf>
    <xf numFmtId="0" fontId="78" fillId="3" borderId="133" xfId="4" applyFont="1" applyFill="1" applyBorder="1" applyAlignment="1">
      <alignment horizontal="center" vertical="center" shrinkToFit="1"/>
    </xf>
    <xf numFmtId="0" fontId="78" fillId="3" borderId="134" xfId="4" applyFont="1" applyFill="1" applyBorder="1" applyAlignment="1">
      <alignment horizontal="center" vertical="center" shrinkToFit="1"/>
    </xf>
    <xf numFmtId="0" fontId="78" fillId="3" borderId="135" xfId="4" applyFont="1" applyFill="1" applyBorder="1" applyAlignment="1">
      <alignment horizontal="center" vertical="center" shrinkToFit="1"/>
    </xf>
    <xf numFmtId="0" fontId="78" fillId="3" borderId="136" xfId="4" applyFont="1" applyFill="1" applyBorder="1" applyAlignment="1">
      <alignment horizontal="center" vertical="center" shrinkToFit="1"/>
    </xf>
    <xf numFmtId="0" fontId="78" fillId="3" borderId="137" xfId="4" applyFont="1" applyFill="1" applyBorder="1" applyAlignment="1">
      <alignment horizontal="center" vertical="center" shrinkToFit="1"/>
    </xf>
    <xf numFmtId="0" fontId="78" fillId="3" borderId="138" xfId="4" applyFont="1" applyFill="1" applyBorder="1" applyAlignment="1">
      <alignment horizontal="center" vertical="center" shrinkToFit="1"/>
    </xf>
    <xf numFmtId="0" fontId="78" fillId="3" borderId="139" xfId="4" applyFont="1" applyFill="1" applyBorder="1" applyAlignment="1">
      <alignment horizontal="center" vertical="center" shrinkToFit="1"/>
    </xf>
    <xf numFmtId="0" fontId="78" fillId="3" borderId="140" xfId="4" applyFont="1" applyFill="1" applyBorder="1" applyAlignment="1">
      <alignment horizontal="center" vertical="center" shrinkToFit="1"/>
    </xf>
    <xf numFmtId="0" fontId="76" fillId="2" borderId="0" xfId="4" applyFont="1" applyFill="1" applyAlignment="1">
      <alignment horizontal="center" vertical="center"/>
    </xf>
    <xf numFmtId="0" fontId="78" fillId="3" borderId="0" xfId="4" applyFont="1" applyFill="1" applyAlignment="1">
      <alignment vertical="center" shrinkToFit="1"/>
    </xf>
    <xf numFmtId="0" fontId="78" fillId="3" borderId="6" xfId="4" applyFont="1" applyFill="1" applyBorder="1" applyAlignment="1">
      <alignment vertical="center" shrinkToFit="1"/>
    </xf>
    <xf numFmtId="38" fontId="76" fillId="3" borderId="23" xfId="3" applyFont="1" applyFill="1" applyBorder="1" applyAlignment="1" applyProtection="1">
      <alignment horizontal="center" vertical="center" shrinkToFit="1"/>
    </xf>
    <xf numFmtId="0" fontId="78" fillId="3" borderId="2" xfId="4" applyFont="1" applyFill="1" applyBorder="1" applyAlignment="1">
      <alignment horizontal="center" vertical="center" shrinkToFit="1"/>
    </xf>
    <xf numFmtId="0" fontId="78" fillId="3" borderId="8" xfId="4" applyFont="1" applyFill="1" applyBorder="1" applyAlignment="1">
      <alignment horizontal="center" vertical="center" shrinkToFit="1"/>
    </xf>
    <xf numFmtId="38" fontId="76" fillId="3" borderId="118" xfId="3" applyFont="1" applyFill="1" applyBorder="1" applyAlignment="1" applyProtection="1">
      <alignment horizontal="center" vertical="center" shrinkToFit="1"/>
    </xf>
    <xf numFmtId="49" fontId="81" fillId="3" borderId="9" xfId="4" applyNumberFormat="1" applyFont="1" applyFill="1" applyBorder="1" applyAlignment="1" applyProtection="1">
      <alignment horizontal="center" vertical="center" shrinkToFit="1"/>
      <protection locked="0"/>
    </xf>
    <xf numFmtId="49" fontId="81" fillId="3" borderId="10" xfId="4" applyNumberFormat="1" applyFont="1" applyFill="1" applyBorder="1" applyAlignment="1" applyProtection="1">
      <alignment horizontal="center" vertical="center" shrinkToFit="1"/>
      <protection locked="0"/>
    </xf>
    <xf numFmtId="49" fontId="81" fillId="3" borderId="11" xfId="4" applyNumberFormat="1" applyFont="1" applyFill="1" applyBorder="1" applyAlignment="1" applyProtection="1">
      <alignment horizontal="center" vertical="center" shrinkToFit="1"/>
      <protection locked="0"/>
    </xf>
    <xf numFmtId="49" fontId="81" fillId="3" borderId="5" xfId="4" applyNumberFormat="1" applyFont="1" applyFill="1" applyBorder="1" applyAlignment="1" applyProtection="1">
      <alignment horizontal="center" vertical="center" shrinkToFit="1"/>
      <protection locked="0"/>
    </xf>
    <xf numFmtId="49" fontId="81" fillId="3" borderId="0" xfId="4" applyNumberFormat="1" applyFont="1" applyFill="1" applyAlignment="1" applyProtection="1">
      <alignment horizontal="center" vertical="center" shrinkToFit="1"/>
      <protection locked="0"/>
    </xf>
    <xf numFmtId="49" fontId="81" fillId="3" borderId="6" xfId="4" applyNumberFormat="1" applyFont="1" applyFill="1" applyBorder="1" applyAlignment="1" applyProtection="1">
      <alignment horizontal="center" vertical="center" shrinkToFit="1"/>
      <protection locked="0"/>
    </xf>
    <xf numFmtId="49" fontId="81" fillId="3" borderId="7" xfId="4" applyNumberFormat="1" applyFont="1" applyFill="1" applyBorder="1" applyAlignment="1" applyProtection="1">
      <alignment horizontal="center" vertical="center" shrinkToFit="1"/>
      <protection locked="0"/>
    </xf>
    <xf numFmtId="49" fontId="81" fillId="3" borderId="2" xfId="4" applyNumberFormat="1" applyFont="1" applyFill="1" applyBorder="1" applyAlignment="1" applyProtection="1">
      <alignment horizontal="center" vertical="center" shrinkToFit="1"/>
      <protection locked="0"/>
    </xf>
    <xf numFmtId="49" fontId="81" fillId="3" borderId="8" xfId="4" applyNumberFormat="1" applyFont="1" applyFill="1" applyBorder="1" applyAlignment="1" applyProtection="1">
      <alignment horizontal="center" vertical="center" shrinkToFit="1"/>
      <protection locked="0"/>
    </xf>
    <xf numFmtId="0" fontId="78" fillId="3" borderId="12" xfId="4" applyFont="1" applyFill="1" applyBorder="1" applyAlignment="1">
      <alignment vertical="center" shrinkToFit="1"/>
    </xf>
    <xf numFmtId="0" fontId="78" fillId="3" borderId="13" xfId="4" applyFont="1" applyFill="1" applyBorder="1" applyAlignment="1">
      <alignment vertical="center" shrinkToFit="1"/>
    </xf>
    <xf numFmtId="0" fontId="78" fillId="3" borderId="14" xfId="4" applyFont="1" applyFill="1" applyBorder="1" applyAlignment="1">
      <alignment vertical="center" shrinkToFit="1"/>
    </xf>
    <xf numFmtId="49" fontId="76" fillId="3" borderId="15" xfId="4" applyNumberFormat="1" applyFont="1" applyFill="1" applyBorder="1" applyAlignment="1" applyProtection="1">
      <alignment horizontal="left" vertical="center" shrinkToFit="1"/>
      <protection locked="0"/>
    </xf>
    <xf numFmtId="0" fontId="79" fillId="3" borderId="9" xfId="4" applyFont="1" applyFill="1" applyBorder="1" applyAlignment="1" applyProtection="1">
      <alignment vertical="center" wrapText="1"/>
      <protection locked="0"/>
    </xf>
    <xf numFmtId="0" fontId="79" fillId="3" borderId="10" xfId="4" applyFont="1" applyFill="1" applyBorder="1" applyAlignment="1" applyProtection="1">
      <alignment vertical="center" wrapText="1"/>
      <protection locked="0"/>
    </xf>
    <xf numFmtId="0" fontId="79" fillId="3" borderId="11" xfId="4" applyFont="1" applyFill="1" applyBorder="1" applyAlignment="1" applyProtection="1">
      <alignment vertical="center" wrapText="1"/>
      <protection locked="0"/>
    </xf>
    <xf numFmtId="0" fontId="79" fillId="3" borderId="5" xfId="4" applyFont="1" applyFill="1" applyBorder="1" applyAlignment="1" applyProtection="1">
      <alignment vertical="center" wrapText="1"/>
      <protection locked="0"/>
    </xf>
    <xf numFmtId="0" fontId="79" fillId="3" borderId="0" xfId="4" applyFont="1" applyFill="1" applyAlignment="1" applyProtection="1">
      <alignment vertical="center" wrapText="1"/>
      <protection locked="0"/>
    </xf>
    <xf numFmtId="0" fontId="79" fillId="3" borderId="6" xfId="4" applyFont="1" applyFill="1" applyBorder="1" applyAlignment="1" applyProtection="1">
      <alignment vertical="center" wrapText="1"/>
      <protection locked="0"/>
    </xf>
    <xf numFmtId="0" fontId="79" fillId="3" borderId="7" xfId="4" applyFont="1" applyFill="1" applyBorder="1" applyAlignment="1" applyProtection="1">
      <alignment vertical="center" wrapText="1"/>
      <protection locked="0"/>
    </xf>
    <xf numFmtId="0" fontId="79" fillId="3" borderId="2" xfId="4" applyFont="1" applyFill="1" applyBorder="1" applyAlignment="1" applyProtection="1">
      <alignment vertical="center" wrapText="1"/>
      <protection locked="0"/>
    </xf>
    <xf numFmtId="0" fontId="79" fillId="3" borderId="8" xfId="4" applyFont="1" applyFill="1" applyBorder="1" applyAlignment="1" applyProtection="1">
      <alignment vertical="center" wrapText="1"/>
      <protection locked="0"/>
    </xf>
    <xf numFmtId="0" fontId="78" fillId="3" borderId="15" xfId="4" applyFont="1" applyFill="1" applyBorder="1" applyAlignment="1">
      <alignment horizontal="center" vertical="center" shrinkToFit="1"/>
    </xf>
    <xf numFmtId="0" fontId="78" fillId="3" borderId="0" xfId="4" applyFont="1" applyFill="1" applyAlignment="1">
      <alignment horizontal="center" vertical="center" shrinkToFit="1"/>
    </xf>
    <xf numFmtId="0" fontId="78" fillId="3" borderId="0" xfId="4" applyFont="1" applyFill="1" applyAlignment="1">
      <alignment horizontal="right" vertical="center" shrinkToFit="1"/>
    </xf>
    <xf numFmtId="0" fontId="76" fillId="0" borderId="0" xfId="4" applyFont="1" applyAlignment="1">
      <alignment horizontal="center" vertical="center" shrinkToFit="1"/>
    </xf>
    <xf numFmtId="0" fontId="78" fillId="3" borderId="9" xfId="4" applyFont="1" applyFill="1" applyBorder="1" applyAlignment="1">
      <alignment horizontal="center" vertical="center" shrinkToFit="1"/>
    </xf>
    <xf numFmtId="0" fontId="78" fillId="3" borderId="10" xfId="4" applyFont="1" applyFill="1" applyBorder="1" applyAlignment="1">
      <alignment horizontal="center" vertical="center" shrinkToFit="1"/>
    </xf>
    <xf numFmtId="0" fontId="78" fillId="3" borderId="11" xfId="4" applyFont="1" applyFill="1" applyBorder="1" applyAlignment="1">
      <alignment horizontal="center" vertical="center" shrinkToFit="1"/>
    </xf>
    <xf numFmtId="0" fontId="78" fillId="3" borderId="5" xfId="4" applyFont="1" applyFill="1" applyBorder="1" applyAlignment="1">
      <alignment horizontal="center" vertical="center" shrinkToFit="1"/>
    </xf>
    <xf numFmtId="0" fontId="78" fillId="3" borderId="6" xfId="4" applyFont="1" applyFill="1" applyBorder="1" applyAlignment="1">
      <alignment horizontal="center" vertical="center" shrinkToFit="1"/>
    </xf>
    <xf numFmtId="0" fontId="78" fillId="3" borderId="7" xfId="4" applyFont="1" applyFill="1" applyBorder="1" applyAlignment="1">
      <alignment horizontal="center" vertical="center" shrinkToFit="1"/>
    </xf>
    <xf numFmtId="0" fontId="78" fillId="0" borderId="0" xfId="4" applyFont="1" applyAlignment="1" applyProtection="1">
      <alignment horizontal="right" vertical="center" shrinkToFit="1"/>
      <protection locked="0"/>
    </xf>
    <xf numFmtId="0" fontId="76" fillId="0" borderId="0" xfId="4" applyFont="1" applyAlignment="1" applyProtection="1">
      <alignment horizontal="center" vertical="center" shrinkToFit="1"/>
      <protection locked="0"/>
    </xf>
    <xf numFmtId="0" fontId="78" fillId="3" borderId="0" xfId="4" applyFont="1" applyFill="1" applyAlignment="1">
      <alignment horizontal="distributed" vertical="center" shrinkToFit="1"/>
    </xf>
    <xf numFmtId="49" fontId="78" fillId="0" borderId="0" xfId="4" applyNumberFormat="1" applyFont="1" applyAlignment="1" applyProtection="1">
      <alignment horizontal="center" vertical="center" shrinkToFit="1"/>
      <protection locked="0"/>
    </xf>
    <xf numFmtId="49" fontId="76" fillId="0" borderId="0" xfId="4" applyNumberFormat="1" applyFont="1" applyAlignment="1" applyProtection="1">
      <alignment horizontal="center" vertical="center" shrinkToFit="1"/>
      <protection locked="0"/>
    </xf>
    <xf numFmtId="0" fontId="37" fillId="2" borderId="0" xfId="0" applyFont="1" applyFill="1" applyAlignment="1">
      <alignment horizontal="center" vertical="center"/>
    </xf>
    <xf numFmtId="0" fontId="14" fillId="0" borderId="97" xfId="0" applyFont="1" applyBorder="1" applyAlignment="1">
      <alignment vertical="center" wrapText="1"/>
    </xf>
    <xf numFmtId="0" fontId="14" fillId="0" borderId="62" xfId="0" applyFont="1" applyBorder="1" applyAlignment="1">
      <alignment vertical="center" wrapText="1"/>
    </xf>
    <xf numFmtId="0" fontId="14" fillId="0" borderId="71" xfId="0" applyFont="1" applyBorder="1" applyAlignment="1">
      <alignment vertical="center" wrapText="1"/>
    </xf>
    <xf numFmtId="0" fontId="14" fillId="0" borderId="35" xfId="0" applyFont="1" applyBorder="1" applyAlignment="1">
      <alignment vertical="center" wrapText="1"/>
    </xf>
    <xf numFmtId="0" fontId="14" fillId="0" borderId="36" xfId="0" applyFont="1" applyBorder="1" applyAlignment="1">
      <alignment vertical="center" wrapText="1"/>
    </xf>
    <xf numFmtId="0" fontId="14" fillId="0" borderId="61" xfId="0" applyFont="1" applyBorder="1" applyAlignment="1">
      <alignment vertical="center" wrapText="1"/>
    </xf>
    <xf numFmtId="0" fontId="95" fillId="3" borderId="2" xfId="4" applyFont="1" applyFill="1" applyBorder="1" applyAlignment="1">
      <alignment vertical="center" shrinkToFit="1"/>
    </xf>
    <xf numFmtId="0" fontId="82" fillId="3" borderId="0" xfId="4" applyFont="1" applyFill="1" applyAlignment="1">
      <alignment horizontal="center" vertical="center"/>
    </xf>
    <xf numFmtId="0" fontId="79" fillId="3" borderId="0" xfId="4" applyFont="1" applyFill="1" applyAlignment="1">
      <alignment horizontal="center" vertical="center"/>
    </xf>
    <xf numFmtId="0" fontId="99" fillId="3" borderId="0" xfId="0" applyFont="1" applyFill="1" applyAlignment="1">
      <alignment vertical="center" wrapText="1"/>
    </xf>
    <xf numFmtId="0" fontId="78" fillId="0" borderId="0" xfId="4" applyFont="1" applyAlignment="1" applyProtection="1">
      <alignment horizontal="center" vertical="center" shrinkToFit="1"/>
      <protection locked="0"/>
    </xf>
    <xf numFmtId="0" fontId="78" fillId="0" borderId="0" xfId="4" applyFont="1" applyAlignment="1" applyProtection="1">
      <alignment horizontal="right" shrinkToFit="1"/>
      <protection locked="0"/>
    </xf>
    <xf numFmtId="0" fontId="101" fillId="0" borderId="0" xfId="0" applyFont="1" applyAlignment="1">
      <alignment shrinkToFit="1"/>
    </xf>
    <xf numFmtId="0" fontId="101" fillId="3" borderId="0" xfId="0" applyFont="1" applyFill="1" applyAlignment="1">
      <alignment vertical="center" shrinkToFit="1"/>
    </xf>
    <xf numFmtId="0" fontId="90" fillId="4" borderId="128" xfId="4" applyFont="1" applyFill="1" applyBorder="1" applyAlignment="1">
      <alignment horizontal="center" vertical="center" textRotation="255"/>
    </xf>
    <xf numFmtId="0" fontId="90" fillId="4" borderId="129" xfId="4" applyFont="1" applyFill="1" applyBorder="1" applyAlignment="1">
      <alignment horizontal="center" vertical="center" textRotation="255"/>
    </xf>
    <xf numFmtId="0" fontId="90" fillId="4" borderId="130" xfId="4" applyFont="1" applyFill="1" applyBorder="1" applyAlignment="1">
      <alignment horizontal="center" vertical="center" textRotation="255"/>
    </xf>
    <xf numFmtId="0" fontId="91" fillId="3" borderId="23" xfId="4" applyFont="1" applyFill="1" applyBorder="1" applyAlignment="1">
      <alignment horizontal="center" vertical="center"/>
    </xf>
    <xf numFmtId="0" fontId="78" fillId="3" borderId="14" xfId="4" applyFont="1" applyFill="1" applyBorder="1" applyAlignment="1">
      <alignment horizontal="center" vertical="center" shrinkToFit="1"/>
    </xf>
    <xf numFmtId="0" fontId="89" fillId="3" borderId="5" xfId="4" applyFont="1" applyFill="1" applyBorder="1" applyAlignment="1">
      <alignment horizontal="left" vertical="center" wrapText="1" indent="1"/>
    </xf>
    <xf numFmtId="0" fontId="89" fillId="3" borderId="0" xfId="4" applyFont="1" applyFill="1" applyAlignment="1">
      <alignment horizontal="left" vertical="center" wrapText="1" indent="1"/>
    </xf>
    <xf numFmtId="0" fontId="89" fillId="3" borderId="22" xfId="4" applyFont="1" applyFill="1" applyBorder="1" applyAlignment="1">
      <alignment horizontal="left" vertical="center" indent="1"/>
    </xf>
    <xf numFmtId="0" fontId="89" fillId="3" borderId="5" xfId="4" applyFont="1" applyFill="1" applyBorder="1" applyAlignment="1">
      <alignment horizontal="left" vertical="center" indent="1"/>
    </xf>
    <xf numFmtId="0" fontId="89" fillId="3" borderId="0" xfId="4" applyFont="1" applyFill="1" applyAlignment="1">
      <alignment horizontal="left" vertical="center" indent="1"/>
    </xf>
    <xf numFmtId="0" fontId="89" fillId="3" borderId="131" xfId="4" applyFont="1" applyFill="1" applyBorder="1" applyAlignment="1">
      <alignment horizontal="left" vertical="center" indent="1"/>
    </xf>
    <xf numFmtId="0" fontId="89" fillId="3" borderId="118" xfId="4" applyFont="1" applyFill="1" applyBorder="1" applyAlignment="1">
      <alignment horizontal="left" vertical="center" indent="1"/>
    </xf>
    <xf numFmtId="0" fontId="89" fillId="3" borderId="69" xfId="4" applyFont="1" applyFill="1" applyBorder="1" applyAlignment="1">
      <alignment horizontal="left" vertical="center" indent="1"/>
    </xf>
    <xf numFmtId="0" fontId="78" fillId="0" borderId="0" xfId="4" applyFont="1" applyAlignment="1">
      <alignment horizontal="right" vertical="center" shrinkToFit="1"/>
    </xf>
    <xf numFmtId="0" fontId="95" fillId="0" borderId="0" xfId="4" applyFont="1" applyAlignment="1">
      <alignment vertical="center" shrinkToFit="1"/>
    </xf>
    <xf numFmtId="49" fontId="81" fillId="3" borderId="14" xfId="4" applyNumberFormat="1" applyFont="1" applyFill="1" applyBorder="1" applyAlignment="1">
      <alignment horizontal="center" vertical="center" shrinkToFit="1"/>
    </xf>
    <xf numFmtId="49" fontId="81" fillId="3" borderId="15" xfId="4" applyNumberFormat="1" applyFont="1" applyFill="1" applyBorder="1" applyAlignment="1">
      <alignment horizontal="center" vertical="center" shrinkToFit="1"/>
    </xf>
    <xf numFmtId="49" fontId="81" fillId="3" borderId="126" xfId="4" applyNumberFormat="1" applyFont="1" applyFill="1" applyBorder="1" applyAlignment="1">
      <alignment horizontal="center" vertical="center" shrinkToFit="1"/>
    </xf>
    <xf numFmtId="49" fontId="81" fillId="3" borderId="127" xfId="4" applyNumberFormat="1" applyFont="1" applyFill="1" applyBorder="1" applyAlignment="1">
      <alignment horizontal="center" vertical="center" shrinkToFit="1"/>
    </xf>
    <xf numFmtId="0" fontId="20" fillId="6" borderId="33" xfId="0" applyFont="1" applyFill="1" applyBorder="1" applyAlignment="1">
      <alignment horizontal="center" vertical="center" textRotation="255"/>
    </xf>
    <xf numFmtId="0" fontId="55" fillId="4" borderId="86" xfId="0" applyFont="1" applyFill="1" applyBorder="1" applyAlignment="1">
      <alignment horizontal="center" vertical="center"/>
    </xf>
    <xf numFmtId="0" fontId="55" fillId="4" borderId="88" xfId="0" applyFont="1" applyFill="1" applyBorder="1" applyAlignment="1">
      <alignment horizontal="center" vertical="center"/>
    </xf>
    <xf numFmtId="0" fontId="2" fillId="0" borderId="58" xfId="0" applyFont="1" applyBorder="1" applyAlignment="1" applyProtection="1">
      <alignment horizontal="left" vertical="center" shrinkToFit="1"/>
      <protection locked="0"/>
    </xf>
    <xf numFmtId="0" fontId="0" fillId="0" borderId="81" xfId="0" applyBorder="1" applyAlignment="1" applyProtection="1">
      <alignment vertical="center" shrinkToFit="1"/>
      <protection locked="0"/>
    </xf>
    <xf numFmtId="0" fontId="2" fillId="0" borderId="82" xfId="0" applyFont="1" applyBorder="1" applyAlignment="1" applyProtection="1">
      <alignment vertical="center" shrinkToFit="1"/>
      <protection locked="0"/>
    </xf>
    <xf numFmtId="0" fontId="2" fillId="0" borderId="83" xfId="0" applyFont="1" applyBorder="1" applyAlignment="1" applyProtection="1">
      <alignment vertical="center" shrinkToFit="1"/>
      <protection locked="0"/>
    </xf>
    <xf numFmtId="0" fontId="0" fillId="0" borderId="58" xfId="0" applyBorder="1" applyAlignment="1" applyProtection="1">
      <alignment horizontal="left" vertical="center" shrinkToFit="1"/>
      <protection locked="0"/>
    </xf>
    <xf numFmtId="0" fontId="2" fillId="0" borderId="58" xfId="0" applyFont="1" applyBorder="1" applyAlignment="1" applyProtection="1">
      <alignment horizontal="center" vertical="center" shrinkToFit="1"/>
      <protection locked="0"/>
    </xf>
    <xf numFmtId="0" fontId="19" fillId="3" borderId="0" xfId="0" applyFont="1" applyFill="1" applyAlignment="1">
      <alignment horizontal="center"/>
    </xf>
    <xf numFmtId="0" fontId="122" fillId="3" borderId="0" xfId="0" applyFont="1" applyFill="1" applyAlignment="1">
      <alignment vertical="center"/>
    </xf>
    <xf numFmtId="0" fontId="2" fillId="0" borderId="58" xfId="0" applyFont="1" applyBorder="1" applyAlignment="1" applyProtection="1">
      <alignment horizontal="center"/>
      <protection locked="0"/>
    </xf>
    <xf numFmtId="0" fontId="7" fillId="3" borderId="0" xfId="0" applyFont="1" applyFill="1" applyAlignment="1">
      <alignment vertical="top"/>
    </xf>
    <xf numFmtId="0" fontId="0" fillId="0" borderId="142" xfId="0" applyBorder="1" applyAlignment="1" applyProtection="1">
      <alignment horizontal="center" wrapText="1"/>
      <protection locked="0"/>
    </xf>
    <xf numFmtId="0" fontId="2" fillId="0" borderId="142" xfId="0" applyFont="1" applyBorder="1" applyAlignment="1" applyProtection="1">
      <alignment horizontal="center"/>
      <protection locked="0"/>
    </xf>
    <xf numFmtId="0" fontId="53" fillId="4" borderId="141" xfId="0" applyFont="1" applyFill="1" applyBorder="1" applyAlignment="1">
      <alignment horizontal="center" vertical="center"/>
    </xf>
    <xf numFmtId="0" fontId="53" fillId="4" borderId="143" xfId="0" applyFont="1" applyFill="1" applyBorder="1" applyAlignment="1">
      <alignment horizontal="center" wrapText="1"/>
    </xf>
    <xf numFmtId="0" fontId="53" fillId="4" borderId="143" xfId="0" applyFont="1" applyFill="1" applyBorder="1" applyAlignment="1">
      <alignment horizontal="center"/>
    </xf>
    <xf numFmtId="0" fontId="53" fillId="4" borderId="144" xfId="0" applyFont="1" applyFill="1" applyBorder="1" applyAlignment="1">
      <alignment horizontal="center" vertical="center"/>
    </xf>
    <xf numFmtId="0" fontId="53" fillId="4" borderId="82" xfId="0" applyFont="1" applyFill="1" applyBorder="1" applyAlignment="1">
      <alignment horizontal="center" vertical="center"/>
    </xf>
    <xf numFmtId="0" fontId="53" fillId="4" borderId="145" xfId="0" applyFont="1" applyFill="1" applyBorder="1" applyAlignment="1">
      <alignment horizontal="center" vertical="center"/>
    </xf>
    <xf numFmtId="0" fontId="53" fillId="4" borderId="146" xfId="0" applyFont="1" applyFill="1" applyBorder="1" applyAlignment="1">
      <alignment horizontal="center" vertical="center"/>
    </xf>
    <xf numFmtId="0" fontId="55" fillId="4" borderId="84" xfId="0" applyFont="1" applyFill="1" applyBorder="1" applyAlignment="1">
      <alignment horizontal="center" vertical="center"/>
    </xf>
    <xf numFmtId="0" fontId="55" fillId="4" borderId="85" xfId="0" applyFont="1" applyFill="1" applyBorder="1" applyAlignment="1">
      <alignment horizontal="center" vertical="center"/>
    </xf>
    <xf numFmtId="0" fontId="2" fillId="0" borderId="82" xfId="0" applyFont="1" applyBorder="1" applyAlignment="1" applyProtection="1">
      <alignment horizontal="center" vertical="center" shrinkToFit="1"/>
      <protection locked="0"/>
    </xf>
    <xf numFmtId="0" fontId="2" fillId="0" borderId="83" xfId="0" applyFont="1" applyBorder="1" applyAlignment="1" applyProtection="1">
      <alignment horizontal="center" vertical="center" shrinkToFit="1"/>
      <protection locked="0"/>
    </xf>
    <xf numFmtId="0" fontId="2" fillId="0" borderId="81" xfId="0" applyFont="1" applyBorder="1" applyAlignment="1" applyProtection="1">
      <alignment vertical="center" shrinkToFit="1"/>
      <protection locked="0"/>
    </xf>
    <xf numFmtId="0" fontId="0" fillId="0" borderId="58" xfId="0" applyBorder="1" applyAlignment="1" applyProtection="1">
      <alignment horizontal="center" vertical="center" shrinkToFit="1"/>
      <protection locked="0"/>
    </xf>
    <xf numFmtId="0" fontId="59" fillId="2" borderId="0" xfId="0" applyFont="1" applyFill="1" applyAlignment="1">
      <alignment horizontal="center" vertical="center" shrinkToFit="1"/>
    </xf>
    <xf numFmtId="0" fontId="58" fillId="0" borderId="12" xfId="0" applyFont="1" applyBorder="1" applyAlignment="1">
      <alignment horizontal="center" vertical="center"/>
    </xf>
    <xf numFmtId="0" fontId="58" fillId="0" borderId="13" xfId="0" applyFont="1" applyBorder="1" applyAlignment="1">
      <alignment horizontal="center" vertical="center"/>
    </xf>
    <xf numFmtId="0" fontId="58" fillId="0" borderId="14" xfId="0" applyFont="1" applyBorder="1" applyAlignment="1">
      <alignment horizontal="center" vertical="center"/>
    </xf>
    <xf numFmtId="0" fontId="53" fillId="4" borderId="78" xfId="0" applyFont="1" applyFill="1" applyBorder="1" applyAlignment="1">
      <alignment horizontal="center"/>
    </xf>
    <xf numFmtId="0" fontId="53" fillId="4" borderId="79" xfId="0" applyFont="1" applyFill="1" applyBorder="1" applyAlignment="1">
      <alignment horizontal="center"/>
    </xf>
    <xf numFmtId="0" fontId="53" fillId="4" borderId="141" xfId="0" applyFont="1" applyFill="1" applyBorder="1" applyAlignment="1">
      <alignment horizontal="center" vertical="center" wrapText="1"/>
    </xf>
    <xf numFmtId="0" fontId="20" fillId="0" borderId="0" xfId="0" applyFont="1" applyAlignment="1">
      <alignment vertical="center" shrinkToFit="1"/>
    </xf>
    <xf numFmtId="0" fontId="20" fillId="0" borderId="0" xfId="0" applyFont="1" applyAlignment="1" applyProtection="1">
      <alignment horizontal="center" vertical="center" shrinkToFit="1"/>
      <protection locked="0"/>
    </xf>
    <xf numFmtId="0" fontId="63" fillId="2" borderId="34" xfId="0" applyFont="1" applyFill="1" applyBorder="1" applyAlignment="1">
      <alignment horizontal="center" vertical="center" shrinkToFit="1"/>
    </xf>
    <xf numFmtId="0" fontId="102" fillId="3" borderId="0" xfId="0" applyFont="1" applyFill="1" applyAlignment="1">
      <alignment horizontal="center" vertical="center" shrinkToFit="1"/>
    </xf>
    <xf numFmtId="0" fontId="0" fillId="0" borderId="82" xfId="0" applyBorder="1" applyAlignment="1" applyProtection="1">
      <alignment horizontal="center" vertical="center" wrapText="1" shrinkToFit="1"/>
      <protection locked="0"/>
    </xf>
    <xf numFmtId="0" fontId="43" fillId="3" borderId="0" xfId="0" applyFont="1" applyFill="1" applyAlignment="1">
      <alignment vertical="center" shrinkToFit="1"/>
    </xf>
    <xf numFmtId="0" fontId="43" fillId="3" borderId="2" xfId="0" applyFont="1" applyFill="1" applyBorder="1" applyAlignment="1">
      <alignment vertical="center" shrinkToFit="1"/>
    </xf>
    <xf numFmtId="0" fontId="20" fillId="3" borderId="2" xfId="0" applyFont="1" applyFill="1" applyBorder="1" applyAlignment="1">
      <alignment horizontal="center" shrinkToFit="1"/>
    </xf>
    <xf numFmtId="0" fontId="43" fillId="0" borderId="0" xfId="0" applyFont="1" applyAlignment="1">
      <alignment shrinkToFit="1"/>
    </xf>
    <xf numFmtId="0" fontId="17" fillId="17" borderId="0" xfId="0" applyFont="1" applyFill="1" applyAlignment="1">
      <alignment vertical="top" wrapText="1"/>
    </xf>
    <xf numFmtId="0" fontId="17" fillId="3" borderId="0" xfId="0" applyFont="1" applyFill="1" applyAlignment="1">
      <alignment horizontal="right" shrinkToFit="1"/>
    </xf>
    <xf numFmtId="0" fontId="100" fillId="3" borderId="0" xfId="0" applyFont="1" applyFill="1" applyAlignment="1">
      <alignment vertical="center" wrapText="1"/>
    </xf>
    <xf numFmtId="0" fontId="17" fillId="3" borderId="0" xfId="0" applyFont="1" applyFill="1" applyAlignment="1">
      <alignment shrinkToFit="1"/>
    </xf>
    <xf numFmtId="49" fontId="16" fillId="3" borderId="0" xfId="0" applyNumberFormat="1" applyFont="1" applyFill="1" applyAlignment="1">
      <alignment horizontal="center" vertical="center" shrinkToFit="1"/>
    </xf>
    <xf numFmtId="49" fontId="16" fillId="3" borderId="0" xfId="0" applyNumberFormat="1" applyFont="1" applyFill="1" applyAlignment="1">
      <alignment vertical="center" shrinkToFit="1"/>
    </xf>
    <xf numFmtId="0" fontId="17" fillId="3" borderId="0" xfId="0" applyFont="1" applyFill="1" applyAlignment="1">
      <alignment horizontal="right" vertical="center" wrapText="1"/>
    </xf>
    <xf numFmtId="0" fontId="25" fillId="3" borderId="91" xfId="0" applyFont="1" applyFill="1" applyBorder="1" applyAlignment="1">
      <alignment horizontal="center" vertical="center" shrinkToFit="1"/>
    </xf>
    <xf numFmtId="0" fontId="25" fillId="3" borderId="65" xfId="0" applyFont="1" applyFill="1" applyBorder="1" applyAlignment="1">
      <alignment horizontal="center" vertical="center" shrinkToFit="1"/>
    </xf>
    <xf numFmtId="0" fontId="25" fillId="3" borderId="92" xfId="0" applyFont="1" applyFill="1" applyBorder="1" applyAlignment="1">
      <alignment horizontal="center" vertical="center" shrinkToFit="1"/>
    </xf>
    <xf numFmtId="0" fontId="25" fillId="3" borderId="95" xfId="0" applyFont="1" applyFill="1" applyBorder="1" applyAlignment="1">
      <alignment horizontal="center" vertical="center" shrinkToFit="1"/>
    </xf>
    <xf numFmtId="0" fontId="25" fillId="3" borderId="66" xfId="0" applyFont="1" applyFill="1" applyBorder="1" applyAlignment="1">
      <alignment horizontal="center" vertical="center" shrinkToFit="1"/>
    </xf>
    <xf numFmtId="0" fontId="25" fillId="3" borderId="96" xfId="0" applyFont="1" applyFill="1" applyBorder="1" applyAlignment="1">
      <alignment horizontal="center" vertical="center" shrinkToFit="1"/>
    </xf>
    <xf numFmtId="0" fontId="7" fillId="0" borderId="62" xfId="0" applyFont="1" applyBorder="1" applyAlignment="1">
      <alignment vertical="center"/>
    </xf>
    <xf numFmtId="0" fontId="7" fillId="0" borderId="71" xfId="0" applyFont="1" applyBorder="1" applyAlignment="1">
      <alignment vertical="center"/>
    </xf>
    <xf numFmtId="0" fontId="7" fillId="0" borderId="35" xfId="0" applyFont="1" applyBorder="1" applyAlignment="1">
      <alignment vertical="center"/>
    </xf>
    <xf numFmtId="0" fontId="7" fillId="0" borderId="36" xfId="0" applyFont="1" applyBorder="1" applyAlignment="1">
      <alignment vertical="center"/>
    </xf>
    <xf numFmtId="0" fontId="7" fillId="0" borderId="61" xfId="0" applyFont="1" applyBorder="1" applyAlignment="1">
      <alignment vertical="center"/>
    </xf>
    <xf numFmtId="0" fontId="16" fillId="3" borderId="0" xfId="0" applyFont="1" applyFill="1" applyAlignment="1">
      <alignment horizontal="right" vertical="top" shrinkToFit="1"/>
    </xf>
    <xf numFmtId="0" fontId="17" fillId="0" borderId="2" xfId="0" applyFont="1" applyBorder="1" applyAlignment="1">
      <alignment horizontal="center" shrinkToFit="1"/>
    </xf>
    <xf numFmtId="0" fontId="4" fillId="3" borderId="10" xfId="0" applyFont="1" applyFill="1" applyBorder="1" applyAlignment="1">
      <alignment vertical="center" shrinkToFit="1"/>
    </xf>
    <xf numFmtId="0" fontId="55" fillId="4" borderId="0" xfId="0" applyFont="1" applyFill="1" applyAlignment="1">
      <alignment vertical="center" wrapText="1"/>
    </xf>
    <xf numFmtId="0" fontId="17" fillId="3" borderId="2" xfId="0" applyFont="1" applyFill="1" applyBorder="1" applyAlignment="1">
      <alignment vertical="center" shrinkToFit="1"/>
    </xf>
    <xf numFmtId="0" fontId="16" fillId="3" borderId="6" xfId="0" applyFont="1" applyFill="1" applyBorder="1" applyAlignment="1">
      <alignment horizontal="right" vertical="center" shrinkToFit="1"/>
    </xf>
    <xf numFmtId="0" fontId="17" fillId="3" borderId="0" xfId="0" applyFont="1" applyFill="1" applyAlignment="1">
      <alignment horizontal="center" shrinkToFit="1"/>
    </xf>
    <xf numFmtId="0" fontId="56" fillId="4" borderId="0" xfId="0" applyFont="1" applyFill="1" applyAlignment="1">
      <alignment horizontal="center" vertical="center"/>
    </xf>
    <xf numFmtId="0" fontId="16" fillId="3" borderId="0" xfId="0" applyFont="1" applyFill="1" applyAlignment="1">
      <alignment horizontal="distributed" vertical="center" wrapText="1" shrinkToFit="1"/>
    </xf>
    <xf numFmtId="0" fontId="16" fillId="3" borderId="0" xfId="0" applyFont="1" applyFill="1" applyAlignment="1">
      <alignment horizontal="distributed" wrapText="1" shrinkToFit="1"/>
    </xf>
    <xf numFmtId="0" fontId="26" fillId="3" borderId="0" xfId="0" applyFont="1" applyFill="1" applyAlignment="1">
      <alignment horizontal="center" vertical="center" shrinkToFit="1"/>
    </xf>
    <xf numFmtId="0" fontId="17" fillId="3" borderId="12" xfId="0" applyFont="1" applyFill="1" applyBorder="1" applyAlignment="1">
      <alignment horizontal="center" vertical="center" shrinkToFit="1"/>
    </xf>
    <xf numFmtId="0" fontId="17" fillId="3" borderId="13" xfId="0" applyFont="1" applyFill="1" applyBorder="1" applyAlignment="1">
      <alignment horizontal="center" vertical="center" shrinkToFit="1"/>
    </xf>
    <xf numFmtId="0" fontId="17" fillId="3" borderId="14" xfId="0" applyFont="1" applyFill="1" applyBorder="1" applyAlignment="1">
      <alignment horizontal="center" vertical="center" shrinkToFit="1"/>
    </xf>
    <xf numFmtId="0" fontId="16" fillId="3" borderId="2" xfId="0" applyFont="1" applyFill="1" applyBorder="1" applyAlignment="1">
      <alignment horizontal="distributed" vertical="center" wrapText="1" shrinkToFit="1"/>
    </xf>
    <xf numFmtId="0" fontId="20" fillId="3" borderId="2" xfId="0" applyFont="1" applyFill="1" applyBorder="1" applyAlignment="1">
      <alignment vertical="center" shrinkToFit="1"/>
    </xf>
    <xf numFmtId="0" fontId="16" fillId="3" borderId="0" xfId="0" applyFont="1" applyFill="1" applyAlignment="1">
      <alignment vertical="center" wrapText="1"/>
    </xf>
    <xf numFmtId="0" fontId="20" fillId="3" borderId="6" xfId="0" applyFont="1" applyFill="1" applyBorder="1" applyAlignment="1">
      <alignment vertical="center" shrinkToFit="1"/>
    </xf>
    <xf numFmtId="0" fontId="16" fillId="0" borderId="2" xfId="0" applyFont="1" applyBorder="1" applyAlignment="1" applyProtection="1">
      <alignment horizontal="right" shrinkToFit="1"/>
      <protection locked="0"/>
    </xf>
    <xf numFmtId="0" fontId="20" fillId="0" borderId="2" xfId="0" applyFont="1" applyBorder="1" applyAlignment="1" applyProtection="1">
      <alignment horizontal="center" shrinkToFit="1"/>
      <protection locked="0"/>
    </xf>
    <xf numFmtId="0" fontId="20" fillId="3" borderId="2" xfId="0" applyFont="1" applyFill="1" applyBorder="1" applyAlignment="1" applyProtection="1">
      <alignment horizontal="center" shrinkToFit="1"/>
      <protection locked="0"/>
    </xf>
    <xf numFmtId="0" fontId="57" fillId="2" borderId="0" xfId="0" applyFont="1" applyFill="1" applyAlignment="1">
      <alignment vertical="center"/>
    </xf>
    <xf numFmtId="0" fontId="17" fillId="0" borderId="13" xfId="0" applyFont="1" applyBorder="1" applyAlignment="1">
      <alignment horizontal="center" vertical="center" shrinkToFit="1"/>
    </xf>
    <xf numFmtId="0" fontId="17" fillId="0" borderId="14" xfId="0" applyFont="1" applyBorder="1" applyAlignment="1">
      <alignment horizontal="center" vertical="center" shrinkToFit="1"/>
    </xf>
    <xf numFmtId="0" fontId="17" fillId="0" borderId="13" xfId="0" applyFont="1" applyBorder="1" applyAlignment="1" applyProtection="1">
      <alignment horizontal="center" vertical="center" shrinkToFit="1"/>
      <protection locked="0"/>
    </xf>
    <xf numFmtId="0" fontId="20" fillId="0" borderId="9" xfId="0" applyFont="1" applyBorder="1" applyAlignment="1" applyProtection="1">
      <alignment vertical="center" wrapText="1"/>
      <protection locked="0"/>
    </xf>
    <xf numFmtId="0" fontId="20" fillId="0" borderId="10" xfId="0" applyFont="1" applyBorder="1" applyAlignment="1" applyProtection="1">
      <alignment vertical="center" wrapText="1"/>
      <protection locked="0"/>
    </xf>
    <xf numFmtId="0" fontId="20" fillId="0" borderId="11" xfId="0" applyFont="1" applyBorder="1" applyAlignment="1" applyProtection="1">
      <alignment vertical="center" wrapText="1"/>
      <protection locked="0"/>
    </xf>
    <xf numFmtId="0" fontId="20" fillId="0" borderId="7" xfId="0" applyFont="1" applyBorder="1" applyAlignment="1" applyProtection="1">
      <alignment vertical="center" wrapText="1"/>
      <protection locked="0"/>
    </xf>
    <xf numFmtId="0" fontId="20" fillId="0" borderId="2" xfId="0" applyFont="1" applyBorder="1" applyAlignment="1" applyProtection="1">
      <alignment vertical="center" wrapText="1"/>
      <protection locked="0"/>
    </xf>
    <xf numFmtId="0" fontId="20" fillId="0" borderId="8" xfId="0" applyFont="1" applyBorder="1" applyAlignment="1" applyProtection="1">
      <alignment vertical="center" wrapText="1"/>
      <protection locked="0"/>
    </xf>
    <xf numFmtId="0" fontId="20" fillId="3" borderId="12" xfId="0" applyFont="1" applyFill="1" applyBorder="1" applyAlignment="1" applyProtection="1">
      <alignment vertical="center" wrapText="1"/>
      <protection locked="0"/>
    </xf>
    <xf numFmtId="0" fontId="20" fillId="3" borderId="13" xfId="0" applyFont="1" applyFill="1" applyBorder="1" applyAlignment="1" applyProtection="1">
      <alignment vertical="center" wrapText="1"/>
      <protection locked="0"/>
    </xf>
    <xf numFmtId="0" fontId="20" fillId="3" borderId="14" xfId="0" applyFont="1" applyFill="1" applyBorder="1" applyAlignment="1" applyProtection="1">
      <alignment vertical="center" wrapText="1"/>
      <protection locked="0"/>
    </xf>
    <xf numFmtId="0" fontId="20" fillId="3" borderId="12" xfId="0" applyFont="1" applyFill="1" applyBorder="1" applyAlignment="1" applyProtection="1">
      <alignment vertical="center" wrapText="1" shrinkToFit="1"/>
      <protection locked="0"/>
    </xf>
    <xf numFmtId="0" fontId="20" fillId="3" borderId="13" xfId="0" applyFont="1" applyFill="1" applyBorder="1" applyAlignment="1" applyProtection="1">
      <alignment vertical="center" wrapText="1" shrinkToFit="1"/>
      <protection locked="0"/>
    </xf>
    <xf numFmtId="0" fontId="20" fillId="0" borderId="10" xfId="0" applyFont="1" applyBorder="1" applyAlignment="1" applyProtection="1">
      <alignment horizontal="center" vertical="center" shrinkToFit="1"/>
      <protection locked="0"/>
    </xf>
    <xf numFmtId="0" fontId="20" fillId="0" borderId="2" xfId="0" applyFont="1" applyBorder="1" applyAlignment="1" applyProtection="1">
      <alignment horizontal="center" vertical="center" shrinkToFit="1"/>
      <protection locked="0"/>
    </xf>
    <xf numFmtId="0" fontId="16" fillId="0" borderId="10" xfId="0" applyFont="1" applyBorder="1" applyAlignment="1">
      <alignment horizontal="center" vertical="center" shrinkToFit="1"/>
    </xf>
    <xf numFmtId="0" fontId="16" fillId="0" borderId="2" xfId="0" applyFont="1" applyBorder="1" applyAlignment="1">
      <alignment horizontal="center" vertical="center" shrinkToFit="1"/>
    </xf>
    <xf numFmtId="0" fontId="16" fillId="0" borderId="11" xfId="0" applyFont="1" applyBorder="1" applyAlignment="1">
      <alignment horizontal="center" vertical="center" shrinkToFit="1"/>
    </xf>
    <xf numFmtId="0" fontId="16" fillId="0" borderId="8" xfId="0" applyFont="1" applyBorder="1" applyAlignment="1">
      <alignment horizontal="center" vertical="center" shrinkToFit="1"/>
    </xf>
    <xf numFmtId="0" fontId="0" fillId="3" borderId="97" xfId="0" applyFill="1" applyBorder="1" applyAlignment="1">
      <alignment vertical="center" wrapText="1"/>
    </xf>
    <xf numFmtId="0" fontId="0" fillId="3" borderId="62" xfId="0" applyFill="1" applyBorder="1" applyAlignment="1">
      <alignment vertical="center" wrapText="1"/>
    </xf>
    <xf numFmtId="0" fontId="0" fillId="3" borderId="71" xfId="0" applyFill="1" applyBorder="1" applyAlignment="1">
      <alignment vertical="center" wrapText="1"/>
    </xf>
    <xf numFmtId="0" fontId="0" fillId="3" borderId="35" xfId="0" applyFill="1" applyBorder="1" applyAlignment="1">
      <alignment vertical="center" wrapText="1"/>
    </xf>
    <xf numFmtId="0" fontId="0" fillId="3" borderId="36" xfId="0" applyFill="1" applyBorder="1" applyAlignment="1">
      <alignment vertical="center" wrapText="1"/>
    </xf>
    <xf numFmtId="0" fontId="0" fillId="3" borderId="61" xfId="0" applyFill="1" applyBorder="1" applyAlignment="1">
      <alignment vertical="center" wrapText="1"/>
    </xf>
    <xf numFmtId="0" fontId="36" fillId="3" borderId="62" xfId="0" applyFont="1" applyFill="1" applyBorder="1" applyAlignment="1">
      <alignment vertical="center" wrapText="1"/>
    </xf>
    <xf numFmtId="0" fontId="36" fillId="3" borderId="71" xfId="0" applyFont="1" applyFill="1" applyBorder="1" applyAlignment="1">
      <alignment vertical="center" wrapText="1"/>
    </xf>
    <xf numFmtId="0" fontId="36" fillId="3" borderId="98" xfId="0" applyFont="1" applyFill="1" applyBorder="1" applyAlignment="1">
      <alignment vertical="center" wrapText="1"/>
    </xf>
    <xf numFmtId="0" fontId="36" fillId="3" borderId="0" xfId="0" applyFont="1" applyFill="1" applyAlignment="1">
      <alignment vertical="center" wrapText="1"/>
    </xf>
    <xf numFmtId="0" fontId="36" fillId="3" borderId="34" xfId="0" applyFont="1" applyFill="1" applyBorder="1" applyAlignment="1">
      <alignment vertical="center" wrapText="1"/>
    </xf>
    <xf numFmtId="0" fontId="36" fillId="3" borderId="35" xfId="0" applyFont="1" applyFill="1" applyBorder="1" applyAlignment="1">
      <alignment vertical="center" wrapText="1"/>
    </xf>
    <xf numFmtId="0" fontId="36" fillId="3" borderId="36" xfId="0" applyFont="1" applyFill="1" applyBorder="1" applyAlignment="1">
      <alignment vertical="center" wrapText="1"/>
    </xf>
    <xf numFmtId="0" fontId="36" fillId="3" borderId="61" xfId="0" applyFont="1" applyFill="1" applyBorder="1" applyAlignment="1">
      <alignment vertical="center" wrapText="1"/>
    </xf>
    <xf numFmtId="0" fontId="0" fillId="3" borderId="147" xfId="0" applyFill="1" applyBorder="1" applyAlignment="1">
      <alignment vertical="center" wrapText="1"/>
    </xf>
    <xf numFmtId="0" fontId="0" fillId="3" borderId="148" xfId="0" applyFill="1" applyBorder="1" applyAlignment="1">
      <alignment vertical="center" wrapText="1"/>
    </xf>
    <xf numFmtId="0" fontId="0" fillId="3" borderId="149" xfId="0" applyFill="1" applyBorder="1" applyAlignment="1">
      <alignment vertical="center" wrapText="1"/>
    </xf>
    <xf numFmtId="0" fontId="0" fillId="3" borderId="150" xfId="0" applyFill="1" applyBorder="1" applyAlignment="1">
      <alignment vertical="center" wrapText="1"/>
    </xf>
    <xf numFmtId="0" fontId="0" fillId="3" borderId="151" xfId="0" applyFill="1" applyBorder="1" applyAlignment="1">
      <alignment vertical="center" wrapText="1"/>
    </xf>
    <xf numFmtId="0" fontId="0" fillId="3" borderId="152" xfId="0" applyFill="1" applyBorder="1" applyAlignment="1">
      <alignment vertical="center" wrapText="1"/>
    </xf>
    <xf numFmtId="0" fontId="0" fillId="3" borderId="153" xfId="0" applyFill="1" applyBorder="1" applyAlignment="1">
      <alignment vertical="center" wrapText="1"/>
    </xf>
    <xf numFmtId="0" fontId="0" fillId="3" borderId="154" xfId="0" applyFill="1" applyBorder="1" applyAlignment="1">
      <alignment vertical="center" wrapText="1"/>
    </xf>
    <xf numFmtId="0" fontId="0" fillId="3" borderId="155" xfId="0" applyFill="1" applyBorder="1" applyAlignment="1">
      <alignment vertical="center" wrapText="1"/>
    </xf>
    <xf numFmtId="0" fontId="17" fillId="3" borderId="0" xfId="0" applyFont="1" applyFill="1" applyAlignment="1">
      <alignment horizontal="right"/>
    </xf>
    <xf numFmtId="0" fontId="20" fillId="0" borderId="0" xfId="0" applyFont="1" applyAlignment="1" applyProtection="1">
      <alignment shrinkToFit="1"/>
      <protection locked="0"/>
    </xf>
    <xf numFmtId="0" fontId="25" fillId="3" borderId="0" xfId="0" applyFont="1" applyFill="1" applyAlignment="1">
      <alignment horizontal="center"/>
    </xf>
    <xf numFmtId="0" fontId="16" fillId="0" borderId="0" xfId="0" applyFont="1" applyAlignment="1" applyProtection="1">
      <alignment horizontal="right" shrinkToFit="1"/>
      <protection locked="0"/>
    </xf>
    <xf numFmtId="0" fontId="44" fillId="0" borderId="2" xfId="0" applyFont="1" applyBorder="1" applyAlignment="1" applyProtection="1">
      <alignment horizontal="left" indent="1" shrinkToFit="1"/>
      <protection locked="0"/>
    </xf>
    <xf numFmtId="0" fontId="20" fillId="0" borderId="13" xfId="0" applyFont="1" applyBorder="1" applyAlignment="1" applyProtection="1">
      <alignment horizontal="center" vertical="center" shrinkToFit="1"/>
      <protection locked="0"/>
    </xf>
    <xf numFmtId="0" fontId="20" fillId="0" borderId="12" xfId="0" applyFont="1" applyBorder="1" applyAlignment="1" applyProtection="1">
      <alignment horizontal="center" vertical="center" shrinkToFit="1"/>
      <protection locked="0"/>
    </xf>
    <xf numFmtId="0" fontId="44" fillId="0" borderId="0" xfId="0" applyFont="1" applyAlignment="1" applyProtection="1">
      <alignment shrinkToFit="1"/>
      <protection locked="0"/>
    </xf>
    <xf numFmtId="0" fontId="36" fillId="2" borderId="0" xfId="0" applyFont="1" applyFill="1" applyAlignment="1">
      <alignment wrapText="1"/>
    </xf>
    <xf numFmtId="0" fontId="20" fillId="0" borderId="2" xfId="0" applyFont="1" applyBorder="1" applyAlignment="1" applyProtection="1">
      <alignment horizontal="left" indent="1" shrinkToFit="1"/>
      <protection locked="0"/>
    </xf>
    <xf numFmtId="0" fontId="20" fillId="3" borderId="0" xfId="0" applyFont="1" applyFill="1" applyAlignment="1" applyProtection="1">
      <alignment wrapText="1"/>
      <protection locked="0"/>
    </xf>
    <xf numFmtId="0" fontId="20" fillId="0" borderId="0" xfId="0" applyFont="1" applyAlignment="1" applyProtection="1">
      <alignment horizontal="center" shrinkToFit="1"/>
      <protection locked="0"/>
    </xf>
    <xf numFmtId="0" fontId="7" fillId="3" borderId="10" xfId="0" applyFont="1" applyFill="1" applyBorder="1" applyAlignment="1">
      <alignment shrinkToFit="1"/>
    </xf>
    <xf numFmtId="0" fontId="7" fillId="3" borderId="11" xfId="0" applyFont="1" applyFill="1" applyBorder="1" applyAlignment="1">
      <alignment shrinkToFit="1"/>
    </xf>
    <xf numFmtId="0" fontId="16" fillId="0" borderId="0" xfId="0" applyFont="1" applyAlignment="1">
      <alignment horizontal="center" shrinkToFit="1"/>
    </xf>
    <xf numFmtId="0" fontId="20" fillId="3" borderId="13" xfId="0" applyFont="1" applyFill="1" applyBorder="1" applyAlignment="1" applyProtection="1">
      <alignment horizontal="center" vertical="center" shrinkToFit="1"/>
      <protection locked="0"/>
    </xf>
    <xf numFmtId="0" fontId="20" fillId="3" borderId="14" xfId="0" applyFont="1" applyFill="1" applyBorder="1" applyAlignment="1" applyProtection="1">
      <alignment horizontal="center" vertical="center" shrinkToFit="1"/>
      <protection locked="0"/>
    </xf>
    <xf numFmtId="0" fontId="16" fillId="0" borderId="13" xfId="0" applyFont="1" applyBorder="1" applyAlignment="1">
      <alignment horizontal="center" vertical="center" shrinkToFit="1"/>
    </xf>
    <xf numFmtId="0" fontId="0" fillId="0" borderId="13" xfId="0" applyBorder="1"/>
    <xf numFmtId="0" fontId="0" fillId="0" borderId="14" xfId="0" applyBorder="1"/>
    <xf numFmtId="0" fontId="16" fillId="3" borderId="12" xfId="0" applyFont="1" applyFill="1" applyBorder="1" applyAlignment="1">
      <alignment horizontal="distributed" vertical="center" shrinkToFit="1"/>
    </xf>
    <xf numFmtId="0" fontId="16" fillId="3" borderId="13" xfId="0" applyFont="1" applyFill="1" applyBorder="1" applyAlignment="1">
      <alignment horizontal="distributed" vertical="center" shrinkToFit="1"/>
    </xf>
    <xf numFmtId="0" fontId="16" fillId="3" borderId="7" xfId="0" applyFont="1" applyFill="1" applyBorder="1" applyAlignment="1">
      <alignment horizontal="distributed" vertical="center" wrapText="1"/>
    </xf>
    <xf numFmtId="0" fontId="16" fillId="3" borderId="2" xfId="0" applyFont="1" applyFill="1" applyBorder="1" applyAlignment="1">
      <alignment horizontal="distributed" vertical="center" wrapText="1"/>
    </xf>
    <xf numFmtId="0" fontId="20" fillId="3" borderId="12" xfId="0" applyFont="1" applyFill="1" applyBorder="1" applyAlignment="1" applyProtection="1">
      <alignment horizontal="center" vertical="center" shrinkToFit="1"/>
      <protection locked="0"/>
    </xf>
    <xf numFmtId="0" fontId="20" fillId="3" borderId="2" xfId="0" applyFont="1" applyFill="1" applyBorder="1" applyAlignment="1" applyProtection="1">
      <alignment vertical="center" shrinkToFit="1"/>
      <protection locked="0"/>
    </xf>
    <xf numFmtId="0" fontId="20" fillId="3" borderId="8" xfId="0" applyFont="1" applyFill="1" applyBorder="1" applyAlignment="1" applyProtection="1">
      <alignment vertical="center" shrinkToFit="1"/>
      <protection locked="0"/>
    </xf>
    <xf numFmtId="38" fontId="20" fillId="0" borderId="12" xfId="2" applyFont="1" applyFill="1" applyBorder="1" applyAlignment="1" applyProtection="1">
      <alignment vertical="center" shrinkToFit="1"/>
      <protection locked="0"/>
    </xf>
    <xf numFmtId="38" fontId="20" fillId="0" borderId="13" xfId="2" applyFont="1" applyFill="1" applyBorder="1" applyAlignment="1" applyProtection="1">
      <alignment vertical="center" shrinkToFit="1"/>
      <protection locked="0"/>
    </xf>
    <xf numFmtId="49" fontId="20" fillId="3" borderId="12" xfId="0" applyNumberFormat="1" applyFont="1" applyFill="1" applyBorder="1" applyAlignment="1" applyProtection="1">
      <alignment vertical="center" wrapText="1"/>
      <protection locked="0"/>
    </xf>
    <xf numFmtId="49" fontId="20" fillId="3" borderId="13" xfId="0" applyNumberFormat="1" applyFont="1" applyFill="1" applyBorder="1" applyAlignment="1" applyProtection="1">
      <alignment vertical="center" wrapText="1"/>
      <protection locked="0"/>
    </xf>
    <xf numFmtId="49" fontId="20" fillId="3" borderId="14" xfId="0" applyNumberFormat="1" applyFont="1" applyFill="1" applyBorder="1" applyAlignment="1" applyProtection="1">
      <alignment vertical="center" wrapText="1"/>
      <protection locked="0"/>
    </xf>
    <xf numFmtId="0" fontId="17" fillId="3" borderId="9" xfId="0" applyFont="1" applyFill="1" applyBorder="1" applyAlignment="1">
      <alignment horizontal="center" vertical="center" shrinkToFit="1"/>
    </xf>
    <xf numFmtId="0" fontId="17" fillId="3" borderId="10" xfId="0" applyFont="1" applyFill="1" applyBorder="1" applyAlignment="1">
      <alignment horizontal="center" vertical="center" shrinkToFit="1"/>
    </xf>
    <xf numFmtId="0" fontId="17" fillId="3" borderId="11" xfId="0" applyFont="1" applyFill="1" applyBorder="1" applyAlignment="1">
      <alignment horizontal="center" vertical="center" shrinkToFit="1"/>
    </xf>
    <xf numFmtId="0" fontId="20" fillId="3" borderId="9" xfId="0" applyFont="1" applyFill="1" applyBorder="1" applyAlignment="1" applyProtection="1">
      <alignment vertical="center" shrinkToFit="1"/>
      <protection locked="0"/>
    </xf>
    <xf numFmtId="0" fontId="20" fillId="3" borderId="10" xfId="0" applyFont="1" applyFill="1" applyBorder="1" applyAlignment="1" applyProtection="1">
      <alignment vertical="center" shrinkToFit="1"/>
      <protection locked="0"/>
    </xf>
    <xf numFmtId="0" fontId="20" fillId="3" borderId="11" xfId="0" applyFont="1" applyFill="1" applyBorder="1" applyAlignment="1" applyProtection="1">
      <alignment vertical="center" shrinkToFit="1"/>
      <protection locked="0"/>
    </xf>
    <xf numFmtId="0" fontId="20" fillId="3" borderId="7" xfId="0" applyFont="1" applyFill="1" applyBorder="1" applyAlignment="1" applyProtection="1">
      <alignment vertical="center" shrinkToFit="1"/>
      <protection locked="0"/>
    </xf>
    <xf numFmtId="0" fontId="17" fillId="3" borderId="7" xfId="0" applyFont="1" applyFill="1" applyBorder="1" applyAlignment="1">
      <alignment horizontal="center" vertical="center" shrinkToFit="1"/>
    </xf>
    <xf numFmtId="0" fontId="17" fillId="3" borderId="2" xfId="0" applyFont="1" applyFill="1" applyBorder="1" applyAlignment="1">
      <alignment horizontal="center" vertical="center" shrinkToFit="1"/>
    </xf>
    <xf numFmtId="0" fontId="17" fillId="3" borderId="8" xfId="0" applyFont="1" applyFill="1" applyBorder="1" applyAlignment="1">
      <alignment horizontal="center" vertical="center" shrinkToFit="1"/>
    </xf>
    <xf numFmtId="0" fontId="16" fillId="0" borderId="9" xfId="0" applyFont="1" applyBorder="1" applyAlignment="1">
      <alignment horizontal="center" vertical="center" shrinkToFit="1"/>
    </xf>
    <xf numFmtId="0" fontId="16" fillId="0" borderId="7" xfId="0" applyFont="1" applyBorder="1" applyAlignment="1">
      <alignment horizontal="center" vertical="center" shrinkToFit="1"/>
    </xf>
    <xf numFmtId="0" fontId="16" fillId="3" borderId="9" xfId="0" applyFont="1" applyFill="1" applyBorder="1" applyAlignment="1">
      <alignment horizontal="distributed" vertical="center" wrapText="1"/>
    </xf>
    <xf numFmtId="0" fontId="16" fillId="3" borderId="10" xfId="0" applyFont="1" applyFill="1" applyBorder="1" applyAlignment="1">
      <alignment horizontal="distributed" vertical="center" wrapText="1"/>
    </xf>
    <xf numFmtId="0" fontId="20" fillId="0" borderId="13" xfId="0" applyFont="1" applyBorder="1" applyAlignment="1" applyProtection="1">
      <alignment horizontal="left" indent="1" shrinkToFit="1"/>
      <protection locked="0"/>
    </xf>
    <xf numFmtId="0" fontId="16" fillId="3" borderId="14" xfId="0" applyFont="1" applyFill="1" applyBorder="1" applyAlignment="1">
      <alignment horizontal="distributed" vertical="center" shrinkToFit="1"/>
    </xf>
    <xf numFmtId="0" fontId="16" fillId="3" borderId="9" xfId="0" applyFont="1" applyFill="1" applyBorder="1" applyAlignment="1">
      <alignment horizontal="distributed" vertical="center" shrinkToFit="1"/>
    </xf>
    <xf numFmtId="0" fontId="16" fillId="3" borderId="10" xfId="0" applyFont="1" applyFill="1" applyBorder="1" applyAlignment="1">
      <alignment horizontal="distributed" vertical="center" shrinkToFit="1"/>
    </xf>
    <xf numFmtId="0" fontId="19" fillId="3" borderId="0" xfId="0" applyFont="1" applyFill="1" applyAlignment="1">
      <alignment horizontal="right" shrinkToFit="1"/>
    </xf>
    <xf numFmtId="0" fontId="20" fillId="0" borderId="0" xfId="0" applyFont="1" applyAlignment="1" applyProtection="1">
      <alignment wrapText="1"/>
      <protection locked="0"/>
    </xf>
    <xf numFmtId="0" fontId="19" fillId="3" borderId="0" xfId="0" applyFont="1" applyFill="1" applyAlignment="1">
      <alignment shrinkToFit="1"/>
    </xf>
    <xf numFmtId="0" fontId="16" fillId="0" borderId="0" xfId="0" applyFont="1" applyAlignment="1">
      <alignment horizontal="center" wrapText="1"/>
    </xf>
    <xf numFmtId="0" fontId="20" fillId="2" borderId="0" xfId="0" applyFont="1" applyFill="1" applyAlignment="1">
      <alignment horizontal="right" vertical="center"/>
    </xf>
    <xf numFmtId="49" fontId="5" fillId="0" borderId="9" xfId="6" applyNumberFormat="1" applyBorder="1" applyAlignment="1" applyProtection="1">
      <alignment vertical="center" wrapText="1"/>
      <protection locked="0"/>
    </xf>
    <xf numFmtId="49" fontId="5" fillId="0" borderId="7" xfId="6" applyNumberFormat="1" applyBorder="1" applyAlignment="1" applyProtection="1">
      <alignment vertical="center" wrapText="1"/>
      <protection locked="0"/>
    </xf>
    <xf numFmtId="49" fontId="17" fillId="0" borderId="9" xfId="6" applyNumberFormat="1" applyFont="1" applyBorder="1" applyAlignment="1" applyProtection="1">
      <alignment horizontal="center" shrinkToFit="1"/>
      <protection locked="0"/>
    </xf>
    <xf numFmtId="49" fontId="17" fillId="0" borderId="10" xfId="6" applyNumberFormat="1" applyFont="1" applyBorder="1" applyAlignment="1" applyProtection="1">
      <alignment horizontal="center" shrinkToFit="1"/>
      <protection locked="0"/>
    </xf>
    <xf numFmtId="49" fontId="17" fillId="0" borderId="11" xfId="6" applyNumberFormat="1" applyFont="1" applyBorder="1" applyAlignment="1" applyProtection="1">
      <alignment horizontal="center" shrinkToFit="1"/>
      <protection locked="0"/>
    </xf>
    <xf numFmtId="49" fontId="5" fillId="0" borderId="3" xfId="6" applyNumberFormat="1" applyBorder="1" applyAlignment="1" applyProtection="1">
      <alignment vertical="center" wrapText="1"/>
      <protection locked="0"/>
    </xf>
    <xf numFmtId="49" fontId="5" fillId="0" borderId="4" xfId="6" applyNumberFormat="1" applyBorder="1" applyAlignment="1" applyProtection="1">
      <alignment vertical="center" wrapText="1"/>
      <protection locked="0"/>
    </xf>
    <xf numFmtId="49" fontId="27" fillId="0" borderId="7" xfId="6" applyNumberFormat="1" applyFont="1" applyBorder="1" applyAlignment="1" applyProtection="1">
      <alignment horizontal="center" vertical="top" shrinkToFit="1"/>
      <protection locked="0"/>
    </xf>
    <xf numFmtId="49" fontId="27" fillId="0" borderId="2" xfId="6" applyNumberFormat="1" applyFont="1" applyBorder="1" applyAlignment="1" applyProtection="1">
      <alignment horizontal="center" vertical="top" shrinkToFit="1"/>
      <protection locked="0"/>
    </xf>
    <xf numFmtId="49" fontId="27" fillId="0" borderId="8" xfId="6" applyNumberFormat="1" applyFont="1" applyBorder="1" applyAlignment="1" applyProtection="1">
      <alignment horizontal="center" vertical="top" shrinkToFit="1"/>
      <protection locked="0"/>
    </xf>
    <xf numFmtId="0" fontId="0" fillId="6" borderId="37" xfId="0" applyFill="1" applyBorder="1" applyAlignment="1">
      <alignment horizontal="center" vertical="center" textRotation="255"/>
    </xf>
    <xf numFmtId="0" fontId="2" fillId="6" borderId="90" xfId="0" applyFont="1" applyFill="1" applyBorder="1" applyAlignment="1">
      <alignment horizontal="center" vertical="center" textRotation="255"/>
    </xf>
    <xf numFmtId="0" fontId="14" fillId="3" borderId="97" xfId="0" applyFont="1" applyFill="1" applyBorder="1" applyAlignment="1">
      <alignment vertical="center" wrapText="1"/>
    </xf>
    <xf numFmtId="0" fontId="14" fillId="3" borderId="62" xfId="0" applyFont="1" applyFill="1" applyBorder="1" applyAlignment="1">
      <alignment vertical="center" wrapText="1"/>
    </xf>
    <xf numFmtId="0" fontId="14" fillId="3" borderId="71" xfId="0" applyFont="1" applyFill="1" applyBorder="1" applyAlignment="1">
      <alignment vertical="center" wrapText="1"/>
    </xf>
    <xf numFmtId="0" fontId="14" fillId="3" borderId="98" xfId="0" applyFont="1" applyFill="1" applyBorder="1" applyAlignment="1">
      <alignment vertical="center" wrapText="1"/>
    </xf>
    <xf numFmtId="0" fontId="14" fillId="3" borderId="0" xfId="0" applyFont="1" applyFill="1" applyAlignment="1">
      <alignment vertical="center" wrapText="1"/>
    </xf>
    <xf numFmtId="0" fontId="14" fillId="3" borderId="34" xfId="0" applyFont="1" applyFill="1" applyBorder="1" applyAlignment="1">
      <alignment vertical="center" wrapText="1"/>
    </xf>
    <xf numFmtId="0" fontId="14" fillId="3" borderId="35" xfId="0" applyFont="1" applyFill="1" applyBorder="1" applyAlignment="1">
      <alignment vertical="center" wrapText="1"/>
    </xf>
    <xf numFmtId="0" fontId="14" fillId="3" borderId="36" xfId="0" applyFont="1" applyFill="1" applyBorder="1" applyAlignment="1">
      <alignment vertical="center" wrapText="1"/>
    </xf>
    <xf numFmtId="0" fontId="14" fillId="3" borderId="61" xfId="0" applyFont="1" applyFill="1" applyBorder="1" applyAlignment="1">
      <alignment vertical="center" wrapText="1"/>
    </xf>
    <xf numFmtId="0" fontId="16" fillId="3" borderId="3" xfId="6" applyFont="1" applyFill="1" applyBorder="1" applyAlignment="1">
      <alignment horizontal="center" vertical="center" shrinkToFit="1"/>
    </xf>
    <xf numFmtId="0" fontId="16" fillId="3" borderId="4" xfId="6" applyFont="1" applyFill="1" applyBorder="1" applyAlignment="1">
      <alignment horizontal="center" vertical="center" shrinkToFit="1"/>
    </xf>
    <xf numFmtId="0" fontId="16" fillId="3" borderId="38" xfId="6" applyFont="1" applyFill="1" applyBorder="1" applyAlignment="1">
      <alignment horizontal="center" vertical="center" shrinkToFit="1"/>
    </xf>
    <xf numFmtId="0" fontId="16" fillId="3" borderId="156" xfId="6" applyFont="1" applyFill="1" applyBorder="1" applyAlignment="1">
      <alignment horizontal="center" vertical="center" shrinkToFit="1"/>
    </xf>
    <xf numFmtId="0" fontId="5" fillId="3" borderId="0" xfId="6" applyFill="1" applyAlignment="1">
      <alignment horizontal="center" vertical="center" shrinkToFit="1"/>
    </xf>
    <xf numFmtId="0" fontId="2" fillId="6" borderId="37" xfId="0" applyFont="1" applyFill="1" applyBorder="1" applyAlignment="1">
      <alignment horizontal="center" vertical="center" textRotation="255"/>
    </xf>
    <xf numFmtId="0" fontId="5" fillId="0" borderId="2" xfId="6" applyBorder="1" applyAlignment="1">
      <alignment horizontal="center" vertical="center"/>
    </xf>
    <xf numFmtId="0" fontId="16" fillId="3" borderId="0" xfId="5" applyFont="1" applyFill="1" applyAlignment="1">
      <alignment vertical="center" shrinkToFit="1"/>
    </xf>
    <xf numFmtId="0" fontId="17" fillId="3" borderId="0" xfId="5" applyFont="1" applyFill="1" applyAlignment="1">
      <alignment vertical="center" shrinkToFit="1"/>
    </xf>
    <xf numFmtId="0" fontId="17" fillId="3" borderId="0" xfId="5" applyFont="1" applyFill="1" applyAlignment="1">
      <alignment horizontal="distributed" vertical="center"/>
    </xf>
    <xf numFmtId="0" fontId="17" fillId="3" borderId="0" xfId="5" applyFont="1" applyFill="1" applyAlignment="1">
      <alignment horizontal="center" vertical="center" shrinkToFit="1"/>
    </xf>
    <xf numFmtId="0" fontId="113" fillId="15" borderId="6" xfId="0" applyFont="1" applyFill="1" applyBorder="1" applyAlignment="1">
      <alignment horizontal="center" vertical="center" shrinkToFit="1"/>
    </xf>
    <xf numFmtId="0" fontId="123" fillId="2" borderId="157" xfId="5" applyFont="1" applyFill="1" applyBorder="1" applyAlignment="1">
      <alignment horizontal="center" vertical="center"/>
    </xf>
    <xf numFmtId="0" fontId="2" fillId="3" borderId="97" xfId="5" applyFill="1" applyBorder="1" applyAlignment="1">
      <alignment vertical="center" wrapText="1"/>
    </xf>
    <xf numFmtId="0" fontId="2" fillId="3" borderId="62" xfId="5" applyFill="1" applyBorder="1" applyAlignment="1">
      <alignment vertical="center" wrapText="1"/>
    </xf>
    <xf numFmtId="0" fontId="2" fillId="3" borderId="71" xfId="5" applyFill="1" applyBorder="1" applyAlignment="1">
      <alignment vertical="center" wrapText="1"/>
    </xf>
    <xf numFmtId="0" fontId="2" fillId="3" borderId="35" xfId="5" applyFill="1" applyBorder="1" applyAlignment="1">
      <alignment vertical="center" wrapText="1"/>
    </xf>
    <xf numFmtId="0" fontId="2" fillId="3" borderId="36" xfId="5" applyFill="1" applyBorder="1" applyAlignment="1">
      <alignment vertical="center" wrapText="1"/>
    </xf>
    <xf numFmtId="0" fontId="2" fillId="3" borderId="61" xfId="5" applyFill="1" applyBorder="1" applyAlignment="1">
      <alignment vertical="center" wrapText="1"/>
    </xf>
    <xf numFmtId="0" fontId="20" fillId="3" borderId="0" xfId="5" applyFont="1" applyFill="1" applyAlignment="1">
      <alignment horizontal="center" vertical="top" shrinkToFit="1"/>
    </xf>
    <xf numFmtId="0" fontId="92" fillId="3" borderId="36" xfId="1" applyNumberFormat="1" applyFont="1" applyFill="1" applyBorder="1" applyAlignment="1" applyProtection="1">
      <alignment vertical="center" shrinkToFit="1"/>
    </xf>
    <xf numFmtId="0" fontId="58" fillId="2" borderId="62" xfId="0" applyFont="1" applyFill="1" applyBorder="1" applyAlignment="1">
      <alignment vertical="center" wrapText="1"/>
    </xf>
    <xf numFmtId="0" fontId="58" fillId="2" borderId="0" xfId="0" applyFont="1" applyFill="1" applyAlignment="1">
      <alignment vertical="center" wrapText="1"/>
    </xf>
    <xf numFmtId="0" fontId="20" fillId="3" borderId="0" xfId="5" applyFont="1" applyFill="1" applyAlignment="1">
      <alignment horizontal="distributed" shrinkToFit="1"/>
    </xf>
    <xf numFmtId="0" fontId="5" fillId="3" borderId="0" xfId="5" applyFont="1" applyFill="1" applyAlignment="1">
      <alignment horizontal="right" vertical="center"/>
    </xf>
    <xf numFmtId="0" fontId="20" fillId="3" borderId="0" xfId="5" applyFont="1" applyFill="1" applyAlignment="1">
      <alignment horizontal="distributed" vertical="center"/>
    </xf>
    <xf numFmtId="0" fontId="5" fillId="3" borderId="0" xfId="5" applyFont="1" applyFill="1">
      <alignment vertical="center"/>
    </xf>
    <xf numFmtId="0" fontId="20" fillId="3" borderId="0" xfId="5" applyFont="1" applyFill="1" applyAlignment="1">
      <alignment horizontal="distributed" vertical="top" shrinkToFit="1"/>
    </xf>
    <xf numFmtId="0" fontId="0" fillId="16" borderId="37" xfId="0" applyFill="1" applyBorder="1" applyAlignment="1">
      <alignment horizontal="center" vertical="center" textRotation="255"/>
    </xf>
    <xf numFmtId="0" fontId="2" fillId="16" borderId="90" xfId="0" applyFont="1" applyFill="1" applyBorder="1" applyAlignment="1">
      <alignment horizontal="center" vertical="center" textRotation="255"/>
    </xf>
    <xf numFmtId="0" fontId="20" fillId="3" borderId="0" xfId="0" applyFont="1" applyFill="1" applyAlignment="1">
      <alignment vertical="center" wrapText="1" shrinkToFit="1"/>
    </xf>
    <xf numFmtId="0" fontId="17" fillId="3" borderId="0" xfId="0" applyFont="1" applyFill="1" applyAlignment="1">
      <alignment horizontal="center" vertical="center"/>
    </xf>
    <xf numFmtId="0" fontId="16" fillId="3" borderId="12" xfId="0" applyFont="1" applyFill="1" applyBorder="1" applyAlignment="1">
      <alignment horizontal="center" vertical="center"/>
    </xf>
    <xf numFmtId="0" fontId="16" fillId="3" borderId="13" xfId="0" applyFont="1" applyFill="1" applyBorder="1" applyAlignment="1">
      <alignment horizontal="center" vertical="center"/>
    </xf>
    <xf numFmtId="0" fontId="16" fillId="3" borderId="14" xfId="0" applyFont="1" applyFill="1" applyBorder="1" applyAlignment="1">
      <alignment horizontal="center" vertical="center"/>
    </xf>
    <xf numFmtId="0" fontId="19" fillId="3" borderId="0" xfId="0" applyFont="1" applyFill="1" applyAlignment="1">
      <alignment vertical="center" shrinkToFit="1"/>
    </xf>
    <xf numFmtId="0" fontId="25" fillId="3" borderId="2" xfId="0" applyFont="1" applyFill="1" applyBorder="1" applyAlignment="1">
      <alignment horizontal="center" vertical="top"/>
    </xf>
    <xf numFmtId="0" fontId="20" fillId="3" borderId="12" xfId="7" applyFont="1" applyFill="1" applyBorder="1" applyAlignment="1">
      <alignment horizontal="center" vertical="center" shrinkToFit="1"/>
    </xf>
    <xf numFmtId="0" fontId="20" fillId="3" borderId="13" xfId="7" applyFont="1" applyFill="1" applyBorder="1" applyAlignment="1">
      <alignment horizontal="center" vertical="center" shrinkToFit="1"/>
    </xf>
    <xf numFmtId="0" fontId="20" fillId="3" borderId="14" xfId="7" applyFont="1" applyFill="1" applyBorder="1" applyAlignment="1">
      <alignment horizontal="center" vertical="center" shrinkToFit="1"/>
    </xf>
    <xf numFmtId="0" fontId="25" fillId="3" borderId="0" xfId="7" applyFont="1" applyFill="1" applyAlignment="1">
      <alignment horizontal="center" vertical="top"/>
    </xf>
    <xf numFmtId="0" fontId="20" fillId="3" borderId="0" xfId="8" applyFont="1" applyFill="1" applyAlignment="1">
      <alignment shrinkToFit="1"/>
    </xf>
    <xf numFmtId="0" fontId="25" fillId="3" borderId="0" xfId="8" applyFont="1" applyFill="1" applyAlignment="1">
      <alignment horizontal="center" vertical="top" shrinkToFit="1"/>
    </xf>
    <xf numFmtId="0" fontId="17" fillId="3" borderId="38" xfId="8" applyFont="1" applyFill="1" applyBorder="1" applyAlignment="1">
      <alignment horizontal="distributed" vertical="center"/>
    </xf>
    <xf numFmtId="0" fontId="17" fillId="3" borderId="156" xfId="8" applyFont="1" applyFill="1" applyBorder="1" applyAlignment="1">
      <alignment horizontal="distributed" vertical="center"/>
    </xf>
    <xf numFmtId="0" fontId="16" fillId="3" borderId="10" xfId="8" applyFont="1" applyFill="1" applyBorder="1" applyAlignment="1">
      <alignment horizontal="distributed" vertical="center" shrinkToFit="1"/>
    </xf>
    <xf numFmtId="0" fontId="16" fillId="3" borderId="2" xfId="8" applyFont="1" applyFill="1" applyBorder="1" applyAlignment="1">
      <alignment horizontal="distributed" vertical="center" shrinkToFit="1"/>
    </xf>
    <xf numFmtId="0" fontId="16" fillId="3" borderId="10" xfId="8" applyFont="1" applyFill="1" applyBorder="1" applyAlignment="1">
      <alignment horizontal="center" shrinkToFit="1"/>
    </xf>
    <xf numFmtId="0" fontId="16" fillId="3" borderId="2" xfId="8" applyFont="1" applyFill="1" applyBorder="1" applyAlignment="1">
      <alignment horizontal="center" shrinkToFit="1"/>
    </xf>
    <xf numFmtId="0" fontId="16" fillId="3" borderId="9" xfId="8" applyFont="1" applyFill="1" applyBorder="1" applyAlignment="1">
      <alignment horizontal="center" shrinkToFit="1"/>
    </xf>
    <xf numFmtId="0" fontId="16" fillId="3" borderId="7" xfId="8" applyFont="1" applyFill="1" applyBorder="1" applyAlignment="1">
      <alignment horizontal="center" shrinkToFit="1"/>
    </xf>
    <xf numFmtId="0" fontId="16" fillId="3" borderId="11" xfId="8" applyFont="1" applyFill="1" applyBorder="1" applyAlignment="1">
      <alignment horizontal="center" shrinkToFit="1"/>
    </xf>
    <xf numFmtId="0" fontId="16" fillId="3" borderId="8" xfId="8" applyFont="1" applyFill="1" applyBorder="1" applyAlignment="1">
      <alignment horizontal="center" shrinkToFit="1"/>
    </xf>
    <xf numFmtId="0" fontId="16" fillId="3" borderId="120" xfId="8" applyFont="1" applyFill="1" applyBorder="1" applyAlignment="1">
      <alignment horizontal="distributed" vertical="center" shrinkToFit="1"/>
    </xf>
    <xf numFmtId="0" fontId="16" fillId="3" borderId="122" xfId="8" applyFont="1" applyFill="1" applyBorder="1" applyAlignment="1">
      <alignment horizontal="distributed" vertical="center" shrinkToFit="1"/>
    </xf>
    <xf numFmtId="0" fontId="17" fillId="3" borderId="11" xfId="8" applyFont="1" applyFill="1" applyBorder="1" applyAlignment="1">
      <alignment horizontal="center"/>
    </xf>
    <xf numFmtId="0" fontId="17" fillId="3" borderId="8" xfId="8" applyFont="1" applyFill="1" applyBorder="1" applyAlignment="1">
      <alignment horizontal="center"/>
    </xf>
  </cellXfs>
  <cellStyles count="9">
    <cellStyle name="ハイパーリンク" xfId="1" builtinId="8"/>
    <cellStyle name="桁区切り" xfId="2" builtinId="6"/>
    <cellStyle name="桁区切り 2" xfId="3" xr:uid="{00000000-0005-0000-0000-000002000000}"/>
    <cellStyle name="標準" xfId="0" builtinId="0"/>
    <cellStyle name="標準 2" xfId="4" xr:uid="{00000000-0005-0000-0000-000004000000}"/>
    <cellStyle name="標準 3" xfId="5" xr:uid="{00000000-0005-0000-0000-000005000000}"/>
    <cellStyle name="標準_建設業許可申請様式" xfId="6" xr:uid="{00000000-0005-0000-0000-000006000000}"/>
    <cellStyle name="標準_様式第21号" xfId="7" xr:uid="{00000000-0005-0000-0000-000007000000}"/>
    <cellStyle name="標準_様式第22号" xfId="8" xr:uid="{00000000-0005-0000-0000-00000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1" Type="http://schemas.openxmlformats.org/officeDocument/2006/relationships/image" Target="../media/image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65402;&#65392;&#65412;&#65438;&#34920;!Print_Area"/></Relationships>
</file>

<file path=xl/drawings/_rels/drawing18.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0.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18.png"/><Relationship Id="rId2" Type="http://schemas.openxmlformats.org/officeDocument/2006/relationships/image" Target="../media/image4.png"/><Relationship Id="rId1" Type="http://schemas.openxmlformats.org/officeDocument/2006/relationships/image" Target="../media/image20.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65402;&#65392;&#65412;&#65438;&#34920;!Print_Area"/></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1.png"/><Relationship Id="rId5" Type="http://schemas.openxmlformats.org/officeDocument/2006/relationships/image" Target="../media/image8.png"/><Relationship Id="rId4"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42</xdr:col>
      <xdr:colOff>19050</xdr:colOff>
      <xdr:row>32</xdr:row>
      <xdr:rowOff>57150</xdr:rowOff>
    </xdr:from>
    <xdr:to>
      <xdr:col>43</xdr:col>
      <xdr:colOff>0</xdr:colOff>
      <xdr:row>34</xdr:row>
      <xdr:rowOff>120650</xdr:rowOff>
    </xdr:to>
    <xdr:sp macro="" textlink="">
      <xdr:nvSpPr>
        <xdr:cNvPr id="391785" name="AutoShape 575">
          <a:extLst>
            <a:ext uri="{FF2B5EF4-FFF2-40B4-BE49-F238E27FC236}">
              <a16:creationId xmlns:a16="http://schemas.microsoft.com/office/drawing/2014/main" id="{68ADDA90-3DE6-F8C1-4E1B-B495C9DB6F53}"/>
            </a:ext>
          </a:extLst>
        </xdr:cNvPr>
        <xdr:cNvSpPr>
          <a:spLocks/>
        </xdr:cNvSpPr>
      </xdr:nvSpPr>
      <xdr:spPr bwMode="auto">
        <a:xfrm>
          <a:off x="3238500" y="5791200"/>
          <a:ext cx="25400" cy="431800"/>
        </a:xfrm>
        <a:prstGeom prst="leftBracket">
          <a:avLst>
            <a:gd name="adj" fmla="val 141667"/>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156</xdr:col>
      <xdr:colOff>19050</xdr:colOff>
      <xdr:row>32</xdr:row>
      <xdr:rowOff>50800</xdr:rowOff>
    </xdr:from>
    <xdr:to>
      <xdr:col>157</xdr:col>
      <xdr:colOff>0</xdr:colOff>
      <xdr:row>34</xdr:row>
      <xdr:rowOff>114300</xdr:rowOff>
    </xdr:to>
    <xdr:sp macro="" textlink="">
      <xdr:nvSpPr>
        <xdr:cNvPr id="391786" name="AutoShape 576">
          <a:extLst>
            <a:ext uri="{FF2B5EF4-FFF2-40B4-BE49-F238E27FC236}">
              <a16:creationId xmlns:a16="http://schemas.microsoft.com/office/drawing/2014/main" id="{85835B8E-5516-A477-E89F-0B88404D5010}"/>
            </a:ext>
          </a:extLst>
        </xdr:cNvPr>
        <xdr:cNvSpPr>
          <a:spLocks/>
        </xdr:cNvSpPr>
      </xdr:nvSpPr>
      <xdr:spPr bwMode="auto">
        <a:xfrm>
          <a:off x="8305800" y="5784850"/>
          <a:ext cx="25400" cy="431800"/>
        </a:xfrm>
        <a:prstGeom prst="rightBracket">
          <a:avLst>
            <a:gd name="adj" fmla="val 141667"/>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234950</xdr:colOff>
      <xdr:row>21</xdr:row>
      <xdr:rowOff>19050</xdr:rowOff>
    </xdr:from>
    <xdr:to>
      <xdr:col>20</xdr:col>
      <xdr:colOff>6350</xdr:colOff>
      <xdr:row>21</xdr:row>
      <xdr:rowOff>57150</xdr:rowOff>
    </xdr:to>
    <xdr:grpSp>
      <xdr:nvGrpSpPr>
        <xdr:cNvPr id="391787" name="Group 964">
          <a:extLst>
            <a:ext uri="{FF2B5EF4-FFF2-40B4-BE49-F238E27FC236}">
              <a16:creationId xmlns:a16="http://schemas.microsoft.com/office/drawing/2014/main" id="{59934CC7-C257-CA83-57CA-A3514575757E}"/>
            </a:ext>
          </a:extLst>
        </xdr:cNvPr>
        <xdr:cNvGrpSpPr>
          <a:grpSpLocks/>
        </xdr:cNvGrpSpPr>
      </xdr:nvGrpSpPr>
      <xdr:grpSpPr bwMode="auto">
        <a:xfrm rot="10800000" flipV="1">
          <a:off x="963332" y="4210050"/>
          <a:ext cx="1441077" cy="38100"/>
          <a:chOff x="192" y="847"/>
          <a:chExt cx="97" cy="4"/>
        </a:xfrm>
      </xdr:grpSpPr>
      <xdr:sp macro="" textlink="">
        <xdr:nvSpPr>
          <xdr:cNvPr id="391809" name="Line 965">
            <a:extLst>
              <a:ext uri="{FF2B5EF4-FFF2-40B4-BE49-F238E27FC236}">
                <a16:creationId xmlns:a16="http://schemas.microsoft.com/office/drawing/2014/main" id="{F2B5ACA0-FE72-E03C-2A96-084C77AE3C05}"/>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1810" name="Line 966">
            <a:extLst>
              <a:ext uri="{FF2B5EF4-FFF2-40B4-BE49-F238E27FC236}">
                <a16:creationId xmlns:a16="http://schemas.microsoft.com/office/drawing/2014/main" id="{0EB82A37-F0F0-213C-94D4-AB689417F083}"/>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211</xdr:col>
      <xdr:colOff>127000</xdr:colOff>
      <xdr:row>21</xdr:row>
      <xdr:rowOff>44450</xdr:rowOff>
    </xdr:from>
    <xdr:to>
      <xdr:col>212</xdr:col>
      <xdr:colOff>1219200</xdr:colOff>
      <xdr:row>21</xdr:row>
      <xdr:rowOff>82550</xdr:rowOff>
    </xdr:to>
    <xdr:grpSp>
      <xdr:nvGrpSpPr>
        <xdr:cNvPr id="391788" name="Group 967">
          <a:extLst>
            <a:ext uri="{FF2B5EF4-FFF2-40B4-BE49-F238E27FC236}">
              <a16:creationId xmlns:a16="http://schemas.microsoft.com/office/drawing/2014/main" id="{2B82834B-2D48-09DE-2307-377B3661DFA7}"/>
            </a:ext>
          </a:extLst>
        </xdr:cNvPr>
        <xdr:cNvGrpSpPr>
          <a:grpSpLocks/>
        </xdr:cNvGrpSpPr>
      </xdr:nvGrpSpPr>
      <xdr:grpSpPr bwMode="auto">
        <a:xfrm rot="10800000" flipV="1">
          <a:off x="11086353" y="4235450"/>
          <a:ext cx="1249082" cy="38100"/>
          <a:chOff x="192" y="847"/>
          <a:chExt cx="97" cy="4"/>
        </a:xfrm>
      </xdr:grpSpPr>
      <xdr:sp macro="" textlink="">
        <xdr:nvSpPr>
          <xdr:cNvPr id="391807" name="Line 968">
            <a:extLst>
              <a:ext uri="{FF2B5EF4-FFF2-40B4-BE49-F238E27FC236}">
                <a16:creationId xmlns:a16="http://schemas.microsoft.com/office/drawing/2014/main" id="{CEBAD47A-8BF2-A9A0-5E1F-5E8A0803A384}"/>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1808" name="Line 969">
            <a:extLst>
              <a:ext uri="{FF2B5EF4-FFF2-40B4-BE49-F238E27FC236}">
                <a16:creationId xmlns:a16="http://schemas.microsoft.com/office/drawing/2014/main" id="{47E63440-413C-2CDC-4783-4580F0BC7695}"/>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211</xdr:col>
      <xdr:colOff>120650</xdr:colOff>
      <xdr:row>86</xdr:row>
      <xdr:rowOff>0</xdr:rowOff>
    </xdr:from>
    <xdr:to>
      <xdr:col>212</xdr:col>
      <xdr:colOff>254000</xdr:colOff>
      <xdr:row>86</xdr:row>
      <xdr:rowOff>25400</xdr:rowOff>
    </xdr:to>
    <xdr:grpSp>
      <xdr:nvGrpSpPr>
        <xdr:cNvPr id="391789" name="Group 971">
          <a:extLst>
            <a:ext uri="{FF2B5EF4-FFF2-40B4-BE49-F238E27FC236}">
              <a16:creationId xmlns:a16="http://schemas.microsoft.com/office/drawing/2014/main" id="{594241BB-B5F4-2623-8CC6-E6B5F076150F}"/>
            </a:ext>
          </a:extLst>
        </xdr:cNvPr>
        <xdr:cNvGrpSpPr>
          <a:grpSpLocks/>
        </xdr:cNvGrpSpPr>
      </xdr:nvGrpSpPr>
      <xdr:grpSpPr bwMode="auto">
        <a:xfrm rot="10800000" flipV="1">
          <a:off x="11080003" y="16270941"/>
          <a:ext cx="290232" cy="25400"/>
          <a:chOff x="192" y="847"/>
          <a:chExt cx="97" cy="4"/>
        </a:xfrm>
      </xdr:grpSpPr>
      <xdr:sp macro="" textlink="">
        <xdr:nvSpPr>
          <xdr:cNvPr id="391805" name="Line 972">
            <a:extLst>
              <a:ext uri="{FF2B5EF4-FFF2-40B4-BE49-F238E27FC236}">
                <a16:creationId xmlns:a16="http://schemas.microsoft.com/office/drawing/2014/main" id="{87E669D7-EA92-629C-63A7-407B26B56F1D}"/>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1806" name="Line 973">
            <a:extLst>
              <a:ext uri="{FF2B5EF4-FFF2-40B4-BE49-F238E27FC236}">
                <a16:creationId xmlns:a16="http://schemas.microsoft.com/office/drawing/2014/main" id="{D2411484-E643-F86F-DC05-E5738E6AA0C2}"/>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211</xdr:col>
      <xdr:colOff>120650</xdr:colOff>
      <xdr:row>84</xdr:row>
      <xdr:rowOff>152400</xdr:rowOff>
    </xdr:from>
    <xdr:to>
      <xdr:col>212</xdr:col>
      <xdr:colOff>1041400</xdr:colOff>
      <xdr:row>85</xdr:row>
      <xdr:rowOff>6350</xdr:rowOff>
    </xdr:to>
    <xdr:grpSp>
      <xdr:nvGrpSpPr>
        <xdr:cNvPr id="391790" name="Group 974">
          <a:extLst>
            <a:ext uri="{FF2B5EF4-FFF2-40B4-BE49-F238E27FC236}">
              <a16:creationId xmlns:a16="http://schemas.microsoft.com/office/drawing/2014/main" id="{AA0927DD-86D3-8485-5559-69D31B0A0389}"/>
            </a:ext>
          </a:extLst>
        </xdr:cNvPr>
        <xdr:cNvGrpSpPr>
          <a:grpSpLocks/>
        </xdr:cNvGrpSpPr>
      </xdr:nvGrpSpPr>
      <xdr:grpSpPr bwMode="auto">
        <a:xfrm rot="10800000" flipV="1">
          <a:off x="11080003" y="16087165"/>
          <a:ext cx="1077632" cy="22038"/>
          <a:chOff x="192" y="847"/>
          <a:chExt cx="97" cy="4"/>
        </a:xfrm>
      </xdr:grpSpPr>
      <xdr:sp macro="" textlink="">
        <xdr:nvSpPr>
          <xdr:cNvPr id="391803" name="Line 975">
            <a:extLst>
              <a:ext uri="{FF2B5EF4-FFF2-40B4-BE49-F238E27FC236}">
                <a16:creationId xmlns:a16="http://schemas.microsoft.com/office/drawing/2014/main" id="{AFDF6700-6A99-AFEB-8C0A-886D66986F3C}"/>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1804" name="Line 976">
            <a:extLst>
              <a:ext uri="{FF2B5EF4-FFF2-40B4-BE49-F238E27FC236}">
                <a16:creationId xmlns:a16="http://schemas.microsoft.com/office/drawing/2014/main" id="{8CF25174-C372-FA05-B18E-21947D04AC67}"/>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212</xdr:col>
      <xdr:colOff>279400</xdr:colOff>
      <xdr:row>86</xdr:row>
      <xdr:rowOff>0</xdr:rowOff>
    </xdr:from>
    <xdr:to>
      <xdr:col>212</xdr:col>
      <xdr:colOff>558800</xdr:colOff>
      <xdr:row>86</xdr:row>
      <xdr:rowOff>25400</xdr:rowOff>
    </xdr:to>
    <xdr:grpSp>
      <xdr:nvGrpSpPr>
        <xdr:cNvPr id="391791" name="Group 977">
          <a:extLst>
            <a:ext uri="{FF2B5EF4-FFF2-40B4-BE49-F238E27FC236}">
              <a16:creationId xmlns:a16="http://schemas.microsoft.com/office/drawing/2014/main" id="{08CC2FC2-D436-E238-A6CC-CA4F43AA21C3}"/>
            </a:ext>
          </a:extLst>
        </xdr:cNvPr>
        <xdr:cNvGrpSpPr>
          <a:grpSpLocks/>
        </xdr:cNvGrpSpPr>
      </xdr:nvGrpSpPr>
      <xdr:grpSpPr bwMode="auto">
        <a:xfrm rot="10800000" flipV="1">
          <a:off x="11395635" y="16270941"/>
          <a:ext cx="279400" cy="25400"/>
          <a:chOff x="192" y="847"/>
          <a:chExt cx="97" cy="4"/>
        </a:xfrm>
      </xdr:grpSpPr>
      <xdr:sp macro="" textlink="">
        <xdr:nvSpPr>
          <xdr:cNvPr id="391801" name="Line 978">
            <a:extLst>
              <a:ext uri="{FF2B5EF4-FFF2-40B4-BE49-F238E27FC236}">
                <a16:creationId xmlns:a16="http://schemas.microsoft.com/office/drawing/2014/main" id="{8FDE5403-F376-48AF-2E67-8CD50F66BF02}"/>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1802" name="Line 979">
            <a:extLst>
              <a:ext uri="{FF2B5EF4-FFF2-40B4-BE49-F238E27FC236}">
                <a16:creationId xmlns:a16="http://schemas.microsoft.com/office/drawing/2014/main" id="{3312DAE0-9957-B4B6-8AC7-5D460124C566}"/>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211</xdr:col>
      <xdr:colOff>120650</xdr:colOff>
      <xdr:row>84</xdr:row>
      <xdr:rowOff>38100</xdr:rowOff>
    </xdr:from>
    <xdr:to>
      <xdr:col>212</xdr:col>
      <xdr:colOff>1041400</xdr:colOff>
      <xdr:row>84</xdr:row>
      <xdr:rowOff>69850</xdr:rowOff>
    </xdr:to>
    <xdr:grpSp>
      <xdr:nvGrpSpPr>
        <xdr:cNvPr id="391792" name="Group 980">
          <a:extLst>
            <a:ext uri="{FF2B5EF4-FFF2-40B4-BE49-F238E27FC236}">
              <a16:creationId xmlns:a16="http://schemas.microsoft.com/office/drawing/2014/main" id="{9591CC25-98C8-BBB0-F02D-FF1F229FE29F}"/>
            </a:ext>
          </a:extLst>
        </xdr:cNvPr>
        <xdr:cNvGrpSpPr>
          <a:grpSpLocks/>
        </xdr:cNvGrpSpPr>
      </xdr:nvGrpSpPr>
      <xdr:grpSpPr bwMode="auto">
        <a:xfrm rot="10800000" flipV="1">
          <a:off x="11080003" y="15972865"/>
          <a:ext cx="1077632" cy="31750"/>
          <a:chOff x="192" y="847"/>
          <a:chExt cx="97" cy="4"/>
        </a:xfrm>
      </xdr:grpSpPr>
      <xdr:sp macro="" textlink="">
        <xdr:nvSpPr>
          <xdr:cNvPr id="391799" name="Line 981">
            <a:extLst>
              <a:ext uri="{FF2B5EF4-FFF2-40B4-BE49-F238E27FC236}">
                <a16:creationId xmlns:a16="http://schemas.microsoft.com/office/drawing/2014/main" id="{1E4ECF0D-6FD9-96B7-E5C5-44D726C4BA6E}"/>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1800" name="Line 982">
            <a:extLst>
              <a:ext uri="{FF2B5EF4-FFF2-40B4-BE49-F238E27FC236}">
                <a16:creationId xmlns:a16="http://schemas.microsoft.com/office/drawing/2014/main" id="{BBC360C8-7793-CB71-C285-774F4D822AC7}"/>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213</xdr:col>
      <xdr:colOff>69850</xdr:colOff>
      <xdr:row>28</xdr:row>
      <xdr:rowOff>127000</xdr:rowOff>
    </xdr:from>
    <xdr:to>
      <xdr:col>213</xdr:col>
      <xdr:colOff>349250</xdr:colOff>
      <xdr:row>29</xdr:row>
      <xdr:rowOff>6350</xdr:rowOff>
    </xdr:to>
    <xdr:grpSp>
      <xdr:nvGrpSpPr>
        <xdr:cNvPr id="391793" name="Group 977">
          <a:extLst>
            <a:ext uri="{FF2B5EF4-FFF2-40B4-BE49-F238E27FC236}">
              <a16:creationId xmlns:a16="http://schemas.microsoft.com/office/drawing/2014/main" id="{C21A1284-9024-6FA4-483B-6A84B5B595BF}"/>
            </a:ext>
          </a:extLst>
        </xdr:cNvPr>
        <xdr:cNvGrpSpPr>
          <a:grpSpLocks/>
        </xdr:cNvGrpSpPr>
      </xdr:nvGrpSpPr>
      <xdr:grpSpPr bwMode="auto">
        <a:xfrm rot="10800000" flipV="1">
          <a:off x="12620438" y="5539441"/>
          <a:ext cx="279400" cy="25027"/>
          <a:chOff x="192" y="847"/>
          <a:chExt cx="97" cy="4"/>
        </a:xfrm>
      </xdr:grpSpPr>
      <xdr:sp macro="" textlink="">
        <xdr:nvSpPr>
          <xdr:cNvPr id="391797" name="Line 978">
            <a:extLst>
              <a:ext uri="{FF2B5EF4-FFF2-40B4-BE49-F238E27FC236}">
                <a16:creationId xmlns:a16="http://schemas.microsoft.com/office/drawing/2014/main" id="{A433786A-B637-F992-F4B1-F0A716AE0AE4}"/>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1798" name="Line 979">
            <a:extLst>
              <a:ext uri="{FF2B5EF4-FFF2-40B4-BE49-F238E27FC236}">
                <a16:creationId xmlns:a16="http://schemas.microsoft.com/office/drawing/2014/main" id="{A8178623-59AD-3E81-8D1A-DF947A87C309}"/>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213</xdr:col>
      <xdr:colOff>44450</xdr:colOff>
      <xdr:row>26</xdr:row>
      <xdr:rowOff>127000</xdr:rowOff>
    </xdr:from>
    <xdr:to>
      <xdr:col>213</xdr:col>
      <xdr:colOff>1206500</xdr:colOff>
      <xdr:row>27</xdr:row>
      <xdr:rowOff>12700</xdr:rowOff>
    </xdr:to>
    <xdr:grpSp>
      <xdr:nvGrpSpPr>
        <xdr:cNvPr id="391794" name="Group 974">
          <a:extLst>
            <a:ext uri="{FF2B5EF4-FFF2-40B4-BE49-F238E27FC236}">
              <a16:creationId xmlns:a16="http://schemas.microsoft.com/office/drawing/2014/main" id="{73876A8A-AEE8-CBAC-049E-334168187BEE}"/>
            </a:ext>
          </a:extLst>
        </xdr:cNvPr>
        <xdr:cNvGrpSpPr>
          <a:grpSpLocks/>
        </xdr:cNvGrpSpPr>
      </xdr:nvGrpSpPr>
      <xdr:grpSpPr bwMode="auto">
        <a:xfrm rot="10800000" flipV="1">
          <a:off x="12595038" y="5348941"/>
          <a:ext cx="1162050" cy="42583"/>
          <a:chOff x="192" y="847"/>
          <a:chExt cx="97" cy="4"/>
        </a:xfrm>
      </xdr:grpSpPr>
      <xdr:sp macro="" textlink="">
        <xdr:nvSpPr>
          <xdr:cNvPr id="391795" name="Line 975">
            <a:extLst>
              <a:ext uri="{FF2B5EF4-FFF2-40B4-BE49-F238E27FC236}">
                <a16:creationId xmlns:a16="http://schemas.microsoft.com/office/drawing/2014/main" id="{4879B02C-2609-7A8C-186E-33CB0D151CC2}"/>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1796" name="Line 976">
            <a:extLst>
              <a:ext uri="{FF2B5EF4-FFF2-40B4-BE49-F238E27FC236}">
                <a16:creationId xmlns:a16="http://schemas.microsoft.com/office/drawing/2014/main" id="{9D39F60D-3E7C-C935-EFD1-98FB7435C884}"/>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oneCellAnchor>
    <xdr:from>
      <xdr:col>38</xdr:col>
      <xdr:colOff>33618</xdr:colOff>
      <xdr:row>46</xdr:row>
      <xdr:rowOff>168088</xdr:rowOff>
    </xdr:from>
    <xdr:ext cx="6048374" cy="1692771"/>
    <xdr:sp macro="" textlink="">
      <xdr:nvSpPr>
        <xdr:cNvPr id="3" name="正方形/長方形 2">
          <a:extLst>
            <a:ext uri="{FF2B5EF4-FFF2-40B4-BE49-F238E27FC236}">
              <a16:creationId xmlns:a16="http://schemas.microsoft.com/office/drawing/2014/main" id="{3D349DCB-43EA-491E-81C7-88FB87297872}"/>
            </a:ext>
          </a:extLst>
        </xdr:cNvPr>
        <xdr:cNvSpPr/>
      </xdr:nvSpPr>
      <xdr:spPr>
        <a:xfrm>
          <a:off x="3238500" y="8919882"/>
          <a:ext cx="6048374" cy="1692771"/>
        </a:xfrm>
        <a:prstGeom prst="rect">
          <a:avLst/>
        </a:prstGeom>
        <a:noFill/>
      </xdr:spPr>
      <xdr:txBody>
        <a:bodyPr wrap="square" lIns="91440" tIns="45720" rIns="91440" bIns="45720">
          <a:spAutoFit/>
        </a:bodyPr>
        <a:lstStyle/>
        <a:p>
          <a:pPr algn="ctr"/>
          <a:r>
            <a:rPr lang="ja-JP" altLang="en-US" sz="9600" b="1" cap="none" spc="0">
              <a:ln w="12700">
                <a:solidFill>
                  <a:srgbClr val="FF0000"/>
                </a:solidFill>
                <a:prstDash val="solid"/>
              </a:ln>
              <a:solidFill>
                <a:srgbClr val="FF0000"/>
              </a:solidFill>
              <a:effectLst>
                <a:outerShdw dist="38100" dir="2640000" algn="bl" rotWithShape="0">
                  <a:schemeClr val="tx2">
                    <a:lumMod val="75000"/>
                  </a:schemeClr>
                </a:outerShdw>
              </a:effectLst>
            </a:rPr>
            <a:t>サンプル</a:t>
          </a:r>
          <a:endParaRPr lang="en-US" altLang="ja-JP" sz="9600" b="1" cap="none" spc="0">
            <a:ln w="12700">
              <a:solidFill>
                <a:srgbClr val="FF0000"/>
              </a:solidFill>
              <a:prstDash val="solid"/>
            </a:ln>
            <a:solidFill>
              <a:srgbClr val="FF0000"/>
            </a:solidFill>
            <a:effectLst>
              <a:outerShdw dist="38100" dir="2640000" algn="bl" rotWithShape="0">
                <a:schemeClr val="tx2">
                  <a:lumMod val="75000"/>
                </a:scheme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187</xdr:col>
      <xdr:colOff>0</xdr:colOff>
      <xdr:row>31</xdr:row>
      <xdr:rowOff>114300</xdr:rowOff>
    </xdr:from>
    <xdr:to>
      <xdr:col>192</xdr:col>
      <xdr:colOff>50800</xdr:colOff>
      <xdr:row>31</xdr:row>
      <xdr:rowOff>146050</xdr:rowOff>
    </xdr:to>
    <xdr:grpSp>
      <xdr:nvGrpSpPr>
        <xdr:cNvPr id="401585" name="Group 27">
          <a:extLst>
            <a:ext uri="{FF2B5EF4-FFF2-40B4-BE49-F238E27FC236}">
              <a16:creationId xmlns:a16="http://schemas.microsoft.com/office/drawing/2014/main" id="{DDAA472E-217B-F515-E65C-332DDAA10316}"/>
            </a:ext>
          </a:extLst>
        </xdr:cNvPr>
        <xdr:cNvGrpSpPr>
          <a:grpSpLocks/>
        </xdr:cNvGrpSpPr>
      </xdr:nvGrpSpPr>
      <xdr:grpSpPr bwMode="auto">
        <a:xfrm rot="10800000" flipV="1">
          <a:off x="8486775" y="6553200"/>
          <a:ext cx="1336675" cy="31750"/>
          <a:chOff x="192" y="847"/>
          <a:chExt cx="97" cy="4"/>
        </a:xfrm>
      </xdr:grpSpPr>
      <xdr:sp macro="" textlink="">
        <xdr:nvSpPr>
          <xdr:cNvPr id="401641" name="Line 28">
            <a:extLst>
              <a:ext uri="{FF2B5EF4-FFF2-40B4-BE49-F238E27FC236}">
                <a16:creationId xmlns:a16="http://schemas.microsoft.com/office/drawing/2014/main" id="{857DA4DD-46B3-F348-0DC4-811267DDF5CF}"/>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1642" name="Line 29">
            <a:extLst>
              <a:ext uri="{FF2B5EF4-FFF2-40B4-BE49-F238E27FC236}">
                <a16:creationId xmlns:a16="http://schemas.microsoft.com/office/drawing/2014/main" id="{26C69D27-3963-A41F-1DC7-99285E5C6F63}"/>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186</xdr:col>
      <xdr:colOff>127000</xdr:colOff>
      <xdr:row>25</xdr:row>
      <xdr:rowOff>19050</xdr:rowOff>
    </xdr:from>
    <xdr:to>
      <xdr:col>188</xdr:col>
      <xdr:colOff>0</xdr:colOff>
      <xdr:row>25</xdr:row>
      <xdr:rowOff>50800</xdr:rowOff>
    </xdr:to>
    <xdr:grpSp>
      <xdr:nvGrpSpPr>
        <xdr:cNvPr id="401586" name="Group 30">
          <a:extLst>
            <a:ext uri="{FF2B5EF4-FFF2-40B4-BE49-F238E27FC236}">
              <a16:creationId xmlns:a16="http://schemas.microsoft.com/office/drawing/2014/main" id="{46F2812E-4367-7A4E-1440-4D1B4C16654F}"/>
            </a:ext>
          </a:extLst>
        </xdr:cNvPr>
        <xdr:cNvGrpSpPr>
          <a:grpSpLocks/>
        </xdr:cNvGrpSpPr>
      </xdr:nvGrpSpPr>
      <xdr:grpSpPr bwMode="auto">
        <a:xfrm rot="10800000" flipV="1">
          <a:off x="8423275" y="5314950"/>
          <a:ext cx="320675" cy="31750"/>
          <a:chOff x="192" y="847"/>
          <a:chExt cx="97" cy="4"/>
        </a:xfrm>
      </xdr:grpSpPr>
      <xdr:sp macro="" textlink="">
        <xdr:nvSpPr>
          <xdr:cNvPr id="401639" name="Line 31">
            <a:extLst>
              <a:ext uri="{FF2B5EF4-FFF2-40B4-BE49-F238E27FC236}">
                <a16:creationId xmlns:a16="http://schemas.microsoft.com/office/drawing/2014/main" id="{ACC87C36-F893-50E2-D5B5-131BBF5F77FB}"/>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1640" name="Line 32">
            <a:extLst>
              <a:ext uri="{FF2B5EF4-FFF2-40B4-BE49-F238E27FC236}">
                <a16:creationId xmlns:a16="http://schemas.microsoft.com/office/drawing/2014/main" id="{3877B687-275A-B7CB-FC54-D5FB90B269A9}"/>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186</xdr:col>
      <xdr:colOff>120650</xdr:colOff>
      <xdr:row>23</xdr:row>
      <xdr:rowOff>133350</xdr:rowOff>
    </xdr:from>
    <xdr:to>
      <xdr:col>191</xdr:col>
      <xdr:colOff>95250</xdr:colOff>
      <xdr:row>23</xdr:row>
      <xdr:rowOff>165100</xdr:rowOff>
    </xdr:to>
    <xdr:grpSp>
      <xdr:nvGrpSpPr>
        <xdr:cNvPr id="401587" name="Group 33">
          <a:extLst>
            <a:ext uri="{FF2B5EF4-FFF2-40B4-BE49-F238E27FC236}">
              <a16:creationId xmlns:a16="http://schemas.microsoft.com/office/drawing/2014/main" id="{B6F765D4-CA88-EE3D-4CCE-8F6AAAAB5024}"/>
            </a:ext>
          </a:extLst>
        </xdr:cNvPr>
        <xdr:cNvGrpSpPr>
          <a:grpSpLocks/>
        </xdr:cNvGrpSpPr>
      </xdr:nvGrpSpPr>
      <xdr:grpSpPr bwMode="auto">
        <a:xfrm>
          <a:off x="8416925" y="5095875"/>
          <a:ext cx="1193800" cy="31750"/>
          <a:chOff x="192" y="847"/>
          <a:chExt cx="97" cy="4"/>
        </a:xfrm>
      </xdr:grpSpPr>
      <xdr:sp macro="" textlink="">
        <xdr:nvSpPr>
          <xdr:cNvPr id="401637" name="Line 34">
            <a:extLst>
              <a:ext uri="{FF2B5EF4-FFF2-40B4-BE49-F238E27FC236}">
                <a16:creationId xmlns:a16="http://schemas.microsoft.com/office/drawing/2014/main" id="{650A96A7-E7D4-4BC4-6AED-BADC73B53133}"/>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1638" name="Line 35">
            <a:extLst>
              <a:ext uri="{FF2B5EF4-FFF2-40B4-BE49-F238E27FC236}">
                <a16:creationId xmlns:a16="http://schemas.microsoft.com/office/drawing/2014/main" id="{6780ABAC-96E4-631C-854E-E5D5C745982E}"/>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186</xdr:col>
      <xdr:colOff>127000</xdr:colOff>
      <xdr:row>24</xdr:row>
      <xdr:rowOff>38100</xdr:rowOff>
    </xdr:from>
    <xdr:to>
      <xdr:col>191</xdr:col>
      <xdr:colOff>101600</xdr:colOff>
      <xdr:row>24</xdr:row>
      <xdr:rowOff>69850</xdr:rowOff>
    </xdr:to>
    <xdr:grpSp>
      <xdr:nvGrpSpPr>
        <xdr:cNvPr id="401588" name="Group 36">
          <a:extLst>
            <a:ext uri="{FF2B5EF4-FFF2-40B4-BE49-F238E27FC236}">
              <a16:creationId xmlns:a16="http://schemas.microsoft.com/office/drawing/2014/main" id="{DE39D33A-00D5-D721-7B49-7EB1A6CEC16A}"/>
            </a:ext>
          </a:extLst>
        </xdr:cNvPr>
        <xdr:cNvGrpSpPr>
          <a:grpSpLocks/>
        </xdr:cNvGrpSpPr>
      </xdr:nvGrpSpPr>
      <xdr:grpSpPr bwMode="auto">
        <a:xfrm>
          <a:off x="8423275" y="5210175"/>
          <a:ext cx="1193800" cy="31750"/>
          <a:chOff x="192" y="847"/>
          <a:chExt cx="97" cy="4"/>
        </a:xfrm>
      </xdr:grpSpPr>
      <xdr:sp macro="" textlink="">
        <xdr:nvSpPr>
          <xdr:cNvPr id="401635" name="Line 37">
            <a:extLst>
              <a:ext uri="{FF2B5EF4-FFF2-40B4-BE49-F238E27FC236}">
                <a16:creationId xmlns:a16="http://schemas.microsoft.com/office/drawing/2014/main" id="{2B52F97A-DF68-16E6-91BD-BD0750C905CE}"/>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1636" name="Line 38">
            <a:extLst>
              <a:ext uri="{FF2B5EF4-FFF2-40B4-BE49-F238E27FC236}">
                <a16:creationId xmlns:a16="http://schemas.microsoft.com/office/drawing/2014/main" id="{B19DFAF9-71C0-D185-F285-B8957D32C75C}"/>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3</xdr:col>
      <xdr:colOff>19050</xdr:colOff>
      <xdr:row>31</xdr:row>
      <xdr:rowOff>95250</xdr:rowOff>
    </xdr:from>
    <xdr:to>
      <xdr:col>15</xdr:col>
      <xdr:colOff>19050</xdr:colOff>
      <xdr:row>31</xdr:row>
      <xdr:rowOff>120650</xdr:rowOff>
    </xdr:to>
    <xdr:grpSp>
      <xdr:nvGrpSpPr>
        <xdr:cNvPr id="401589" name="Group 55">
          <a:extLst>
            <a:ext uri="{FF2B5EF4-FFF2-40B4-BE49-F238E27FC236}">
              <a16:creationId xmlns:a16="http://schemas.microsoft.com/office/drawing/2014/main" id="{5ECB14C1-8FAA-26D1-D33D-22279B4F0B4A}"/>
            </a:ext>
          </a:extLst>
        </xdr:cNvPr>
        <xdr:cNvGrpSpPr>
          <a:grpSpLocks/>
        </xdr:cNvGrpSpPr>
      </xdr:nvGrpSpPr>
      <xdr:grpSpPr bwMode="auto">
        <a:xfrm rot="10800000" flipV="1">
          <a:off x="514350" y="6534150"/>
          <a:ext cx="1285875" cy="25400"/>
          <a:chOff x="192" y="847"/>
          <a:chExt cx="97" cy="4"/>
        </a:xfrm>
      </xdr:grpSpPr>
      <xdr:sp macro="" textlink="">
        <xdr:nvSpPr>
          <xdr:cNvPr id="401633" name="Line 56">
            <a:extLst>
              <a:ext uri="{FF2B5EF4-FFF2-40B4-BE49-F238E27FC236}">
                <a16:creationId xmlns:a16="http://schemas.microsoft.com/office/drawing/2014/main" id="{CBAEAFC7-5F21-51AA-4C76-35886AFDA57C}"/>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1634" name="Line 57">
            <a:extLst>
              <a:ext uri="{FF2B5EF4-FFF2-40B4-BE49-F238E27FC236}">
                <a16:creationId xmlns:a16="http://schemas.microsoft.com/office/drawing/2014/main" id="{BFABB3A6-0F7B-4F31-DACA-F974FA593C38}"/>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39</xdr:col>
      <xdr:colOff>0</xdr:colOff>
      <xdr:row>42</xdr:row>
      <xdr:rowOff>38100</xdr:rowOff>
    </xdr:from>
    <xdr:to>
      <xdr:col>62</xdr:col>
      <xdr:colOff>0</xdr:colOff>
      <xdr:row>42</xdr:row>
      <xdr:rowOff>82550</xdr:rowOff>
    </xdr:to>
    <xdr:grpSp>
      <xdr:nvGrpSpPr>
        <xdr:cNvPr id="401590" name="Group 163">
          <a:extLst>
            <a:ext uri="{FF2B5EF4-FFF2-40B4-BE49-F238E27FC236}">
              <a16:creationId xmlns:a16="http://schemas.microsoft.com/office/drawing/2014/main" id="{98BF9EE1-01AB-E2FF-EF5B-AC1CF8E9842E}"/>
            </a:ext>
          </a:extLst>
        </xdr:cNvPr>
        <xdr:cNvGrpSpPr>
          <a:grpSpLocks/>
        </xdr:cNvGrpSpPr>
      </xdr:nvGrpSpPr>
      <xdr:grpSpPr bwMode="auto">
        <a:xfrm>
          <a:off x="2695575" y="8943975"/>
          <a:ext cx="876300" cy="44450"/>
          <a:chOff x="192" y="847"/>
          <a:chExt cx="97" cy="4"/>
        </a:xfrm>
      </xdr:grpSpPr>
      <xdr:sp macro="" textlink="">
        <xdr:nvSpPr>
          <xdr:cNvPr id="401631" name="Line 164">
            <a:extLst>
              <a:ext uri="{FF2B5EF4-FFF2-40B4-BE49-F238E27FC236}">
                <a16:creationId xmlns:a16="http://schemas.microsoft.com/office/drawing/2014/main" id="{C275BD06-AF7F-3C2C-1ECC-0952E8B41E2D}"/>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1632" name="Line 165">
            <a:extLst>
              <a:ext uri="{FF2B5EF4-FFF2-40B4-BE49-F238E27FC236}">
                <a16:creationId xmlns:a16="http://schemas.microsoft.com/office/drawing/2014/main" id="{0316759D-C6C8-9316-2044-FE5B8E162854}"/>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70</xdr:col>
      <xdr:colOff>19050</xdr:colOff>
      <xdr:row>43</xdr:row>
      <xdr:rowOff>57150</xdr:rowOff>
    </xdr:from>
    <xdr:to>
      <xdr:col>77</xdr:col>
      <xdr:colOff>19050</xdr:colOff>
      <xdr:row>43</xdr:row>
      <xdr:rowOff>82550</xdr:rowOff>
    </xdr:to>
    <xdr:grpSp>
      <xdr:nvGrpSpPr>
        <xdr:cNvPr id="401591" name="Group 166">
          <a:extLst>
            <a:ext uri="{FF2B5EF4-FFF2-40B4-BE49-F238E27FC236}">
              <a16:creationId xmlns:a16="http://schemas.microsoft.com/office/drawing/2014/main" id="{3F5878CA-D918-F0E9-8178-203A3E7B2C77}"/>
            </a:ext>
          </a:extLst>
        </xdr:cNvPr>
        <xdr:cNvGrpSpPr>
          <a:grpSpLocks/>
        </xdr:cNvGrpSpPr>
      </xdr:nvGrpSpPr>
      <xdr:grpSpPr bwMode="auto">
        <a:xfrm rot="10800000" flipV="1">
          <a:off x="3895725" y="9086850"/>
          <a:ext cx="266700" cy="25400"/>
          <a:chOff x="192" y="847"/>
          <a:chExt cx="97" cy="4"/>
        </a:xfrm>
      </xdr:grpSpPr>
      <xdr:sp macro="" textlink="">
        <xdr:nvSpPr>
          <xdr:cNvPr id="401629" name="Line 167">
            <a:extLst>
              <a:ext uri="{FF2B5EF4-FFF2-40B4-BE49-F238E27FC236}">
                <a16:creationId xmlns:a16="http://schemas.microsoft.com/office/drawing/2014/main" id="{4007E3E8-28EF-7272-D683-771EB0754DDC}"/>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1630" name="Line 168">
            <a:extLst>
              <a:ext uri="{FF2B5EF4-FFF2-40B4-BE49-F238E27FC236}">
                <a16:creationId xmlns:a16="http://schemas.microsoft.com/office/drawing/2014/main" id="{6A086C85-4598-0BCF-658A-2E5A9A55CA09}"/>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xdr:from>
      <xdr:col>28</xdr:col>
      <xdr:colOff>19050</xdr:colOff>
      <xdr:row>24</xdr:row>
      <xdr:rowOff>114300</xdr:rowOff>
    </xdr:from>
    <xdr:to>
      <xdr:col>30</xdr:col>
      <xdr:colOff>0</xdr:colOff>
      <xdr:row>27</xdr:row>
      <xdr:rowOff>127000</xdr:rowOff>
    </xdr:to>
    <xdr:sp macro="" textlink="">
      <xdr:nvSpPr>
        <xdr:cNvPr id="401592" name="AutoShape 229">
          <a:extLst>
            <a:ext uri="{FF2B5EF4-FFF2-40B4-BE49-F238E27FC236}">
              <a16:creationId xmlns:a16="http://schemas.microsoft.com/office/drawing/2014/main" id="{29BB7856-9196-6F08-4DAF-D61595FA4D96}"/>
            </a:ext>
          </a:extLst>
        </xdr:cNvPr>
        <xdr:cNvSpPr>
          <a:spLocks/>
        </xdr:cNvSpPr>
      </xdr:nvSpPr>
      <xdr:spPr bwMode="auto">
        <a:xfrm>
          <a:off x="2019300" y="5257800"/>
          <a:ext cx="44450" cy="495300"/>
        </a:xfrm>
        <a:prstGeom prst="leftBrace">
          <a:avLst>
            <a:gd name="adj1" fmla="val 92857"/>
            <a:gd name="adj2" fmla="val 5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29</xdr:col>
      <xdr:colOff>25400</xdr:colOff>
      <xdr:row>26</xdr:row>
      <xdr:rowOff>107950</xdr:rowOff>
    </xdr:from>
    <xdr:to>
      <xdr:col>59</xdr:col>
      <xdr:colOff>0</xdr:colOff>
      <xdr:row>26</xdr:row>
      <xdr:rowOff>133350</xdr:rowOff>
    </xdr:to>
    <xdr:grpSp>
      <xdr:nvGrpSpPr>
        <xdr:cNvPr id="401593" name="Group 230">
          <a:extLst>
            <a:ext uri="{FF2B5EF4-FFF2-40B4-BE49-F238E27FC236}">
              <a16:creationId xmlns:a16="http://schemas.microsoft.com/office/drawing/2014/main" id="{3CE0FD4F-AF5F-B708-A6FA-BB8E7299845A}"/>
            </a:ext>
          </a:extLst>
        </xdr:cNvPr>
        <xdr:cNvGrpSpPr>
          <a:grpSpLocks/>
        </xdr:cNvGrpSpPr>
      </xdr:nvGrpSpPr>
      <xdr:grpSpPr bwMode="auto">
        <a:xfrm rot="10800000" flipV="1">
          <a:off x="2339975" y="5556250"/>
          <a:ext cx="1117600" cy="25400"/>
          <a:chOff x="192" y="847"/>
          <a:chExt cx="97" cy="4"/>
        </a:xfrm>
      </xdr:grpSpPr>
      <xdr:sp macro="" textlink="">
        <xdr:nvSpPr>
          <xdr:cNvPr id="401627" name="Line 231">
            <a:extLst>
              <a:ext uri="{FF2B5EF4-FFF2-40B4-BE49-F238E27FC236}">
                <a16:creationId xmlns:a16="http://schemas.microsoft.com/office/drawing/2014/main" id="{6F5B596B-F688-C7AB-FF77-3E33DA2F9D18}"/>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1628" name="Line 232">
            <a:extLst>
              <a:ext uri="{FF2B5EF4-FFF2-40B4-BE49-F238E27FC236}">
                <a16:creationId xmlns:a16="http://schemas.microsoft.com/office/drawing/2014/main" id="{A015B85A-61C2-130A-6577-428FA302679D}"/>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30</xdr:col>
      <xdr:colOff>0</xdr:colOff>
      <xdr:row>27</xdr:row>
      <xdr:rowOff>88900</xdr:rowOff>
    </xdr:from>
    <xdr:to>
      <xdr:col>59</xdr:col>
      <xdr:colOff>0</xdr:colOff>
      <xdr:row>27</xdr:row>
      <xdr:rowOff>114300</xdr:rowOff>
    </xdr:to>
    <xdr:grpSp>
      <xdr:nvGrpSpPr>
        <xdr:cNvPr id="401594" name="Group 233">
          <a:extLst>
            <a:ext uri="{FF2B5EF4-FFF2-40B4-BE49-F238E27FC236}">
              <a16:creationId xmlns:a16="http://schemas.microsoft.com/office/drawing/2014/main" id="{3380AE08-91B5-1705-81A7-A0F9424F79E0}"/>
            </a:ext>
          </a:extLst>
        </xdr:cNvPr>
        <xdr:cNvGrpSpPr>
          <a:grpSpLocks/>
        </xdr:cNvGrpSpPr>
      </xdr:nvGrpSpPr>
      <xdr:grpSpPr bwMode="auto">
        <a:xfrm rot="10800000" flipV="1">
          <a:off x="2352675" y="5746750"/>
          <a:ext cx="1104900" cy="25400"/>
          <a:chOff x="192" y="847"/>
          <a:chExt cx="97" cy="4"/>
        </a:xfrm>
      </xdr:grpSpPr>
      <xdr:sp macro="" textlink="">
        <xdr:nvSpPr>
          <xdr:cNvPr id="401625" name="Line 234">
            <a:extLst>
              <a:ext uri="{FF2B5EF4-FFF2-40B4-BE49-F238E27FC236}">
                <a16:creationId xmlns:a16="http://schemas.microsoft.com/office/drawing/2014/main" id="{8F24F188-1B5A-8E87-AB3E-A94F34D80226}"/>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1626" name="Line 235">
            <a:extLst>
              <a:ext uri="{FF2B5EF4-FFF2-40B4-BE49-F238E27FC236}">
                <a16:creationId xmlns:a16="http://schemas.microsoft.com/office/drawing/2014/main" id="{4534D3B8-42C9-FAE8-274C-8AF861A1DFB6}"/>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xdr:from>
      <xdr:col>60</xdr:col>
      <xdr:colOff>6350</xdr:colOff>
      <xdr:row>25</xdr:row>
      <xdr:rowOff>0</xdr:rowOff>
    </xdr:from>
    <xdr:to>
      <xdr:col>61</xdr:col>
      <xdr:colOff>25400</xdr:colOff>
      <xdr:row>28</xdr:row>
      <xdr:rowOff>0</xdr:rowOff>
    </xdr:to>
    <xdr:sp macro="" textlink="">
      <xdr:nvSpPr>
        <xdr:cNvPr id="401595" name="AutoShape 236">
          <a:extLst>
            <a:ext uri="{FF2B5EF4-FFF2-40B4-BE49-F238E27FC236}">
              <a16:creationId xmlns:a16="http://schemas.microsoft.com/office/drawing/2014/main" id="{F2CCEECA-22A8-A84A-5C51-44F1CE55C943}"/>
            </a:ext>
          </a:extLst>
        </xdr:cNvPr>
        <xdr:cNvSpPr>
          <a:spLocks/>
        </xdr:cNvSpPr>
      </xdr:nvSpPr>
      <xdr:spPr bwMode="auto">
        <a:xfrm>
          <a:off x="3022600" y="5264150"/>
          <a:ext cx="50800" cy="514350"/>
        </a:xfrm>
        <a:prstGeom prst="rightBrace">
          <a:avLst>
            <a:gd name="adj1" fmla="val 84375"/>
            <a:gd name="adj2" fmla="val 5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186</xdr:col>
      <xdr:colOff>120650</xdr:colOff>
      <xdr:row>45</xdr:row>
      <xdr:rowOff>196850</xdr:rowOff>
    </xdr:from>
    <xdr:to>
      <xdr:col>187</xdr:col>
      <xdr:colOff>228600</xdr:colOff>
      <xdr:row>45</xdr:row>
      <xdr:rowOff>228600</xdr:rowOff>
    </xdr:to>
    <xdr:grpSp>
      <xdr:nvGrpSpPr>
        <xdr:cNvPr id="401596" name="Group 328">
          <a:extLst>
            <a:ext uri="{FF2B5EF4-FFF2-40B4-BE49-F238E27FC236}">
              <a16:creationId xmlns:a16="http://schemas.microsoft.com/office/drawing/2014/main" id="{36460CFF-1436-11A3-12A9-7930B0BDBAC1}"/>
            </a:ext>
          </a:extLst>
        </xdr:cNvPr>
        <xdr:cNvGrpSpPr>
          <a:grpSpLocks/>
        </xdr:cNvGrpSpPr>
      </xdr:nvGrpSpPr>
      <xdr:grpSpPr bwMode="auto">
        <a:xfrm rot="10800000" flipV="1">
          <a:off x="8416925" y="9369425"/>
          <a:ext cx="298450" cy="31750"/>
          <a:chOff x="192" y="847"/>
          <a:chExt cx="97" cy="4"/>
        </a:xfrm>
      </xdr:grpSpPr>
      <xdr:sp macro="" textlink="">
        <xdr:nvSpPr>
          <xdr:cNvPr id="401623" name="Line 329">
            <a:extLst>
              <a:ext uri="{FF2B5EF4-FFF2-40B4-BE49-F238E27FC236}">
                <a16:creationId xmlns:a16="http://schemas.microsoft.com/office/drawing/2014/main" id="{1E107BEA-6DC2-5C2F-895E-2B0BD07E7D1D}"/>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1624" name="Line 330">
            <a:extLst>
              <a:ext uri="{FF2B5EF4-FFF2-40B4-BE49-F238E27FC236}">
                <a16:creationId xmlns:a16="http://schemas.microsoft.com/office/drawing/2014/main" id="{9670E0B0-B31E-18F2-F1F0-2E2F89AAFF72}"/>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186</xdr:col>
      <xdr:colOff>120650</xdr:colOff>
      <xdr:row>45</xdr:row>
      <xdr:rowOff>107950</xdr:rowOff>
    </xdr:from>
    <xdr:to>
      <xdr:col>189</xdr:col>
      <xdr:colOff>139700</xdr:colOff>
      <xdr:row>45</xdr:row>
      <xdr:rowOff>133350</xdr:rowOff>
    </xdr:to>
    <xdr:grpSp>
      <xdr:nvGrpSpPr>
        <xdr:cNvPr id="401597" name="Group 331">
          <a:extLst>
            <a:ext uri="{FF2B5EF4-FFF2-40B4-BE49-F238E27FC236}">
              <a16:creationId xmlns:a16="http://schemas.microsoft.com/office/drawing/2014/main" id="{60647746-2A57-6F1D-4F66-156D14EE890A}"/>
            </a:ext>
          </a:extLst>
        </xdr:cNvPr>
        <xdr:cNvGrpSpPr>
          <a:grpSpLocks/>
        </xdr:cNvGrpSpPr>
      </xdr:nvGrpSpPr>
      <xdr:grpSpPr bwMode="auto">
        <a:xfrm>
          <a:off x="8416925" y="9280525"/>
          <a:ext cx="723900" cy="25400"/>
          <a:chOff x="192" y="847"/>
          <a:chExt cx="97" cy="4"/>
        </a:xfrm>
      </xdr:grpSpPr>
      <xdr:sp macro="" textlink="">
        <xdr:nvSpPr>
          <xdr:cNvPr id="401621" name="Line 332">
            <a:extLst>
              <a:ext uri="{FF2B5EF4-FFF2-40B4-BE49-F238E27FC236}">
                <a16:creationId xmlns:a16="http://schemas.microsoft.com/office/drawing/2014/main" id="{5F547AF3-5CE5-553D-017C-27479E428314}"/>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1622" name="Line 333">
            <a:extLst>
              <a:ext uri="{FF2B5EF4-FFF2-40B4-BE49-F238E27FC236}">
                <a16:creationId xmlns:a16="http://schemas.microsoft.com/office/drawing/2014/main" id="{FA66DDA8-1652-C9B0-A6AF-DA1CCD775C0D}"/>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218</xdr:col>
      <xdr:colOff>38100</xdr:colOff>
      <xdr:row>33</xdr:row>
      <xdr:rowOff>247650</xdr:rowOff>
    </xdr:from>
    <xdr:to>
      <xdr:col>218</xdr:col>
      <xdr:colOff>38100</xdr:colOff>
      <xdr:row>39</xdr:row>
      <xdr:rowOff>76200</xdr:rowOff>
    </xdr:to>
    <xdr:pic>
      <xdr:nvPicPr>
        <xdr:cNvPr id="401598" name="Picture 339">
          <a:extLst>
            <a:ext uri="{FF2B5EF4-FFF2-40B4-BE49-F238E27FC236}">
              <a16:creationId xmlns:a16="http://schemas.microsoft.com/office/drawing/2014/main" id="{9AB0C30E-AAB4-D275-0664-52D8BEEC37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72850" y="7023100"/>
          <a:ext cx="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218</xdr:col>
      <xdr:colOff>38100</xdr:colOff>
      <xdr:row>31</xdr:row>
      <xdr:rowOff>171450</xdr:rowOff>
    </xdr:from>
    <xdr:to>
      <xdr:col>218</xdr:col>
      <xdr:colOff>38100</xdr:colOff>
      <xdr:row>37</xdr:row>
      <xdr:rowOff>209550</xdr:rowOff>
    </xdr:to>
    <xdr:pic>
      <xdr:nvPicPr>
        <xdr:cNvPr id="401599" name="Picture 340">
          <a:extLst>
            <a:ext uri="{FF2B5EF4-FFF2-40B4-BE49-F238E27FC236}">
              <a16:creationId xmlns:a16="http://schemas.microsoft.com/office/drawing/2014/main" id="{0CF02E19-99DA-BC8B-CF6D-1192FBE345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72850" y="6578600"/>
          <a:ext cx="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218</xdr:col>
      <xdr:colOff>38100</xdr:colOff>
      <xdr:row>72</xdr:row>
      <xdr:rowOff>88900</xdr:rowOff>
    </xdr:from>
    <xdr:to>
      <xdr:col>218</xdr:col>
      <xdr:colOff>38100</xdr:colOff>
      <xdr:row>80</xdr:row>
      <xdr:rowOff>107950</xdr:rowOff>
    </xdr:to>
    <xdr:pic>
      <xdr:nvPicPr>
        <xdr:cNvPr id="401600" name="Picture 341">
          <a:extLst>
            <a:ext uri="{FF2B5EF4-FFF2-40B4-BE49-F238E27FC236}">
              <a16:creationId xmlns:a16="http://schemas.microsoft.com/office/drawing/2014/main" id="{92ACD009-1847-A58A-2E24-8C340791CB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72850" y="14230350"/>
          <a:ext cx="0" cy="133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187</xdr:col>
      <xdr:colOff>19050</xdr:colOff>
      <xdr:row>32</xdr:row>
      <xdr:rowOff>88900</xdr:rowOff>
    </xdr:from>
    <xdr:to>
      <xdr:col>188</xdr:col>
      <xdr:colOff>133350</xdr:colOff>
      <xdr:row>32</xdr:row>
      <xdr:rowOff>120650</xdr:rowOff>
    </xdr:to>
    <xdr:grpSp>
      <xdr:nvGrpSpPr>
        <xdr:cNvPr id="401601" name="Group 377">
          <a:extLst>
            <a:ext uri="{FF2B5EF4-FFF2-40B4-BE49-F238E27FC236}">
              <a16:creationId xmlns:a16="http://schemas.microsoft.com/office/drawing/2014/main" id="{4CAE9D9C-D25C-C034-9FB5-318955E2842B}"/>
            </a:ext>
          </a:extLst>
        </xdr:cNvPr>
        <xdr:cNvGrpSpPr>
          <a:grpSpLocks/>
        </xdr:cNvGrpSpPr>
      </xdr:nvGrpSpPr>
      <xdr:grpSpPr bwMode="auto">
        <a:xfrm rot="10800000" flipV="1">
          <a:off x="8505825" y="6737350"/>
          <a:ext cx="371475" cy="31750"/>
          <a:chOff x="192" y="847"/>
          <a:chExt cx="97" cy="4"/>
        </a:xfrm>
      </xdr:grpSpPr>
      <xdr:sp macro="" textlink="">
        <xdr:nvSpPr>
          <xdr:cNvPr id="401619" name="Line 378">
            <a:extLst>
              <a:ext uri="{FF2B5EF4-FFF2-40B4-BE49-F238E27FC236}">
                <a16:creationId xmlns:a16="http://schemas.microsoft.com/office/drawing/2014/main" id="{17A5702F-1516-DAF8-6E59-26F557E8AAB4}"/>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1620" name="Line 379">
            <a:extLst>
              <a:ext uri="{FF2B5EF4-FFF2-40B4-BE49-F238E27FC236}">
                <a16:creationId xmlns:a16="http://schemas.microsoft.com/office/drawing/2014/main" id="{AD235F5B-8649-2453-C787-4ED487347932}"/>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xdr:from>
      <xdr:col>101</xdr:col>
      <xdr:colOff>31750</xdr:colOff>
      <xdr:row>25</xdr:row>
      <xdr:rowOff>76200</xdr:rowOff>
    </xdr:from>
    <xdr:to>
      <xdr:col>105</xdr:col>
      <xdr:colOff>6350</xdr:colOff>
      <xdr:row>27</xdr:row>
      <xdr:rowOff>69850</xdr:rowOff>
    </xdr:to>
    <xdr:sp macro="" textlink="">
      <xdr:nvSpPr>
        <xdr:cNvPr id="401602" name="AutoShape 380">
          <a:extLst>
            <a:ext uri="{FF2B5EF4-FFF2-40B4-BE49-F238E27FC236}">
              <a16:creationId xmlns:a16="http://schemas.microsoft.com/office/drawing/2014/main" id="{1C9D07E8-A9BB-6FBA-4C50-3809A20ED5FB}"/>
            </a:ext>
          </a:extLst>
        </xdr:cNvPr>
        <xdr:cNvSpPr>
          <a:spLocks/>
        </xdr:cNvSpPr>
      </xdr:nvSpPr>
      <xdr:spPr bwMode="auto">
        <a:xfrm>
          <a:off x="4349750" y="5340350"/>
          <a:ext cx="101600" cy="355600"/>
        </a:xfrm>
        <a:prstGeom prst="leftBrace">
          <a:avLst>
            <a:gd name="adj1" fmla="val 45873"/>
            <a:gd name="adj2" fmla="val 5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112</xdr:col>
      <xdr:colOff>0</xdr:colOff>
      <xdr:row>25</xdr:row>
      <xdr:rowOff>88900</xdr:rowOff>
    </xdr:from>
    <xdr:to>
      <xdr:col>114</xdr:col>
      <xdr:colOff>25400</xdr:colOff>
      <xdr:row>27</xdr:row>
      <xdr:rowOff>76200</xdr:rowOff>
    </xdr:to>
    <xdr:sp macro="" textlink="">
      <xdr:nvSpPr>
        <xdr:cNvPr id="401603" name="AutoShape 381">
          <a:extLst>
            <a:ext uri="{FF2B5EF4-FFF2-40B4-BE49-F238E27FC236}">
              <a16:creationId xmlns:a16="http://schemas.microsoft.com/office/drawing/2014/main" id="{84487BCF-9353-D8A7-4936-1324DF04E74C}"/>
            </a:ext>
          </a:extLst>
        </xdr:cNvPr>
        <xdr:cNvSpPr>
          <a:spLocks/>
        </xdr:cNvSpPr>
      </xdr:nvSpPr>
      <xdr:spPr bwMode="auto">
        <a:xfrm>
          <a:off x="4667250" y="5353050"/>
          <a:ext cx="88900" cy="349250"/>
        </a:xfrm>
        <a:prstGeom prst="rightBrace">
          <a:avLst>
            <a:gd name="adj1" fmla="val 48671"/>
            <a:gd name="adj2" fmla="val 5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187</xdr:col>
      <xdr:colOff>31750</xdr:colOff>
      <xdr:row>27</xdr:row>
      <xdr:rowOff>146050</xdr:rowOff>
    </xdr:from>
    <xdr:to>
      <xdr:col>188</xdr:col>
      <xdr:colOff>76200</xdr:colOff>
      <xdr:row>28</xdr:row>
      <xdr:rowOff>31750</xdr:rowOff>
    </xdr:to>
    <xdr:grpSp>
      <xdr:nvGrpSpPr>
        <xdr:cNvPr id="401604" name="Group 382">
          <a:extLst>
            <a:ext uri="{FF2B5EF4-FFF2-40B4-BE49-F238E27FC236}">
              <a16:creationId xmlns:a16="http://schemas.microsoft.com/office/drawing/2014/main" id="{329A71EF-724D-8071-9F7E-1F109ECF8BBD}"/>
            </a:ext>
          </a:extLst>
        </xdr:cNvPr>
        <xdr:cNvGrpSpPr>
          <a:grpSpLocks/>
        </xdr:cNvGrpSpPr>
      </xdr:nvGrpSpPr>
      <xdr:grpSpPr bwMode="auto">
        <a:xfrm rot="10800000" flipV="1">
          <a:off x="8518525" y="5803900"/>
          <a:ext cx="301625" cy="38100"/>
          <a:chOff x="192" y="847"/>
          <a:chExt cx="97" cy="4"/>
        </a:xfrm>
      </xdr:grpSpPr>
      <xdr:sp macro="" textlink="">
        <xdr:nvSpPr>
          <xdr:cNvPr id="401617" name="Line 383">
            <a:extLst>
              <a:ext uri="{FF2B5EF4-FFF2-40B4-BE49-F238E27FC236}">
                <a16:creationId xmlns:a16="http://schemas.microsoft.com/office/drawing/2014/main" id="{ABD9382F-39B6-D69B-C34D-475D104F0A17}"/>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1618" name="Line 384">
            <a:extLst>
              <a:ext uri="{FF2B5EF4-FFF2-40B4-BE49-F238E27FC236}">
                <a16:creationId xmlns:a16="http://schemas.microsoft.com/office/drawing/2014/main" id="{19812CCD-441E-4DEC-AA6C-308CBD461A79}"/>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xdr:from>
      <xdr:col>43</xdr:col>
      <xdr:colOff>19050</xdr:colOff>
      <xdr:row>11</xdr:row>
      <xdr:rowOff>6350</xdr:rowOff>
    </xdr:from>
    <xdr:to>
      <xdr:col>46</xdr:col>
      <xdr:colOff>25400</xdr:colOff>
      <xdr:row>13</xdr:row>
      <xdr:rowOff>0</xdr:rowOff>
    </xdr:to>
    <xdr:sp macro="" textlink="">
      <xdr:nvSpPr>
        <xdr:cNvPr id="401605" name="AutoShape 380">
          <a:extLst>
            <a:ext uri="{FF2B5EF4-FFF2-40B4-BE49-F238E27FC236}">
              <a16:creationId xmlns:a16="http://schemas.microsoft.com/office/drawing/2014/main" id="{DD09D0EA-9E53-B034-6D12-8E0500F442C8}"/>
            </a:ext>
          </a:extLst>
        </xdr:cNvPr>
        <xdr:cNvSpPr>
          <a:spLocks/>
        </xdr:cNvSpPr>
      </xdr:nvSpPr>
      <xdr:spPr bwMode="auto">
        <a:xfrm>
          <a:off x="2495550" y="2235200"/>
          <a:ext cx="101600" cy="349250"/>
        </a:xfrm>
        <a:prstGeom prst="leftBrace">
          <a:avLst>
            <a:gd name="adj1" fmla="val 45085"/>
            <a:gd name="adj2" fmla="val 5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53</xdr:col>
      <xdr:colOff>19050</xdr:colOff>
      <xdr:row>11</xdr:row>
      <xdr:rowOff>19050</xdr:rowOff>
    </xdr:from>
    <xdr:to>
      <xdr:col>56</xdr:col>
      <xdr:colOff>6350</xdr:colOff>
      <xdr:row>13</xdr:row>
      <xdr:rowOff>6350</xdr:rowOff>
    </xdr:to>
    <xdr:sp macro="" textlink="">
      <xdr:nvSpPr>
        <xdr:cNvPr id="401606" name="AutoShape 381">
          <a:extLst>
            <a:ext uri="{FF2B5EF4-FFF2-40B4-BE49-F238E27FC236}">
              <a16:creationId xmlns:a16="http://schemas.microsoft.com/office/drawing/2014/main" id="{9E204017-89C8-BFE5-F410-57034A9D7D40}"/>
            </a:ext>
          </a:extLst>
        </xdr:cNvPr>
        <xdr:cNvSpPr>
          <a:spLocks/>
        </xdr:cNvSpPr>
      </xdr:nvSpPr>
      <xdr:spPr bwMode="auto">
        <a:xfrm>
          <a:off x="2813050" y="2247900"/>
          <a:ext cx="82550" cy="342900"/>
        </a:xfrm>
        <a:prstGeom prst="rightBrace">
          <a:avLst>
            <a:gd name="adj1" fmla="val 51462"/>
            <a:gd name="adj2" fmla="val 5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186</xdr:col>
      <xdr:colOff>69850</xdr:colOff>
      <xdr:row>10</xdr:row>
      <xdr:rowOff>19050</xdr:rowOff>
    </xdr:from>
    <xdr:to>
      <xdr:col>187</xdr:col>
      <xdr:colOff>171450</xdr:colOff>
      <xdr:row>10</xdr:row>
      <xdr:rowOff>57150</xdr:rowOff>
    </xdr:to>
    <xdr:grpSp>
      <xdr:nvGrpSpPr>
        <xdr:cNvPr id="401607" name="Group 382">
          <a:extLst>
            <a:ext uri="{FF2B5EF4-FFF2-40B4-BE49-F238E27FC236}">
              <a16:creationId xmlns:a16="http://schemas.microsoft.com/office/drawing/2014/main" id="{BB5C0E4A-7084-7772-EE58-7F667DE74C34}"/>
            </a:ext>
          </a:extLst>
        </xdr:cNvPr>
        <xdr:cNvGrpSpPr>
          <a:grpSpLocks/>
        </xdr:cNvGrpSpPr>
      </xdr:nvGrpSpPr>
      <xdr:grpSpPr bwMode="auto">
        <a:xfrm rot="10800000" flipV="1">
          <a:off x="8366125" y="2085975"/>
          <a:ext cx="292100" cy="38100"/>
          <a:chOff x="192" y="847"/>
          <a:chExt cx="97" cy="4"/>
        </a:xfrm>
      </xdr:grpSpPr>
      <xdr:sp macro="" textlink="">
        <xdr:nvSpPr>
          <xdr:cNvPr id="401615" name="Line 383">
            <a:extLst>
              <a:ext uri="{FF2B5EF4-FFF2-40B4-BE49-F238E27FC236}">
                <a16:creationId xmlns:a16="http://schemas.microsoft.com/office/drawing/2014/main" id="{B1E59143-2B20-BEC3-D19F-C65F8B033764}"/>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1616" name="Line 384">
            <a:extLst>
              <a:ext uri="{FF2B5EF4-FFF2-40B4-BE49-F238E27FC236}">
                <a16:creationId xmlns:a16="http://schemas.microsoft.com/office/drawing/2014/main" id="{376BC862-8089-E4D1-813F-61C74F4EFD34}"/>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186</xdr:col>
      <xdr:colOff>50800</xdr:colOff>
      <xdr:row>8</xdr:row>
      <xdr:rowOff>190500</xdr:rowOff>
    </xdr:from>
    <xdr:to>
      <xdr:col>187</xdr:col>
      <xdr:colOff>158750</xdr:colOff>
      <xdr:row>9</xdr:row>
      <xdr:rowOff>0</xdr:rowOff>
    </xdr:to>
    <xdr:grpSp>
      <xdr:nvGrpSpPr>
        <xdr:cNvPr id="401608" name="Group 382">
          <a:extLst>
            <a:ext uri="{FF2B5EF4-FFF2-40B4-BE49-F238E27FC236}">
              <a16:creationId xmlns:a16="http://schemas.microsoft.com/office/drawing/2014/main" id="{5CE4D812-A0F9-6D39-FE4A-E06E474CC3CD}"/>
            </a:ext>
          </a:extLst>
        </xdr:cNvPr>
        <xdr:cNvGrpSpPr>
          <a:grpSpLocks/>
        </xdr:cNvGrpSpPr>
      </xdr:nvGrpSpPr>
      <xdr:grpSpPr bwMode="auto">
        <a:xfrm rot="10800000" flipV="1">
          <a:off x="8347075" y="1847850"/>
          <a:ext cx="298450" cy="38100"/>
          <a:chOff x="192" y="847"/>
          <a:chExt cx="97" cy="4"/>
        </a:xfrm>
      </xdr:grpSpPr>
      <xdr:sp macro="" textlink="">
        <xdr:nvSpPr>
          <xdr:cNvPr id="401613" name="Line 383">
            <a:extLst>
              <a:ext uri="{FF2B5EF4-FFF2-40B4-BE49-F238E27FC236}">
                <a16:creationId xmlns:a16="http://schemas.microsoft.com/office/drawing/2014/main" id="{2E99181B-899A-7905-C6C0-F8235F615A23}"/>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1614" name="Line 384">
            <a:extLst>
              <a:ext uri="{FF2B5EF4-FFF2-40B4-BE49-F238E27FC236}">
                <a16:creationId xmlns:a16="http://schemas.microsoft.com/office/drawing/2014/main" id="{F730B252-0949-B4FB-C0C1-7BEF06890A4A}"/>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186</xdr:col>
      <xdr:colOff>57150</xdr:colOff>
      <xdr:row>9</xdr:row>
      <xdr:rowOff>63500</xdr:rowOff>
    </xdr:from>
    <xdr:to>
      <xdr:col>187</xdr:col>
      <xdr:colOff>165100</xdr:colOff>
      <xdr:row>9</xdr:row>
      <xdr:rowOff>101600</xdr:rowOff>
    </xdr:to>
    <xdr:grpSp>
      <xdr:nvGrpSpPr>
        <xdr:cNvPr id="401609" name="Group 382">
          <a:extLst>
            <a:ext uri="{FF2B5EF4-FFF2-40B4-BE49-F238E27FC236}">
              <a16:creationId xmlns:a16="http://schemas.microsoft.com/office/drawing/2014/main" id="{935D7933-BE1C-1B98-E6F7-17E3E3662E10}"/>
            </a:ext>
          </a:extLst>
        </xdr:cNvPr>
        <xdr:cNvGrpSpPr>
          <a:grpSpLocks/>
        </xdr:cNvGrpSpPr>
      </xdr:nvGrpSpPr>
      <xdr:grpSpPr bwMode="auto">
        <a:xfrm rot="10800000" flipV="1">
          <a:off x="8353425" y="1949450"/>
          <a:ext cx="298450" cy="38100"/>
          <a:chOff x="192" y="847"/>
          <a:chExt cx="97" cy="4"/>
        </a:xfrm>
      </xdr:grpSpPr>
      <xdr:sp macro="" textlink="">
        <xdr:nvSpPr>
          <xdr:cNvPr id="401611" name="Line 383">
            <a:extLst>
              <a:ext uri="{FF2B5EF4-FFF2-40B4-BE49-F238E27FC236}">
                <a16:creationId xmlns:a16="http://schemas.microsoft.com/office/drawing/2014/main" id="{84925282-609F-58C5-28E2-2A9EE627DDEB}"/>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1612" name="Line 384">
            <a:extLst>
              <a:ext uri="{FF2B5EF4-FFF2-40B4-BE49-F238E27FC236}">
                <a16:creationId xmlns:a16="http://schemas.microsoft.com/office/drawing/2014/main" id="{329FFEFC-ACFD-7490-DF15-38A7F94A268C}"/>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xdr:from>
      <xdr:col>4</xdr:col>
      <xdr:colOff>0</xdr:colOff>
      <xdr:row>3</xdr:row>
      <xdr:rowOff>139700</xdr:rowOff>
    </xdr:from>
    <xdr:to>
      <xdr:col>182</xdr:col>
      <xdr:colOff>25400</xdr:colOff>
      <xdr:row>3</xdr:row>
      <xdr:rowOff>139700</xdr:rowOff>
    </xdr:to>
    <xdr:cxnSp macro="">
      <xdr:nvCxnSpPr>
        <xdr:cNvPr id="401610" name="直線コネクタ 2">
          <a:extLst>
            <a:ext uri="{FF2B5EF4-FFF2-40B4-BE49-F238E27FC236}">
              <a16:creationId xmlns:a16="http://schemas.microsoft.com/office/drawing/2014/main" id="{A255D969-3D03-CF46-D401-F4E2A7DCD4FF}"/>
            </a:ext>
          </a:extLst>
        </xdr:cNvPr>
        <xdr:cNvCxnSpPr>
          <a:cxnSpLocks noChangeShapeType="1"/>
        </xdr:cNvCxnSpPr>
      </xdr:nvCxnSpPr>
      <xdr:spPr bwMode="auto">
        <a:xfrm>
          <a:off x="476250" y="749300"/>
          <a:ext cx="6438900" cy="0"/>
        </a:xfrm>
        <a:prstGeom prst="line">
          <a:avLst/>
        </a:prstGeom>
        <a:noFill/>
        <a:ln w="25400" algn="ctr">
          <a:solidFill>
            <a:srgbClr val="4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9</xdr:col>
      <xdr:colOff>9525</xdr:colOff>
      <xdr:row>32</xdr:row>
      <xdr:rowOff>142875</xdr:rowOff>
    </xdr:from>
    <xdr:ext cx="6048374" cy="1692771"/>
    <xdr:sp macro="" textlink="">
      <xdr:nvSpPr>
        <xdr:cNvPr id="2" name="正方形/長方形 1">
          <a:extLst>
            <a:ext uri="{FF2B5EF4-FFF2-40B4-BE49-F238E27FC236}">
              <a16:creationId xmlns:a16="http://schemas.microsoft.com/office/drawing/2014/main" id="{2EBF6FAB-E58E-4054-B770-F88FD01DE433}"/>
            </a:ext>
          </a:extLst>
        </xdr:cNvPr>
        <xdr:cNvSpPr/>
      </xdr:nvSpPr>
      <xdr:spPr>
        <a:xfrm>
          <a:off x="1562100" y="6791325"/>
          <a:ext cx="6048374" cy="1692771"/>
        </a:xfrm>
        <a:prstGeom prst="rect">
          <a:avLst/>
        </a:prstGeom>
        <a:noFill/>
      </xdr:spPr>
      <xdr:txBody>
        <a:bodyPr wrap="square" lIns="91440" tIns="45720" rIns="91440" bIns="45720">
          <a:spAutoFit/>
        </a:bodyPr>
        <a:lstStyle/>
        <a:p>
          <a:pPr algn="ctr"/>
          <a:r>
            <a:rPr lang="ja-JP" altLang="en-US" sz="9600" b="1" cap="none" spc="0">
              <a:ln w="12700">
                <a:solidFill>
                  <a:srgbClr val="FF0000"/>
                </a:solidFill>
                <a:prstDash val="solid"/>
              </a:ln>
              <a:solidFill>
                <a:srgbClr val="FF0000"/>
              </a:solidFill>
              <a:effectLst>
                <a:outerShdw dist="38100" dir="2640000" algn="bl" rotWithShape="0">
                  <a:schemeClr val="tx2">
                    <a:lumMod val="75000"/>
                  </a:schemeClr>
                </a:outerShdw>
              </a:effectLst>
            </a:rPr>
            <a:t>サンプル</a:t>
          </a:r>
          <a:endParaRPr lang="en-US" altLang="ja-JP" sz="9600" b="1" cap="none" spc="0">
            <a:ln w="12700">
              <a:solidFill>
                <a:srgbClr val="FF0000"/>
              </a:solidFill>
              <a:prstDash val="solid"/>
            </a:ln>
            <a:solidFill>
              <a:srgbClr val="FF0000"/>
            </a:solidFill>
            <a:effectLst>
              <a:outerShdw dist="38100" dir="2640000" algn="bl" rotWithShape="0">
                <a:schemeClr val="tx2">
                  <a:lumMod val="75000"/>
                </a:schemeClr>
              </a:outerShdw>
            </a:effectLst>
          </a:endParaRPr>
        </a:p>
      </xdr:txBody>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186</xdr:col>
      <xdr:colOff>171450</xdr:colOff>
      <xdr:row>16</xdr:row>
      <xdr:rowOff>19050</xdr:rowOff>
    </xdr:from>
    <xdr:to>
      <xdr:col>188</xdr:col>
      <xdr:colOff>190500</xdr:colOff>
      <xdr:row>16</xdr:row>
      <xdr:rowOff>44450</xdr:rowOff>
    </xdr:to>
    <xdr:grpSp>
      <xdr:nvGrpSpPr>
        <xdr:cNvPr id="402488" name="Group 30">
          <a:extLst>
            <a:ext uri="{FF2B5EF4-FFF2-40B4-BE49-F238E27FC236}">
              <a16:creationId xmlns:a16="http://schemas.microsoft.com/office/drawing/2014/main" id="{7210CE47-7ECB-5E9E-E8AC-4CC530FCE6D0}"/>
            </a:ext>
          </a:extLst>
        </xdr:cNvPr>
        <xdr:cNvGrpSpPr>
          <a:grpSpLocks/>
        </xdr:cNvGrpSpPr>
      </xdr:nvGrpSpPr>
      <xdr:grpSpPr bwMode="auto">
        <a:xfrm rot="10800000" flipV="1">
          <a:off x="8467725" y="3114675"/>
          <a:ext cx="466725" cy="25400"/>
          <a:chOff x="192" y="847"/>
          <a:chExt cx="97" cy="4"/>
        </a:xfrm>
      </xdr:grpSpPr>
      <xdr:sp macro="" textlink="">
        <xdr:nvSpPr>
          <xdr:cNvPr id="402513" name="Line 31">
            <a:extLst>
              <a:ext uri="{FF2B5EF4-FFF2-40B4-BE49-F238E27FC236}">
                <a16:creationId xmlns:a16="http://schemas.microsoft.com/office/drawing/2014/main" id="{F81E823E-A3DE-F9DD-B14D-DC8B3DB30EF0}"/>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2514" name="Line 32">
            <a:extLst>
              <a:ext uri="{FF2B5EF4-FFF2-40B4-BE49-F238E27FC236}">
                <a16:creationId xmlns:a16="http://schemas.microsoft.com/office/drawing/2014/main" id="{FDAFF341-A705-8995-4C53-BA17998F5B4A}"/>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186</xdr:col>
      <xdr:colOff>114300</xdr:colOff>
      <xdr:row>14</xdr:row>
      <xdr:rowOff>114300</xdr:rowOff>
    </xdr:from>
    <xdr:to>
      <xdr:col>191</xdr:col>
      <xdr:colOff>88900</xdr:colOff>
      <xdr:row>14</xdr:row>
      <xdr:rowOff>139700</xdr:rowOff>
    </xdr:to>
    <xdr:grpSp>
      <xdr:nvGrpSpPr>
        <xdr:cNvPr id="402489" name="Group 33">
          <a:extLst>
            <a:ext uri="{FF2B5EF4-FFF2-40B4-BE49-F238E27FC236}">
              <a16:creationId xmlns:a16="http://schemas.microsoft.com/office/drawing/2014/main" id="{9B1F0D73-CD19-482A-9D2B-FAA87EABA34D}"/>
            </a:ext>
          </a:extLst>
        </xdr:cNvPr>
        <xdr:cNvGrpSpPr>
          <a:grpSpLocks/>
        </xdr:cNvGrpSpPr>
      </xdr:nvGrpSpPr>
      <xdr:grpSpPr bwMode="auto">
        <a:xfrm>
          <a:off x="8410575" y="2847975"/>
          <a:ext cx="1193800" cy="25400"/>
          <a:chOff x="192" y="847"/>
          <a:chExt cx="97" cy="4"/>
        </a:xfrm>
      </xdr:grpSpPr>
      <xdr:sp macro="" textlink="">
        <xdr:nvSpPr>
          <xdr:cNvPr id="402511" name="Line 34">
            <a:extLst>
              <a:ext uri="{FF2B5EF4-FFF2-40B4-BE49-F238E27FC236}">
                <a16:creationId xmlns:a16="http://schemas.microsoft.com/office/drawing/2014/main" id="{8CAEFB04-0A67-A685-40DC-A2F523C9F2AF}"/>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2512" name="Line 35">
            <a:extLst>
              <a:ext uri="{FF2B5EF4-FFF2-40B4-BE49-F238E27FC236}">
                <a16:creationId xmlns:a16="http://schemas.microsoft.com/office/drawing/2014/main" id="{3372F02F-EEB3-5436-BABA-E5C941706BD4}"/>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3</xdr:col>
      <xdr:colOff>19050</xdr:colOff>
      <xdr:row>15</xdr:row>
      <xdr:rowOff>95250</xdr:rowOff>
    </xdr:from>
    <xdr:to>
      <xdr:col>15</xdr:col>
      <xdr:colOff>19050</xdr:colOff>
      <xdr:row>15</xdr:row>
      <xdr:rowOff>120650</xdr:rowOff>
    </xdr:to>
    <xdr:grpSp>
      <xdr:nvGrpSpPr>
        <xdr:cNvPr id="402490" name="Group 55">
          <a:extLst>
            <a:ext uri="{FF2B5EF4-FFF2-40B4-BE49-F238E27FC236}">
              <a16:creationId xmlns:a16="http://schemas.microsoft.com/office/drawing/2014/main" id="{27005591-87AF-5397-837C-088C192B08C2}"/>
            </a:ext>
          </a:extLst>
        </xdr:cNvPr>
        <xdr:cNvGrpSpPr>
          <a:grpSpLocks/>
        </xdr:cNvGrpSpPr>
      </xdr:nvGrpSpPr>
      <xdr:grpSpPr bwMode="auto">
        <a:xfrm rot="10800000" flipV="1">
          <a:off x="514350" y="3009900"/>
          <a:ext cx="1285875" cy="25400"/>
          <a:chOff x="192" y="847"/>
          <a:chExt cx="97" cy="4"/>
        </a:xfrm>
      </xdr:grpSpPr>
      <xdr:sp macro="" textlink="">
        <xdr:nvSpPr>
          <xdr:cNvPr id="402509" name="Line 56">
            <a:extLst>
              <a:ext uri="{FF2B5EF4-FFF2-40B4-BE49-F238E27FC236}">
                <a16:creationId xmlns:a16="http://schemas.microsoft.com/office/drawing/2014/main" id="{746A68B6-8B40-4F82-EC31-DE65AF0B34E9}"/>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2510" name="Line 57">
            <a:extLst>
              <a:ext uri="{FF2B5EF4-FFF2-40B4-BE49-F238E27FC236}">
                <a16:creationId xmlns:a16="http://schemas.microsoft.com/office/drawing/2014/main" id="{A6CC4559-1871-E599-4A4A-DB0801120B44}"/>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39</xdr:col>
      <xdr:colOff>0</xdr:colOff>
      <xdr:row>33</xdr:row>
      <xdr:rowOff>38100</xdr:rowOff>
    </xdr:from>
    <xdr:to>
      <xdr:col>62</xdr:col>
      <xdr:colOff>0</xdr:colOff>
      <xdr:row>33</xdr:row>
      <xdr:rowOff>69850</xdr:rowOff>
    </xdr:to>
    <xdr:grpSp>
      <xdr:nvGrpSpPr>
        <xdr:cNvPr id="402491" name="Group 163">
          <a:extLst>
            <a:ext uri="{FF2B5EF4-FFF2-40B4-BE49-F238E27FC236}">
              <a16:creationId xmlns:a16="http://schemas.microsoft.com/office/drawing/2014/main" id="{92AA42FA-FE8E-E1A7-A9C3-126D82C614C9}"/>
            </a:ext>
          </a:extLst>
        </xdr:cNvPr>
        <xdr:cNvGrpSpPr>
          <a:grpSpLocks/>
        </xdr:cNvGrpSpPr>
      </xdr:nvGrpSpPr>
      <xdr:grpSpPr bwMode="auto">
        <a:xfrm>
          <a:off x="2695575" y="6991350"/>
          <a:ext cx="876300" cy="31750"/>
          <a:chOff x="192" y="847"/>
          <a:chExt cx="97" cy="4"/>
        </a:xfrm>
      </xdr:grpSpPr>
      <xdr:sp macro="" textlink="">
        <xdr:nvSpPr>
          <xdr:cNvPr id="402507" name="Line 164">
            <a:extLst>
              <a:ext uri="{FF2B5EF4-FFF2-40B4-BE49-F238E27FC236}">
                <a16:creationId xmlns:a16="http://schemas.microsoft.com/office/drawing/2014/main" id="{27F9A263-43D3-18EA-3350-658691ADCE65}"/>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2508" name="Line 165">
            <a:extLst>
              <a:ext uri="{FF2B5EF4-FFF2-40B4-BE49-F238E27FC236}">
                <a16:creationId xmlns:a16="http://schemas.microsoft.com/office/drawing/2014/main" id="{ADA04788-9DE2-8A5E-164D-E39937EAE398}"/>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70</xdr:col>
      <xdr:colOff>19050</xdr:colOff>
      <xdr:row>34</xdr:row>
      <xdr:rowOff>57150</xdr:rowOff>
    </xdr:from>
    <xdr:to>
      <xdr:col>77</xdr:col>
      <xdr:colOff>19050</xdr:colOff>
      <xdr:row>34</xdr:row>
      <xdr:rowOff>82550</xdr:rowOff>
    </xdr:to>
    <xdr:grpSp>
      <xdr:nvGrpSpPr>
        <xdr:cNvPr id="402492" name="Group 166">
          <a:extLst>
            <a:ext uri="{FF2B5EF4-FFF2-40B4-BE49-F238E27FC236}">
              <a16:creationId xmlns:a16="http://schemas.microsoft.com/office/drawing/2014/main" id="{E0964C45-52F2-3A57-3F61-3D22861A8FEE}"/>
            </a:ext>
          </a:extLst>
        </xdr:cNvPr>
        <xdr:cNvGrpSpPr>
          <a:grpSpLocks/>
        </xdr:cNvGrpSpPr>
      </xdr:nvGrpSpPr>
      <xdr:grpSpPr bwMode="auto">
        <a:xfrm rot="10800000" flipV="1">
          <a:off x="3895725" y="7134225"/>
          <a:ext cx="266700" cy="25400"/>
          <a:chOff x="192" y="847"/>
          <a:chExt cx="97" cy="4"/>
        </a:xfrm>
      </xdr:grpSpPr>
      <xdr:sp macro="" textlink="">
        <xdr:nvSpPr>
          <xdr:cNvPr id="402505" name="Line 167">
            <a:extLst>
              <a:ext uri="{FF2B5EF4-FFF2-40B4-BE49-F238E27FC236}">
                <a16:creationId xmlns:a16="http://schemas.microsoft.com/office/drawing/2014/main" id="{0B6DCD8C-F48C-F37C-33E2-FADB93EBE308}"/>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2506" name="Line 168">
            <a:extLst>
              <a:ext uri="{FF2B5EF4-FFF2-40B4-BE49-F238E27FC236}">
                <a16:creationId xmlns:a16="http://schemas.microsoft.com/office/drawing/2014/main" id="{5B3A3918-E00F-9313-999B-FC9659BE5E6F}"/>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186</xdr:col>
      <xdr:colOff>120650</xdr:colOff>
      <xdr:row>36</xdr:row>
      <xdr:rowOff>196850</xdr:rowOff>
    </xdr:from>
    <xdr:to>
      <xdr:col>187</xdr:col>
      <xdr:colOff>228600</xdr:colOff>
      <xdr:row>36</xdr:row>
      <xdr:rowOff>228600</xdr:rowOff>
    </xdr:to>
    <xdr:grpSp>
      <xdr:nvGrpSpPr>
        <xdr:cNvPr id="402493" name="Group 328">
          <a:extLst>
            <a:ext uri="{FF2B5EF4-FFF2-40B4-BE49-F238E27FC236}">
              <a16:creationId xmlns:a16="http://schemas.microsoft.com/office/drawing/2014/main" id="{4B1494B3-F280-F52C-3E66-6F8764C55FA5}"/>
            </a:ext>
          </a:extLst>
        </xdr:cNvPr>
        <xdr:cNvGrpSpPr>
          <a:grpSpLocks/>
        </xdr:cNvGrpSpPr>
      </xdr:nvGrpSpPr>
      <xdr:grpSpPr bwMode="auto">
        <a:xfrm rot="10800000" flipV="1">
          <a:off x="8416925" y="7416800"/>
          <a:ext cx="298450" cy="31750"/>
          <a:chOff x="192" y="847"/>
          <a:chExt cx="97" cy="4"/>
        </a:xfrm>
      </xdr:grpSpPr>
      <xdr:sp macro="" textlink="">
        <xdr:nvSpPr>
          <xdr:cNvPr id="402503" name="Line 329">
            <a:extLst>
              <a:ext uri="{FF2B5EF4-FFF2-40B4-BE49-F238E27FC236}">
                <a16:creationId xmlns:a16="http://schemas.microsoft.com/office/drawing/2014/main" id="{F0348BFE-DA0E-8DA0-D47E-D27317D85586}"/>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2504" name="Line 330">
            <a:extLst>
              <a:ext uri="{FF2B5EF4-FFF2-40B4-BE49-F238E27FC236}">
                <a16:creationId xmlns:a16="http://schemas.microsoft.com/office/drawing/2014/main" id="{37B285CF-9F73-AE01-9BE6-B8FF6E84B9F2}"/>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186</xdr:col>
      <xdr:colOff>120650</xdr:colOff>
      <xdr:row>36</xdr:row>
      <xdr:rowOff>107950</xdr:rowOff>
    </xdr:from>
    <xdr:to>
      <xdr:col>189</xdr:col>
      <xdr:colOff>139700</xdr:colOff>
      <xdr:row>36</xdr:row>
      <xdr:rowOff>133350</xdr:rowOff>
    </xdr:to>
    <xdr:grpSp>
      <xdr:nvGrpSpPr>
        <xdr:cNvPr id="402494" name="Group 331">
          <a:extLst>
            <a:ext uri="{FF2B5EF4-FFF2-40B4-BE49-F238E27FC236}">
              <a16:creationId xmlns:a16="http://schemas.microsoft.com/office/drawing/2014/main" id="{F70F11FB-B79E-87C8-9D2C-CCA0EA81CB42}"/>
            </a:ext>
          </a:extLst>
        </xdr:cNvPr>
        <xdr:cNvGrpSpPr>
          <a:grpSpLocks/>
        </xdr:cNvGrpSpPr>
      </xdr:nvGrpSpPr>
      <xdr:grpSpPr bwMode="auto">
        <a:xfrm>
          <a:off x="8416925" y="7327900"/>
          <a:ext cx="723900" cy="25400"/>
          <a:chOff x="192" y="847"/>
          <a:chExt cx="97" cy="4"/>
        </a:xfrm>
      </xdr:grpSpPr>
      <xdr:sp macro="" textlink="">
        <xdr:nvSpPr>
          <xdr:cNvPr id="402501" name="Line 332">
            <a:extLst>
              <a:ext uri="{FF2B5EF4-FFF2-40B4-BE49-F238E27FC236}">
                <a16:creationId xmlns:a16="http://schemas.microsoft.com/office/drawing/2014/main" id="{0C9CA4F5-9AEA-D2EF-8773-8F6ADB28D61C}"/>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2502" name="Line 333">
            <a:extLst>
              <a:ext uri="{FF2B5EF4-FFF2-40B4-BE49-F238E27FC236}">
                <a16:creationId xmlns:a16="http://schemas.microsoft.com/office/drawing/2014/main" id="{7D75C532-CE34-1B46-114C-2EF95E356EA0}"/>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219</xdr:col>
      <xdr:colOff>38100</xdr:colOff>
      <xdr:row>25</xdr:row>
      <xdr:rowOff>0</xdr:rowOff>
    </xdr:from>
    <xdr:to>
      <xdr:col>219</xdr:col>
      <xdr:colOff>38100</xdr:colOff>
      <xdr:row>30</xdr:row>
      <xdr:rowOff>76200</xdr:rowOff>
    </xdr:to>
    <xdr:pic>
      <xdr:nvPicPr>
        <xdr:cNvPr id="402495" name="Picture 339">
          <a:extLst>
            <a:ext uri="{FF2B5EF4-FFF2-40B4-BE49-F238E27FC236}">
              <a16:creationId xmlns:a16="http://schemas.microsoft.com/office/drawing/2014/main" id="{EACF82C0-BBF8-246F-C62C-B9A959CE31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99900" y="5048250"/>
          <a:ext cx="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219</xdr:col>
      <xdr:colOff>38100</xdr:colOff>
      <xdr:row>25</xdr:row>
      <xdr:rowOff>0</xdr:rowOff>
    </xdr:from>
    <xdr:to>
      <xdr:col>219</xdr:col>
      <xdr:colOff>38100</xdr:colOff>
      <xdr:row>30</xdr:row>
      <xdr:rowOff>76200</xdr:rowOff>
    </xdr:to>
    <xdr:pic>
      <xdr:nvPicPr>
        <xdr:cNvPr id="402496" name="Picture 340">
          <a:extLst>
            <a:ext uri="{FF2B5EF4-FFF2-40B4-BE49-F238E27FC236}">
              <a16:creationId xmlns:a16="http://schemas.microsoft.com/office/drawing/2014/main" id="{4E28E198-C80A-8685-EA22-3F02447F47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99900" y="5048250"/>
          <a:ext cx="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219</xdr:col>
      <xdr:colOff>38100</xdr:colOff>
      <xdr:row>63</xdr:row>
      <xdr:rowOff>88900</xdr:rowOff>
    </xdr:from>
    <xdr:to>
      <xdr:col>219</xdr:col>
      <xdr:colOff>38100</xdr:colOff>
      <xdr:row>71</xdr:row>
      <xdr:rowOff>107950</xdr:rowOff>
    </xdr:to>
    <xdr:pic>
      <xdr:nvPicPr>
        <xdr:cNvPr id="402497" name="Picture 341">
          <a:extLst>
            <a:ext uri="{FF2B5EF4-FFF2-40B4-BE49-F238E27FC236}">
              <a16:creationId xmlns:a16="http://schemas.microsoft.com/office/drawing/2014/main" id="{5A51852E-D263-296F-8C86-B22FE0C9BE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99900" y="12255500"/>
          <a:ext cx="0" cy="133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187</xdr:col>
      <xdr:colOff>19050</xdr:colOff>
      <xdr:row>16</xdr:row>
      <xdr:rowOff>133350</xdr:rowOff>
    </xdr:from>
    <xdr:to>
      <xdr:col>188</xdr:col>
      <xdr:colOff>209550</xdr:colOff>
      <xdr:row>16</xdr:row>
      <xdr:rowOff>158750</xdr:rowOff>
    </xdr:to>
    <xdr:grpSp>
      <xdr:nvGrpSpPr>
        <xdr:cNvPr id="402498" name="Group 382">
          <a:extLst>
            <a:ext uri="{FF2B5EF4-FFF2-40B4-BE49-F238E27FC236}">
              <a16:creationId xmlns:a16="http://schemas.microsoft.com/office/drawing/2014/main" id="{C361B133-6768-A611-893A-9F4960F3FF88}"/>
            </a:ext>
          </a:extLst>
        </xdr:cNvPr>
        <xdr:cNvGrpSpPr>
          <a:grpSpLocks/>
        </xdr:cNvGrpSpPr>
      </xdr:nvGrpSpPr>
      <xdr:grpSpPr bwMode="auto">
        <a:xfrm rot="10800000" flipV="1">
          <a:off x="8505825" y="3228975"/>
          <a:ext cx="447675" cy="25400"/>
          <a:chOff x="192" y="847"/>
          <a:chExt cx="97" cy="4"/>
        </a:xfrm>
      </xdr:grpSpPr>
      <xdr:sp macro="" textlink="">
        <xdr:nvSpPr>
          <xdr:cNvPr id="402499" name="Line 383">
            <a:extLst>
              <a:ext uri="{FF2B5EF4-FFF2-40B4-BE49-F238E27FC236}">
                <a16:creationId xmlns:a16="http://schemas.microsoft.com/office/drawing/2014/main" id="{B20C4804-F67F-8C2C-6DAD-E2A5CA14798A}"/>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2500" name="Line 384">
            <a:extLst>
              <a:ext uri="{FF2B5EF4-FFF2-40B4-BE49-F238E27FC236}">
                <a16:creationId xmlns:a16="http://schemas.microsoft.com/office/drawing/2014/main" id="{4D51B1DD-806D-719C-CC94-2C75DCD07ED6}"/>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oneCellAnchor>
    <xdr:from>
      <xdr:col>6</xdr:col>
      <xdr:colOff>771525</xdr:colOff>
      <xdr:row>22</xdr:row>
      <xdr:rowOff>209550</xdr:rowOff>
    </xdr:from>
    <xdr:ext cx="6048374" cy="1692771"/>
    <xdr:sp macro="" textlink="">
      <xdr:nvSpPr>
        <xdr:cNvPr id="2" name="正方形/長方形 1">
          <a:extLst>
            <a:ext uri="{FF2B5EF4-FFF2-40B4-BE49-F238E27FC236}">
              <a16:creationId xmlns:a16="http://schemas.microsoft.com/office/drawing/2014/main" id="{1F35813B-1732-43CE-84B5-7311CCB91351}"/>
            </a:ext>
          </a:extLst>
        </xdr:cNvPr>
        <xdr:cNvSpPr/>
      </xdr:nvSpPr>
      <xdr:spPr>
        <a:xfrm>
          <a:off x="1381125" y="4800600"/>
          <a:ext cx="6048374" cy="1692771"/>
        </a:xfrm>
        <a:prstGeom prst="rect">
          <a:avLst/>
        </a:prstGeom>
        <a:noFill/>
      </xdr:spPr>
      <xdr:txBody>
        <a:bodyPr wrap="square" lIns="91440" tIns="45720" rIns="91440" bIns="45720">
          <a:spAutoFit/>
        </a:bodyPr>
        <a:lstStyle/>
        <a:p>
          <a:pPr algn="ctr"/>
          <a:r>
            <a:rPr lang="ja-JP" altLang="en-US" sz="9600" b="1" cap="none" spc="0">
              <a:ln w="12700">
                <a:solidFill>
                  <a:srgbClr val="FF0000"/>
                </a:solidFill>
                <a:prstDash val="solid"/>
              </a:ln>
              <a:solidFill>
                <a:srgbClr val="FF0000"/>
              </a:solidFill>
              <a:effectLst>
                <a:outerShdw dist="38100" dir="2640000" algn="bl" rotWithShape="0">
                  <a:schemeClr val="tx2">
                    <a:lumMod val="75000"/>
                  </a:schemeClr>
                </a:outerShdw>
              </a:effectLst>
            </a:rPr>
            <a:t>サンプル</a:t>
          </a:r>
          <a:endParaRPr lang="en-US" altLang="ja-JP" sz="9600" b="1" cap="none" spc="0">
            <a:ln w="12700">
              <a:solidFill>
                <a:srgbClr val="FF0000"/>
              </a:solidFill>
              <a:prstDash val="solid"/>
            </a:ln>
            <a:solidFill>
              <a:srgbClr val="FF0000"/>
            </a:solidFill>
            <a:effectLst>
              <a:outerShdw dist="38100" dir="2640000" algn="bl" rotWithShape="0">
                <a:schemeClr val="tx2">
                  <a:lumMod val="75000"/>
                </a:schemeClr>
              </a:outerShdw>
            </a:effectLst>
          </a:endParaRPr>
        </a:p>
      </xdr:txBody>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186</xdr:col>
      <xdr:colOff>171450</xdr:colOff>
      <xdr:row>16</xdr:row>
      <xdr:rowOff>19050</xdr:rowOff>
    </xdr:from>
    <xdr:to>
      <xdr:col>188</xdr:col>
      <xdr:colOff>190500</xdr:colOff>
      <xdr:row>16</xdr:row>
      <xdr:rowOff>44450</xdr:rowOff>
    </xdr:to>
    <xdr:grpSp>
      <xdr:nvGrpSpPr>
        <xdr:cNvPr id="388094" name="Group 30">
          <a:extLst>
            <a:ext uri="{FF2B5EF4-FFF2-40B4-BE49-F238E27FC236}">
              <a16:creationId xmlns:a16="http://schemas.microsoft.com/office/drawing/2014/main" id="{5E74266B-C5ED-3DBA-3289-3D9E84D6E884}"/>
            </a:ext>
          </a:extLst>
        </xdr:cNvPr>
        <xdr:cNvGrpSpPr>
          <a:grpSpLocks/>
        </xdr:cNvGrpSpPr>
      </xdr:nvGrpSpPr>
      <xdr:grpSpPr bwMode="auto">
        <a:xfrm rot="10800000" flipV="1">
          <a:off x="8467725" y="3114675"/>
          <a:ext cx="466725" cy="25400"/>
          <a:chOff x="192" y="847"/>
          <a:chExt cx="97" cy="4"/>
        </a:xfrm>
      </xdr:grpSpPr>
      <xdr:sp macro="" textlink="">
        <xdr:nvSpPr>
          <xdr:cNvPr id="403479" name="Line 31">
            <a:extLst>
              <a:ext uri="{FF2B5EF4-FFF2-40B4-BE49-F238E27FC236}">
                <a16:creationId xmlns:a16="http://schemas.microsoft.com/office/drawing/2014/main" id="{6299FDF8-1315-DCC7-606A-9C2312CA2E1F}"/>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3480" name="Line 32">
            <a:extLst>
              <a:ext uri="{FF2B5EF4-FFF2-40B4-BE49-F238E27FC236}">
                <a16:creationId xmlns:a16="http://schemas.microsoft.com/office/drawing/2014/main" id="{D8A62C2D-0F35-E8E4-E3CA-F8963A91F39D}"/>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186</xdr:col>
      <xdr:colOff>114300</xdr:colOff>
      <xdr:row>14</xdr:row>
      <xdr:rowOff>114300</xdr:rowOff>
    </xdr:from>
    <xdr:to>
      <xdr:col>191</xdr:col>
      <xdr:colOff>88900</xdr:colOff>
      <xdr:row>14</xdr:row>
      <xdr:rowOff>139700</xdr:rowOff>
    </xdr:to>
    <xdr:grpSp>
      <xdr:nvGrpSpPr>
        <xdr:cNvPr id="388095" name="Group 33">
          <a:extLst>
            <a:ext uri="{FF2B5EF4-FFF2-40B4-BE49-F238E27FC236}">
              <a16:creationId xmlns:a16="http://schemas.microsoft.com/office/drawing/2014/main" id="{AC5AC297-33AD-F500-B285-4BBE9E3E4C15}"/>
            </a:ext>
          </a:extLst>
        </xdr:cNvPr>
        <xdr:cNvGrpSpPr>
          <a:grpSpLocks/>
        </xdr:cNvGrpSpPr>
      </xdr:nvGrpSpPr>
      <xdr:grpSpPr bwMode="auto">
        <a:xfrm>
          <a:off x="8410575" y="2847975"/>
          <a:ext cx="1193800" cy="25400"/>
          <a:chOff x="192" y="847"/>
          <a:chExt cx="97" cy="4"/>
        </a:xfrm>
      </xdr:grpSpPr>
      <xdr:sp macro="" textlink="">
        <xdr:nvSpPr>
          <xdr:cNvPr id="403477" name="Line 34">
            <a:extLst>
              <a:ext uri="{FF2B5EF4-FFF2-40B4-BE49-F238E27FC236}">
                <a16:creationId xmlns:a16="http://schemas.microsoft.com/office/drawing/2014/main" id="{84C2AF94-C736-5A35-9CD3-196E1ABB4186}"/>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3478" name="Line 35">
            <a:extLst>
              <a:ext uri="{FF2B5EF4-FFF2-40B4-BE49-F238E27FC236}">
                <a16:creationId xmlns:a16="http://schemas.microsoft.com/office/drawing/2014/main" id="{9B9599B8-C5B8-3426-96CC-BDC37F5C6322}"/>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3</xdr:col>
      <xdr:colOff>19050</xdr:colOff>
      <xdr:row>15</xdr:row>
      <xdr:rowOff>95250</xdr:rowOff>
    </xdr:from>
    <xdr:to>
      <xdr:col>15</xdr:col>
      <xdr:colOff>19050</xdr:colOff>
      <xdr:row>15</xdr:row>
      <xdr:rowOff>120650</xdr:rowOff>
    </xdr:to>
    <xdr:grpSp>
      <xdr:nvGrpSpPr>
        <xdr:cNvPr id="403456" name="Group 55">
          <a:extLst>
            <a:ext uri="{FF2B5EF4-FFF2-40B4-BE49-F238E27FC236}">
              <a16:creationId xmlns:a16="http://schemas.microsoft.com/office/drawing/2014/main" id="{C4A1BD3F-9B79-18F2-DC7D-0EDB51AAFC3E}"/>
            </a:ext>
          </a:extLst>
        </xdr:cNvPr>
        <xdr:cNvGrpSpPr>
          <a:grpSpLocks/>
        </xdr:cNvGrpSpPr>
      </xdr:nvGrpSpPr>
      <xdr:grpSpPr bwMode="auto">
        <a:xfrm rot="10800000" flipV="1">
          <a:off x="514350" y="3009900"/>
          <a:ext cx="1285875" cy="25400"/>
          <a:chOff x="192" y="847"/>
          <a:chExt cx="97" cy="4"/>
        </a:xfrm>
      </xdr:grpSpPr>
      <xdr:sp macro="" textlink="">
        <xdr:nvSpPr>
          <xdr:cNvPr id="403475" name="Line 56">
            <a:extLst>
              <a:ext uri="{FF2B5EF4-FFF2-40B4-BE49-F238E27FC236}">
                <a16:creationId xmlns:a16="http://schemas.microsoft.com/office/drawing/2014/main" id="{C7A40954-655A-30A9-0A39-CA7DBAD543BB}"/>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3476" name="Line 57">
            <a:extLst>
              <a:ext uri="{FF2B5EF4-FFF2-40B4-BE49-F238E27FC236}">
                <a16:creationId xmlns:a16="http://schemas.microsoft.com/office/drawing/2014/main" id="{DD4D134C-7CEB-3F42-51BF-12FAEC4E26BB}"/>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39</xdr:col>
      <xdr:colOff>0</xdr:colOff>
      <xdr:row>33</xdr:row>
      <xdr:rowOff>38100</xdr:rowOff>
    </xdr:from>
    <xdr:to>
      <xdr:col>62</xdr:col>
      <xdr:colOff>0</xdr:colOff>
      <xdr:row>33</xdr:row>
      <xdr:rowOff>69850</xdr:rowOff>
    </xdr:to>
    <xdr:grpSp>
      <xdr:nvGrpSpPr>
        <xdr:cNvPr id="403457" name="Group 163">
          <a:extLst>
            <a:ext uri="{FF2B5EF4-FFF2-40B4-BE49-F238E27FC236}">
              <a16:creationId xmlns:a16="http://schemas.microsoft.com/office/drawing/2014/main" id="{074CE26F-7F05-B012-2BED-3F5F5BBCA8F5}"/>
            </a:ext>
          </a:extLst>
        </xdr:cNvPr>
        <xdr:cNvGrpSpPr>
          <a:grpSpLocks/>
        </xdr:cNvGrpSpPr>
      </xdr:nvGrpSpPr>
      <xdr:grpSpPr bwMode="auto">
        <a:xfrm>
          <a:off x="2695575" y="6991350"/>
          <a:ext cx="876300" cy="31750"/>
          <a:chOff x="192" y="847"/>
          <a:chExt cx="97" cy="4"/>
        </a:xfrm>
      </xdr:grpSpPr>
      <xdr:sp macro="" textlink="">
        <xdr:nvSpPr>
          <xdr:cNvPr id="403473" name="Line 164">
            <a:extLst>
              <a:ext uri="{FF2B5EF4-FFF2-40B4-BE49-F238E27FC236}">
                <a16:creationId xmlns:a16="http://schemas.microsoft.com/office/drawing/2014/main" id="{8A8EC1C2-0B49-A685-4C81-4FC3A6B6EBFC}"/>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3474" name="Line 165">
            <a:extLst>
              <a:ext uri="{FF2B5EF4-FFF2-40B4-BE49-F238E27FC236}">
                <a16:creationId xmlns:a16="http://schemas.microsoft.com/office/drawing/2014/main" id="{57F1602D-2B42-C919-518F-ECA466FAE692}"/>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70</xdr:col>
      <xdr:colOff>19050</xdr:colOff>
      <xdr:row>34</xdr:row>
      <xdr:rowOff>57150</xdr:rowOff>
    </xdr:from>
    <xdr:to>
      <xdr:col>77</xdr:col>
      <xdr:colOff>19050</xdr:colOff>
      <xdr:row>34</xdr:row>
      <xdr:rowOff>82550</xdr:rowOff>
    </xdr:to>
    <xdr:grpSp>
      <xdr:nvGrpSpPr>
        <xdr:cNvPr id="403458" name="Group 166">
          <a:extLst>
            <a:ext uri="{FF2B5EF4-FFF2-40B4-BE49-F238E27FC236}">
              <a16:creationId xmlns:a16="http://schemas.microsoft.com/office/drawing/2014/main" id="{B7DE9ABD-4A04-3D94-BE9D-891C66E1BD4C}"/>
            </a:ext>
          </a:extLst>
        </xdr:cNvPr>
        <xdr:cNvGrpSpPr>
          <a:grpSpLocks/>
        </xdr:cNvGrpSpPr>
      </xdr:nvGrpSpPr>
      <xdr:grpSpPr bwMode="auto">
        <a:xfrm rot="10800000" flipV="1">
          <a:off x="3895725" y="7134225"/>
          <a:ext cx="266700" cy="25400"/>
          <a:chOff x="192" y="847"/>
          <a:chExt cx="97" cy="4"/>
        </a:xfrm>
      </xdr:grpSpPr>
      <xdr:sp macro="" textlink="">
        <xdr:nvSpPr>
          <xdr:cNvPr id="403471" name="Line 167">
            <a:extLst>
              <a:ext uri="{FF2B5EF4-FFF2-40B4-BE49-F238E27FC236}">
                <a16:creationId xmlns:a16="http://schemas.microsoft.com/office/drawing/2014/main" id="{A46D8C3C-B0B5-6ED0-597D-F7AE016CEE4A}"/>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3472" name="Line 168">
            <a:extLst>
              <a:ext uri="{FF2B5EF4-FFF2-40B4-BE49-F238E27FC236}">
                <a16:creationId xmlns:a16="http://schemas.microsoft.com/office/drawing/2014/main" id="{3B8CF9D1-AE77-6715-E6C0-7287ACB4FF91}"/>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186</xdr:col>
      <xdr:colOff>120650</xdr:colOff>
      <xdr:row>36</xdr:row>
      <xdr:rowOff>196850</xdr:rowOff>
    </xdr:from>
    <xdr:to>
      <xdr:col>187</xdr:col>
      <xdr:colOff>228600</xdr:colOff>
      <xdr:row>36</xdr:row>
      <xdr:rowOff>228600</xdr:rowOff>
    </xdr:to>
    <xdr:grpSp>
      <xdr:nvGrpSpPr>
        <xdr:cNvPr id="403459" name="Group 328">
          <a:extLst>
            <a:ext uri="{FF2B5EF4-FFF2-40B4-BE49-F238E27FC236}">
              <a16:creationId xmlns:a16="http://schemas.microsoft.com/office/drawing/2014/main" id="{C9753614-14EE-27CA-C20F-8D626F4F6570}"/>
            </a:ext>
          </a:extLst>
        </xdr:cNvPr>
        <xdr:cNvGrpSpPr>
          <a:grpSpLocks/>
        </xdr:cNvGrpSpPr>
      </xdr:nvGrpSpPr>
      <xdr:grpSpPr bwMode="auto">
        <a:xfrm rot="10800000" flipV="1">
          <a:off x="8416925" y="7416800"/>
          <a:ext cx="298450" cy="31750"/>
          <a:chOff x="192" y="847"/>
          <a:chExt cx="97" cy="4"/>
        </a:xfrm>
      </xdr:grpSpPr>
      <xdr:sp macro="" textlink="">
        <xdr:nvSpPr>
          <xdr:cNvPr id="403469" name="Line 329">
            <a:extLst>
              <a:ext uri="{FF2B5EF4-FFF2-40B4-BE49-F238E27FC236}">
                <a16:creationId xmlns:a16="http://schemas.microsoft.com/office/drawing/2014/main" id="{DFCB54C1-229B-E56D-CF9F-5B4C5888460A}"/>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3470" name="Line 330">
            <a:extLst>
              <a:ext uri="{FF2B5EF4-FFF2-40B4-BE49-F238E27FC236}">
                <a16:creationId xmlns:a16="http://schemas.microsoft.com/office/drawing/2014/main" id="{3D513F91-B5B5-9D9B-0F13-D02CBAF550F8}"/>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186</xdr:col>
      <xdr:colOff>120650</xdr:colOff>
      <xdr:row>36</xdr:row>
      <xdr:rowOff>107950</xdr:rowOff>
    </xdr:from>
    <xdr:to>
      <xdr:col>189</xdr:col>
      <xdr:colOff>139700</xdr:colOff>
      <xdr:row>36</xdr:row>
      <xdr:rowOff>133350</xdr:rowOff>
    </xdr:to>
    <xdr:grpSp>
      <xdr:nvGrpSpPr>
        <xdr:cNvPr id="403460" name="Group 331">
          <a:extLst>
            <a:ext uri="{FF2B5EF4-FFF2-40B4-BE49-F238E27FC236}">
              <a16:creationId xmlns:a16="http://schemas.microsoft.com/office/drawing/2014/main" id="{4DA4060F-CE7B-ED1F-DA34-BC64E8E0BCA7}"/>
            </a:ext>
          </a:extLst>
        </xdr:cNvPr>
        <xdr:cNvGrpSpPr>
          <a:grpSpLocks/>
        </xdr:cNvGrpSpPr>
      </xdr:nvGrpSpPr>
      <xdr:grpSpPr bwMode="auto">
        <a:xfrm>
          <a:off x="8416925" y="7327900"/>
          <a:ext cx="723900" cy="25400"/>
          <a:chOff x="192" y="847"/>
          <a:chExt cx="97" cy="4"/>
        </a:xfrm>
      </xdr:grpSpPr>
      <xdr:sp macro="" textlink="">
        <xdr:nvSpPr>
          <xdr:cNvPr id="403467" name="Line 332">
            <a:extLst>
              <a:ext uri="{FF2B5EF4-FFF2-40B4-BE49-F238E27FC236}">
                <a16:creationId xmlns:a16="http://schemas.microsoft.com/office/drawing/2014/main" id="{23392AE9-9009-25CD-4A92-706359095DC1}"/>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3468" name="Line 333">
            <a:extLst>
              <a:ext uri="{FF2B5EF4-FFF2-40B4-BE49-F238E27FC236}">
                <a16:creationId xmlns:a16="http://schemas.microsoft.com/office/drawing/2014/main" id="{D43E02E2-F1B1-DCFF-135E-5408B51F2D63}"/>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219</xdr:col>
      <xdr:colOff>38100</xdr:colOff>
      <xdr:row>25</xdr:row>
      <xdr:rowOff>0</xdr:rowOff>
    </xdr:from>
    <xdr:to>
      <xdr:col>219</xdr:col>
      <xdr:colOff>38100</xdr:colOff>
      <xdr:row>30</xdr:row>
      <xdr:rowOff>76200</xdr:rowOff>
    </xdr:to>
    <xdr:pic>
      <xdr:nvPicPr>
        <xdr:cNvPr id="403461" name="Picture 339">
          <a:extLst>
            <a:ext uri="{FF2B5EF4-FFF2-40B4-BE49-F238E27FC236}">
              <a16:creationId xmlns:a16="http://schemas.microsoft.com/office/drawing/2014/main" id="{32D13407-BAC8-D60E-85AB-C90DEE4AA9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99900" y="5048250"/>
          <a:ext cx="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219</xdr:col>
      <xdr:colOff>38100</xdr:colOff>
      <xdr:row>25</xdr:row>
      <xdr:rowOff>0</xdr:rowOff>
    </xdr:from>
    <xdr:to>
      <xdr:col>219</xdr:col>
      <xdr:colOff>38100</xdr:colOff>
      <xdr:row>30</xdr:row>
      <xdr:rowOff>76200</xdr:rowOff>
    </xdr:to>
    <xdr:pic>
      <xdr:nvPicPr>
        <xdr:cNvPr id="403462" name="Picture 340">
          <a:extLst>
            <a:ext uri="{FF2B5EF4-FFF2-40B4-BE49-F238E27FC236}">
              <a16:creationId xmlns:a16="http://schemas.microsoft.com/office/drawing/2014/main" id="{CD128346-FF36-8CB0-D699-79D7E34453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99900" y="5048250"/>
          <a:ext cx="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219</xdr:col>
      <xdr:colOff>38100</xdr:colOff>
      <xdr:row>63</xdr:row>
      <xdr:rowOff>88900</xdr:rowOff>
    </xdr:from>
    <xdr:to>
      <xdr:col>219</xdr:col>
      <xdr:colOff>38100</xdr:colOff>
      <xdr:row>71</xdr:row>
      <xdr:rowOff>107950</xdr:rowOff>
    </xdr:to>
    <xdr:pic>
      <xdr:nvPicPr>
        <xdr:cNvPr id="403463" name="Picture 341">
          <a:extLst>
            <a:ext uri="{FF2B5EF4-FFF2-40B4-BE49-F238E27FC236}">
              <a16:creationId xmlns:a16="http://schemas.microsoft.com/office/drawing/2014/main" id="{F0CEB471-FDDF-E835-40E5-5F010F054E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99900" y="12255500"/>
          <a:ext cx="0" cy="133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187</xdr:col>
      <xdr:colOff>19050</xdr:colOff>
      <xdr:row>16</xdr:row>
      <xdr:rowOff>133350</xdr:rowOff>
    </xdr:from>
    <xdr:to>
      <xdr:col>188</xdr:col>
      <xdr:colOff>209550</xdr:colOff>
      <xdr:row>16</xdr:row>
      <xdr:rowOff>158750</xdr:rowOff>
    </xdr:to>
    <xdr:grpSp>
      <xdr:nvGrpSpPr>
        <xdr:cNvPr id="403464" name="Group 382">
          <a:extLst>
            <a:ext uri="{FF2B5EF4-FFF2-40B4-BE49-F238E27FC236}">
              <a16:creationId xmlns:a16="http://schemas.microsoft.com/office/drawing/2014/main" id="{A4298177-1CE2-48DB-FB3B-A5F197F23877}"/>
            </a:ext>
          </a:extLst>
        </xdr:cNvPr>
        <xdr:cNvGrpSpPr>
          <a:grpSpLocks/>
        </xdr:cNvGrpSpPr>
      </xdr:nvGrpSpPr>
      <xdr:grpSpPr bwMode="auto">
        <a:xfrm rot="10800000" flipV="1">
          <a:off x="8505825" y="3228975"/>
          <a:ext cx="447675" cy="25400"/>
          <a:chOff x="192" y="847"/>
          <a:chExt cx="97" cy="4"/>
        </a:xfrm>
      </xdr:grpSpPr>
      <xdr:sp macro="" textlink="">
        <xdr:nvSpPr>
          <xdr:cNvPr id="403465" name="Line 383">
            <a:extLst>
              <a:ext uri="{FF2B5EF4-FFF2-40B4-BE49-F238E27FC236}">
                <a16:creationId xmlns:a16="http://schemas.microsoft.com/office/drawing/2014/main" id="{BE679AFA-61C5-2993-F32C-3BBF7B1F8AD7}"/>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3466" name="Line 384">
            <a:extLst>
              <a:ext uri="{FF2B5EF4-FFF2-40B4-BE49-F238E27FC236}">
                <a16:creationId xmlns:a16="http://schemas.microsoft.com/office/drawing/2014/main" id="{F7914B5C-6E7E-6D15-61A8-8DDAA47B312C}"/>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oneCellAnchor>
    <xdr:from>
      <xdr:col>15</xdr:col>
      <xdr:colOff>0</xdr:colOff>
      <xdr:row>21</xdr:row>
      <xdr:rowOff>0</xdr:rowOff>
    </xdr:from>
    <xdr:ext cx="6048374" cy="1692771"/>
    <xdr:sp macro="" textlink="">
      <xdr:nvSpPr>
        <xdr:cNvPr id="2" name="正方形/長方形 1">
          <a:extLst>
            <a:ext uri="{FF2B5EF4-FFF2-40B4-BE49-F238E27FC236}">
              <a16:creationId xmlns:a16="http://schemas.microsoft.com/office/drawing/2014/main" id="{8BDD9D2E-D0BF-4DFA-B423-A219E43BDDB2}"/>
            </a:ext>
          </a:extLst>
        </xdr:cNvPr>
        <xdr:cNvSpPr/>
      </xdr:nvSpPr>
      <xdr:spPr>
        <a:xfrm>
          <a:off x="1781175" y="4381500"/>
          <a:ext cx="6048374" cy="1692771"/>
        </a:xfrm>
        <a:prstGeom prst="rect">
          <a:avLst/>
        </a:prstGeom>
        <a:noFill/>
      </xdr:spPr>
      <xdr:txBody>
        <a:bodyPr wrap="square" lIns="91440" tIns="45720" rIns="91440" bIns="45720">
          <a:spAutoFit/>
        </a:bodyPr>
        <a:lstStyle/>
        <a:p>
          <a:pPr algn="ctr"/>
          <a:r>
            <a:rPr lang="ja-JP" altLang="en-US" sz="9600" b="1" cap="none" spc="0">
              <a:ln w="12700">
                <a:solidFill>
                  <a:srgbClr val="FF0000"/>
                </a:solidFill>
                <a:prstDash val="solid"/>
              </a:ln>
              <a:solidFill>
                <a:srgbClr val="FF0000"/>
              </a:solidFill>
              <a:effectLst>
                <a:outerShdw dist="38100" dir="2640000" algn="bl" rotWithShape="0">
                  <a:schemeClr val="tx2">
                    <a:lumMod val="75000"/>
                  </a:schemeClr>
                </a:outerShdw>
              </a:effectLst>
            </a:rPr>
            <a:t>サンプル</a:t>
          </a:r>
          <a:endParaRPr lang="en-US" altLang="ja-JP" sz="9600" b="1" cap="none" spc="0">
            <a:ln w="12700">
              <a:solidFill>
                <a:srgbClr val="FF0000"/>
              </a:solidFill>
              <a:prstDash val="solid"/>
            </a:ln>
            <a:solidFill>
              <a:srgbClr val="FF0000"/>
            </a:solidFill>
            <a:effectLst>
              <a:outerShdw dist="38100" dir="2640000" algn="bl" rotWithShape="0">
                <a:schemeClr val="tx2">
                  <a:lumMod val="75000"/>
                </a:schemeClr>
              </a:outerShdw>
            </a:effectLst>
          </a:endParaRPr>
        </a:p>
      </xdr:txBody>
    </xdr:sp>
    <xdr:clientData/>
  </xdr:oneCellAnchor>
</xdr:wsDr>
</file>

<file path=xl/drawings/drawing13.xml><?xml version="1.0" encoding="utf-8"?>
<xdr:wsDr xmlns:xdr="http://schemas.openxmlformats.org/drawingml/2006/spreadsheetDrawing" xmlns:a="http://schemas.openxmlformats.org/drawingml/2006/main">
  <xdr:twoCellAnchor editAs="oneCell">
    <xdr:from>
      <xdr:col>186</xdr:col>
      <xdr:colOff>171450</xdr:colOff>
      <xdr:row>16</xdr:row>
      <xdr:rowOff>19050</xdr:rowOff>
    </xdr:from>
    <xdr:to>
      <xdr:col>188</xdr:col>
      <xdr:colOff>190500</xdr:colOff>
      <xdr:row>16</xdr:row>
      <xdr:rowOff>44450</xdr:rowOff>
    </xdr:to>
    <xdr:grpSp>
      <xdr:nvGrpSpPr>
        <xdr:cNvPr id="389118" name="Group 30">
          <a:extLst>
            <a:ext uri="{FF2B5EF4-FFF2-40B4-BE49-F238E27FC236}">
              <a16:creationId xmlns:a16="http://schemas.microsoft.com/office/drawing/2014/main" id="{279C613B-A9CC-FAE2-7896-98494A806875}"/>
            </a:ext>
          </a:extLst>
        </xdr:cNvPr>
        <xdr:cNvGrpSpPr>
          <a:grpSpLocks/>
        </xdr:cNvGrpSpPr>
      </xdr:nvGrpSpPr>
      <xdr:grpSpPr bwMode="auto">
        <a:xfrm rot="10800000" flipV="1">
          <a:off x="8467725" y="3114675"/>
          <a:ext cx="466725" cy="25400"/>
          <a:chOff x="192" y="847"/>
          <a:chExt cx="97" cy="4"/>
        </a:xfrm>
      </xdr:grpSpPr>
      <xdr:sp macro="" textlink="">
        <xdr:nvSpPr>
          <xdr:cNvPr id="404503" name="Line 31">
            <a:extLst>
              <a:ext uri="{FF2B5EF4-FFF2-40B4-BE49-F238E27FC236}">
                <a16:creationId xmlns:a16="http://schemas.microsoft.com/office/drawing/2014/main" id="{4B3502DD-2761-6FE4-F2DC-E62C8830B18A}"/>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4504" name="Line 32">
            <a:extLst>
              <a:ext uri="{FF2B5EF4-FFF2-40B4-BE49-F238E27FC236}">
                <a16:creationId xmlns:a16="http://schemas.microsoft.com/office/drawing/2014/main" id="{110FE109-A327-9043-5150-7C7AB1966AAC}"/>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186</xdr:col>
      <xdr:colOff>114300</xdr:colOff>
      <xdr:row>14</xdr:row>
      <xdr:rowOff>114300</xdr:rowOff>
    </xdr:from>
    <xdr:to>
      <xdr:col>191</xdr:col>
      <xdr:colOff>88900</xdr:colOff>
      <xdr:row>14</xdr:row>
      <xdr:rowOff>139700</xdr:rowOff>
    </xdr:to>
    <xdr:grpSp>
      <xdr:nvGrpSpPr>
        <xdr:cNvPr id="389119" name="Group 33">
          <a:extLst>
            <a:ext uri="{FF2B5EF4-FFF2-40B4-BE49-F238E27FC236}">
              <a16:creationId xmlns:a16="http://schemas.microsoft.com/office/drawing/2014/main" id="{E6DC5C23-3AAB-FE91-EB2E-CDE7539C8E27}"/>
            </a:ext>
          </a:extLst>
        </xdr:cNvPr>
        <xdr:cNvGrpSpPr>
          <a:grpSpLocks/>
        </xdr:cNvGrpSpPr>
      </xdr:nvGrpSpPr>
      <xdr:grpSpPr bwMode="auto">
        <a:xfrm>
          <a:off x="8410575" y="2847975"/>
          <a:ext cx="1193800" cy="25400"/>
          <a:chOff x="192" y="847"/>
          <a:chExt cx="97" cy="4"/>
        </a:xfrm>
      </xdr:grpSpPr>
      <xdr:sp macro="" textlink="">
        <xdr:nvSpPr>
          <xdr:cNvPr id="404501" name="Line 34">
            <a:extLst>
              <a:ext uri="{FF2B5EF4-FFF2-40B4-BE49-F238E27FC236}">
                <a16:creationId xmlns:a16="http://schemas.microsoft.com/office/drawing/2014/main" id="{27A498B0-41F3-1F31-123E-1F869FF6F056}"/>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4502" name="Line 35">
            <a:extLst>
              <a:ext uri="{FF2B5EF4-FFF2-40B4-BE49-F238E27FC236}">
                <a16:creationId xmlns:a16="http://schemas.microsoft.com/office/drawing/2014/main" id="{051507F9-D9DC-3E0E-E4DF-DD387DF1B201}"/>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3</xdr:col>
      <xdr:colOff>19050</xdr:colOff>
      <xdr:row>15</xdr:row>
      <xdr:rowOff>95250</xdr:rowOff>
    </xdr:from>
    <xdr:to>
      <xdr:col>15</xdr:col>
      <xdr:colOff>19050</xdr:colOff>
      <xdr:row>15</xdr:row>
      <xdr:rowOff>120650</xdr:rowOff>
    </xdr:to>
    <xdr:grpSp>
      <xdr:nvGrpSpPr>
        <xdr:cNvPr id="404480" name="Group 55">
          <a:extLst>
            <a:ext uri="{FF2B5EF4-FFF2-40B4-BE49-F238E27FC236}">
              <a16:creationId xmlns:a16="http://schemas.microsoft.com/office/drawing/2014/main" id="{6339C774-C76A-F706-9814-8785AB672840}"/>
            </a:ext>
          </a:extLst>
        </xdr:cNvPr>
        <xdr:cNvGrpSpPr>
          <a:grpSpLocks/>
        </xdr:cNvGrpSpPr>
      </xdr:nvGrpSpPr>
      <xdr:grpSpPr bwMode="auto">
        <a:xfrm rot="10800000" flipV="1">
          <a:off x="514350" y="3009900"/>
          <a:ext cx="1285875" cy="25400"/>
          <a:chOff x="192" y="847"/>
          <a:chExt cx="97" cy="4"/>
        </a:xfrm>
      </xdr:grpSpPr>
      <xdr:sp macro="" textlink="">
        <xdr:nvSpPr>
          <xdr:cNvPr id="404499" name="Line 56">
            <a:extLst>
              <a:ext uri="{FF2B5EF4-FFF2-40B4-BE49-F238E27FC236}">
                <a16:creationId xmlns:a16="http://schemas.microsoft.com/office/drawing/2014/main" id="{B1E996A6-2B77-3B70-A9C4-938CB07294BB}"/>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4500" name="Line 57">
            <a:extLst>
              <a:ext uri="{FF2B5EF4-FFF2-40B4-BE49-F238E27FC236}">
                <a16:creationId xmlns:a16="http://schemas.microsoft.com/office/drawing/2014/main" id="{10A2D177-CC3D-9136-24B8-C15A72528C8A}"/>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39</xdr:col>
      <xdr:colOff>0</xdr:colOff>
      <xdr:row>33</xdr:row>
      <xdr:rowOff>38100</xdr:rowOff>
    </xdr:from>
    <xdr:to>
      <xdr:col>62</xdr:col>
      <xdr:colOff>0</xdr:colOff>
      <xdr:row>33</xdr:row>
      <xdr:rowOff>69850</xdr:rowOff>
    </xdr:to>
    <xdr:grpSp>
      <xdr:nvGrpSpPr>
        <xdr:cNvPr id="404481" name="Group 163">
          <a:extLst>
            <a:ext uri="{FF2B5EF4-FFF2-40B4-BE49-F238E27FC236}">
              <a16:creationId xmlns:a16="http://schemas.microsoft.com/office/drawing/2014/main" id="{F58B7EE2-5F99-AE55-8E64-2C9B29A0E7D1}"/>
            </a:ext>
          </a:extLst>
        </xdr:cNvPr>
        <xdr:cNvGrpSpPr>
          <a:grpSpLocks/>
        </xdr:cNvGrpSpPr>
      </xdr:nvGrpSpPr>
      <xdr:grpSpPr bwMode="auto">
        <a:xfrm>
          <a:off x="2695575" y="6991350"/>
          <a:ext cx="876300" cy="31750"/>
          <a:chOff x="192" y="847"/>
          <a:chExt cx="97" cy="4"/>
        </a:xfrm>
      </xdr:grpSpPr>
      <xdr:sp macro="" textlink="">
        <xdr:nvSpPr>
          <xdr:cNvPr id="404497" name="Line 164">
            <a:extLst>
              <a:ext uri="{FF2B5EF4-FFF2-40B4-BE49-F238E27FC236}">
                <a16:creationId xmlns:a16="http://schemas.microsoft.com/office/drawing/2014/main" id="{14E66C8A-62A1-1AA9-338C-805578CBAD71}"/>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4498" name="Line 165">
            <a:extLst>
              <a:ext uri="{FF2B5EF4-FFF2-40B4-BE49-F238E27FC236}">
                <a16:creationId xmlns:a16="http://schemas.microsoft.com/office/drawing/2014/main" id="{C4BBB77F-9A8C-BB84-9E73-E37A155E6260}"/>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70</xdr:col>
      <xdr:colOff>19050</xdr:colOff>
      <xdr:row>34</xdr:row>
      <xdr:rowOff>57150</xdr:rowOff>
    </xdr:from>
    <xdr:to>
      <xdr:col>77</xdr:col>
      <xdr:colOff>19050</xdr:colOff>
      <xdr:row>34</xdr:row>
      <xdr:rowOff>82550</xdr:rowOff>
    </xdr:to>
    <xdr:grpSp>
      <xdr:nvGrpSpPr>
        <xdr:cNvPr id="404482" name="Group 166">
          <a:extLst>
            <a:ext uri="{FF2B5EF4-FFF2-40B4-BE49-F238E27FC236}">
              <a16:creationId xmlns:a16="http://schemas.microsoft.com/office/drawing/2014/main" id="{1912524B-C556-493C-B90A-4EEDFFAF8C1B}"/>
            </a:ext>
          </a:extLst>
        </xdr:cNvPr>
        <xdr:cNvGrpSpPr>
          <a:grpSpLocks/>
        </xdr:cNvGrpSpPr>
      </xdr:nvGrpSpPr>
      <xdr:grpSpPr bwMode="auto">
        <a:xfrm rot="10800000" flipV="1">
          <a:off x="3895725" y="7134225"/>
          <a:ext cx="266700" cy="25400"/>
          <a:chOff x="192" y="847"/>
          <a:chExt cx="97" cy="4"/>
        </a:xfrm>
      </xdr:grpSpPr>
      <xdr:sp macro="" textlink="">
        <xdr:nvSpPr>
          <xdr:cNvPr id="404495" name="Line 167">
            <a:extLst>
              <a:ext uri="{FF2B5EF4-FFF2-40B4-BE49-F238E27FC236}">
                <a16:creationId xmlns:a16="http://schemas.microsoft.com/office/drawing/2014/main" id="{DEF95577-40F3-533B-AB77-B4C8752F2F75}"/>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4496" name="Line 168">
            <a:extLst>
              <a:ext uri="{FF2B5EF4-FFF2-40B4-BE49-F238E27FC236}">
                <a16:creationId xmlns:a16="http://schemas.microsoft.com/office/drawing/2014/main" id="{138DE502-112F-F5F5-C728-BF9458C87B7F}"/>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186</xdr:col>
      <xdr:colOff>120650</xdr:colOff>
      <xdr:row>36</xdr:row>
      <xdr:rowOff>196850</xdr:rowOff>
    </xdr:from>
    <xdr:to>
      <xdr:col>187</xdr:col>
      <xdr:colOff>228600</xdr:colOff>
      <xdr:row>36</xdr:row>
      <xdr:rowOff>228600</xdr:rowOff>
    </xdr:to>
    <xdr:grpSp>
      <xdr:nvGrpSpPr>
        <xdr:cNvPr id="404483" name="Group 328">
          <a:extLst>
            <a:ext uri="{FF2B5EF4-FFF2-40B4-BE49-F238E27FC236}">
              <a16:creationId xmlns:a16="http://schemas.microsoft.com/office/drawing/2014/main" id="{A7582D8C-A23A-555E-9A5D-8B76AD510620}"/>
            </a:ext>
          </a:extLst>
        </xdr:cNvPr>
        <xdr:cNvGrpSpPr>
          <a:grpSpLocks/>
        </xdr:cNvGrpSpPr>
      </xdr:nvGrpSpPr>
      <xdr:grpSpPr bwMode="auto">
        <a:xfrm rot="10800000" flipV="1">
          <a:off x="8416925" y="7416800"/>
          <a:ext cx="298450" cy="31750"/>
          <a:chOff x="192" y="847"/>
          <a:chExt cx="97" cy="4"/>
        </a:xfrm>
      </xdr:grpSpPr>
      <xdr:sp macro="" textlink="">
        <xdr:nvSpPr>
          <xdr:cNvPr id="404493" name="Line 329">
            <a:extLst>
              <a:ext uri="{FF2B5EF4-FFF2-40B4-BE49-F238E27FC236}">
                <a16:creationId xmlns:a16="http://schemas.microsoft.com/office/drawing/2014/main" id="{D3CC7B0A-4671-4A80-2516-3549B9ADB162}"/>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4494" name="Line 330">
            <a:extLst>
              <a:ext uri="{FF2B5EF4-FFF2-40B4-BE49-F238E27FC236}">
                <a16:creationId xmlns:a16="http://schemas.microsoft.com/office/drawing/2014/main" id="{6B9F6508-7CC8-59B4-A8A3-403F0AD019C7}"/>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186</xdr:col>
      <xdr:colOff>120650</xdr:colOff>
      <xdr:row>36</xdr:row>
      <xdr:rowOff>107950</xdr:rowOff>
    </xdr:from>
    <xdr:to>
      <xdr:col>189</xdr:col>
      <xdr:colOff>139700</xdr:colOff>
      <xdr:row>36</xdr:row>
      <xdr:rowOff>133350</xdr:rowOff>
    </xdr:to>
    <xdr:grpSp>
      <xdr:nvGrpSpPr>
        <xdr:cNvPr id="404484" name="Group 331">
          <a:extLst>
            <a:ext uri="{FF2B5EF4-FFF2-40B4-BE49-F238E27FC236}">
              <a16:creationId xmlns:a16="http://schemas.microsoft.com/office/drawing/2014/main" id="{481DCCD3-47DC-B2F2-016D-05FF85070186}"/>
            </a:ext>
          </a:extLst>
        </xdr:cNvPr>
        <xdr:cNvGrpSpPr>
          <a:grpSpLocks/>
        </xdr:cNvGrpSpPr>
      </xdr:nvGrpSpPr>
      <xdr:grpSpPr bwMode="auto">
        <a:xfrm>
          <a:off x="8416925" y="7327900"/>
          <a:ext cx="723900" cy="25400"/>
          <a:chOff x="192" y="847"/>
          <a:chExt cx="97" cy="4"/>
        </a:xfrm>
      </xdr:grpSpPr>
      <xdr:sp macro="" textlink="">
        <xdr:nvSpPr>
          <xdr:cNvPr id="404491" name="Line 332">
            <a:extLst>
              <a:ext uri="{FF2B5EF4-FFF2-40B4-BE49-F238E27FC236}">
                <a16:creationId xmlns:a16="http://schemas.microsoft.com/office/drawing/2014/main" id="{4D00A46F-9EA6-6C22-C417-D66FEF7B6829}"/>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4492" name="Line 333">
            <a:extLst>
              <a:ext uri="{FF2B5EF4-FFF2-40B4-BE49-F238E27FC236}">
                <a16:creationId xmlns:a16="http://schemas.microsoft.com/office/drawing/2014/main" id="{E7D3C287-FB8B-1874-938A-FC9F08254907}"/>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219</xdr:col>
      <xdr:colOff>38100</xdr:colOff>
      <xdr:row>25</xdr:row>
      <xdr:rowOff>0</xdr:rowOff>
    </xdr:from>
    <xdr:to>
      <xdr:col>219</xdr:col>
      <xdr:colOff>38100</xdr:colOff>
      <xdr:row>30</xdr:row>
      <xdr:rowOff>76200</xdr:rowOff>
    </xdr:to>
    <xdr:pic>
      <xdr:nvPicPr>
        <xdr:cNvPr id="404485" name="Picture 339">
          <a:extLst>
            <a:ext uri="{FF2B5EF4-FFF2-40B4-BE49-F238E27FC236}">
              <a16:creationId xmlns:a16="http://schemas.microsoft.com/office/drawing/2014/main" id="{EA6E159F-E5FC-2BD1-10D8-4FF3C70A38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99900" y="5048250"/>
          <a:ext cx="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219</xdr:col>
      <xdr:colOff>38100</xdr:colOff>
      <xdr:row>25</xdr:row>
      <xdr:rowOff>0</xdr:rowOff>
    </xdr:from>
    <xdr:to>
      <xdr:col>219</xdr:col>
      <xdr:colOff>38100</xdr:colOff>
      <xdr:row>30</xdr:row>
      <xdr:rowOff>76200</xdr:rowOff>
    </xdr:to>
    <xdr:pic>
      <xdr:nvPicPr>
        <xdr:cNvPr id="404486" name="Picture 340">
          <a:extLst>
            <a:ext uri="{FF2B5EF4-FFF2-40B4-BE49-F238E27FC236}">
              <a16:creationId xmlns:a16="http://schemas.microsoft.com/office/drawing/2014/main" id="{DDED8C4C-D72A-0CC3-2F38-0253D61250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99900" y="5048250"/>
          <a:ext cx="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219</xdr:col>
      <xdr:colOff>38100</xdr:colOff>
      <xdr:row>63</xdr:row>
      <xdr:rowOff>88900</xdr:rowOff>
    </xdr:from>
    <xdr:to>
      <xdr:col>219</xdr:col>
      <xdr:colOff>38100</xdr:colOff>
      <xdr:row>71</xdr:row>
      <xdr:rowOff>107950</xdr:rowOff>
    </xdr:to>
    <xdr:pic>
      <xdr:nvPicPr>
        <xdr:cNvPr id="404487" name="Picture 341">
          <a:extLst>
            <a:ext uri="{FF2B5EF4-FFF2-40B4-BE49-F238E27FC236}">
              <a16:creationId xmlns:a16="http://schemas.microsoft.com/office/drawing/2014/main" id="{699FF1E1-95FE-95B7-8AF6-2BF11CB752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99900" y="12255500"/>
          <a:ext cx="0" cy="133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187</xdr:col>
      <xdr:colOff>19050</xdr:colOff>
      <xdr:row>16</xdr:row>
      <xdr:rowOff>133350</xdr:rowOff>
    </xdr:from>
    <xdr:to>
      <xdr:col>188</xdr:col>
      <xdr:colOff>209550</xdr:colOff>
      <xdr:row>16</xdr:row>
      <xdr:rowOff>158750</xdr:rowOff>
    </xdr:to>
    <xdr:grpSp>
      <xdr:nvGrpSpPr>
        <xdr:cNvPr id="404488" name="Group 382">
          <a:extLst>
            <a:ext uri="{FF2B5EF4-FFF2-40B4-BE49-F238E27FC236}">
              <a16:creationId xmlns:a16="http://schemas.microsoft.com/office/drawing/2014/main" id="{6E4016A8-7042-67FF-B983-B9E3D66F08D7}"/>
            </a:ext>
          </a:extLst>
        </xdr:cNvPr>
        <xdr:cNvGrpSpPr>
          <a:grpSpLocks/>
        </xdr:cNvGrpSpPr>
      </xdr:nvGrpSpPr>
      <xdr:grpSpPr bwMode="auto">
        <a:xfrm rot="10800000" flipV="1">
          <a:off x="8505825" y="3228975"/>
          <a:ext cx="447675" cy="25400"/>
          <a:chOff x="192" y="847"/>
          <a:chExt cx="97" cy="4"/>
        </a:xfrm>
      </xdr:grpSpPr>
      <xdr:sp macro="" textlink="">
        <xdr:nvSpPr>
          <xdr:cNvPr id="404489" name="Line 383">
            <a:extLst>
              <a:ext uri="{FF2B5EF4-FFF2-40B4-BE49-F238E27FC236}">
                <a16:creationId xmlns:a16="http://schemas.microsoft.com/office/drawing/2014/main" id="{ADF46656-DA1E-CBE7-C8AB-A53D4C1A9EC9}"/>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4490" name="Line 384">
            <a:extLst>
              <a:ext uri="{FF2B5EF4-FFF2-40B4-BE49-F238E27FC236}">
                <a16:creationId xmlns:a16="http://schemas.microsoft.com/office/drawing/2014/main" id="{70130411-E5E4-E84E-F931-943722E59420}"/>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oneCellAnchor>
    <xdr:from>
      <xdr:col>15</xdr:col>
      <xdr:colOff>0</xdr:colOff>
      <xdr:row>23</xdr:row>
      <xdr:rowOff>0</xdr:rowOff>
    </xdr:from>
    <xdr:ext cx="6048374" cy="1692771"/>
    <xdr:sp macro="" textlink="">
      <xdr:nvSpPr>
        <xdr:cNvPr id="2" name="正方形/長方形 1">
          <a:extLst>
            <a:ext uri="{FF2B5EF4-FFF2-40B4-BE49-F238E27FC236}">
              <a16:creationId xmlns:a16="http://schemas.microsoft.com/office/drawing/2014/main" id="{1FA6F9C7-A6CC-404A-B235-E7521A84AE84}"/>
            </a:ext>
          </a:extLst>
        </xdr:cNvPr>
        <xdr:cNvSpPr/>
      </xdr:nvSpPr>
      <xdr:spPr>
        <a:xfrm>
          <a:off x="1781175" y="4810125"/>
          <a:ext cx="6048374" cy="1692771"/>
        </a:xfrm>
        <a:prstGeom prst="rect">
          <a:avLst/>
        </a:prstGeom>
        <a:noFill/>
      </xdr:spPr>
      <xdr:txBody>
        <a:bodyPr wrap="square" lIns="91440" tIns="45720" rIns="91440" bIns="45720">
          <a:spAutoFit/>
        </a:bodyPr>
        <a:lstStyle/>
        <a:p>
          <a:pPr algn="ctr"/>
          <a:r>
            <a:rPr lang="ja-JP" altLang="en-US" sz="9600" b="1" cap="none" spc="0">
              <a:ln w="12700">
                <a:solidFill>
                  <a:srgbClr val="FF0000"/>
                </a:solidFill>
                <a:prstDash val="solid"/>
              </a:ln>
              <a:solidFill>
                <a:srgbClr val="FF0000"/>
              </a:solidFill>
              <a:effectLst>
                <a:outerShdw dist="38100" dir="2640000" algn="bl" rotWithShape="0">
                  <a:schemeClr val="tx2">
                    <a:lumMod val="75000"/>
                  </a:schemeClr>
                </a:outerShdw>
              </a:effectLst>
            </a:rPr>
            <a:t>サンプル</a:t>
          </a:r>
          <a:endParaRPr lang="en-US" altLang="ja-JP" sz="9600" b="1" cap="none" spc="0">
            <a:ln w="12700">
              <a:solidFill>
                <a:srgbClr val="FF0000"/>
              </a:solidFill>
              <a:prstDash val="solid"/>
            </a:ln>
            <a:solidFill>
              <a:srgbClr val="FF0000"/>
            </a:solidFill>
            <a:effectLst>
              <a:outerShdw dist="38100" dir="2640000" algn="bl" rotWithShape="0">
                <a:schemeClr val="tx2">
                  <a:lumMod val="75000"/>
                </a:schemeClr>
              </a:outerShdw>
            </a:effectLst>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32</xdr:col>
      <xdr:colOff>209550</xdr:colOff>
      <xdr:row>14</xdr:row>
      <xdr:rowOff>28575</xdr:rowOff>
    </xdr:from>
    <xdr:to>
      <xdr:col>37</xdr:col>
      <xdr:colOff>209550</xdr:colOff>
      <xdr:row>17</xdr:row>
      <xdr:rowOff>38100</xdr:rowOff>
    </xdr:to>
    <xdr:sp macro="" textlink="">
      <xdr:nvSpPr>
        <xdr:cNvPr id="2" name="AutoShape 184">
          <a:extLst>
            <a:ext uri="{FF2B5EF4-FFF2-40B4-BE49-F238E27FC236}">
              <a16:creationId xmlns:a16="http://schemas.microsoft.com/office/drawing/2014/main" id="{6F0BA617-808B-8300-02A0-6F495B7AFB2B}"/>
            </a:ext>
          </a:extLst>
        </xdr:cNvPr>
        <xdr:cNvSpPr>
          <a:spLocks/>
        </xdr:cNvSpPr>
      </xdr:nvSpPr>
      <xdr:spPr bwMode="auto">
        <a:xfrm>
          <a:off x="9001125" y="3629025"/>
          <a:ext cx="1714500" cy="638175"/>
        </a:xfrm>
        <a:prstGeom prst="borderCallout1">
          <a:avLst>
            <a:gd name="adj1" fmla="val 17912"/>
            <a:gd name="adj2" fmla="val -4444"/>
            <a:gd name="adj3" fmla="val 17912"/>
            <a:gd name="adj4" fmla="val -10556"/>
          </a:avLst>
        </a:prstGeom>
        <a:solidFill>
          <a:srgbClr val="FFFFFF"/>
        </a:solidFill>
        <a:ln w="9525">
          <a:solidFill>
            <a:srgbClr val="FF0000"/>
          </a:solidFill>
          <a:miter lim="800000"/>
          <a:headEnd/>
          <a:tailEnd/>
        </a:ln>
      </xdr:spPr>
      <xdr:txBody>
        <a:bodyPr vertOverflow="clip" wrap="square" lIns="27432" tIns="18288" rIns="0" bIns="18288" anchor="ctr"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・最終学歴後の職歴を記載</a:t>
          </a:r>
        </a:p>
        <a:p>
          <a:pPr algn="l" rtl="0">
            <a:lnSpc>
              <a:spcPts val="1100"/>
            </a:lnSpc>
            <a:defRPr sz="1000"/>
          </a:pPr>
          <a:r>
            <a:rPr lang="ja-JP" altLang="en-US" sz="1000" b="0" i="0" u="none" strike="noStrike" baseline="0">
              <a:solidFill>
                <a:srgbClr val="000000"/>
              </a:solidFill>
              <a:latin typeface="ＭＳ Ｐゴシック"/>
              <a:ea typeface="ＭＳ Ｐゴシック"/>
            </a:rPr>
            <a:t>・建設業に関しては職務内容も書きます。</a:t>
          </a:r>
        </a:p>
      </xdr:txBody>
    </xdr:sp>
    <xdr:clientData fPrintsWithSheet="0"/>
  </xdr:twoCellAnchor>
  <xdr:twoCellAnchor>
    <xdr:from>
      <xdr:col>32</xdr:col>
      <xdr:colOff>209550</xdr:colOff>
      <xdr:row>43</xdr:row>
      <xdr:rowOff>142875</xdr:rowOff>
    </xdr:from>
    <xdr:to>
      <xdr:col>36</xdr:col>
      <xdr:colOff>212740</xdr:colOff>
      <xdr:row>44</xdr:row>
      <xdr:rowOff>174625</xdr:rowOff>
    </xdr:to>
    <xdr:sp macro="" textlink="">
      <xdr:nvSpPr>
        <xdr:cNvPr id="3" name="AutoShape 187">
          <a:extLst>
            <a:ext uri="{FF2B5EF4-FFF2-40B4-BE49-F238E27FC236}">
              <a16:creationId xmlns:a16="http://schemas.microsoft.com/office/drawing/2014/main" id="{CA702BC0-C2E4-87A4-F7DE-9317240CE61B}"/>
            </a:ext>
          </a:extLst>
        </xdr:cNvPr>
        <xdr:cNvSpPr>
          <a:spLocks/>
        </xdr:cNvSpPr>
      </xdr:nvSpPr>
      <xdr:spPr bwMode="auto">
        <a:xfrm>
          <a:off x="9001125" y="9820275"/>
          <a:ext cx="1457325" cy="247650"/>
        </a:xfrm>
        <a:prstGeom prst="borderCallout1">
          <a:avLst>
            <a:gd name="adj1" fmla="val 46153"/>
            <a:gd name="adj2" fmla="val -5227"/>
            <a:gd name="adj3" fmla="val 46153"/>
            <a:gd name="adj4" fmla="val -11111"/>
          </a:avLst>
        </a:prstGeom>
        <a:solidFill>
          <a:srgbClr val="FFFFFF"/>
        </a:solidFill>
        <a:ln w="9525">
          <a:solidFill>
            <a:srgbClr val="FF0000"/>
          </a:solid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ゴシック"/>
              <a:ea typeface="ＭＳ Ｐゴシック"/>
            </a:rPr>
            <a:t>ない場合、「なし」と記入</a:t>
          </a:r>
        </a:p>
      </xdr:txBody>
    </xdr:sp>
    <xdr:clientData/>
  </xdr:twoCellAnchor>
  <xdr:twoCellAnchor editAs="oneCell">
    <xdr:from>
      <xdr:col>1</xdr:col>
      <xdr:colOff>19050</xdr:colOff>
      <xdr:row>0</xdr:row>
      <xdr:rowOff>196850</xdr:rowOff>
    </xdr:from>
    <xdr:to>
      <xdr:col>32</xdr:col>
      <xdr:colOff>0</xdr:colOff>
      <xdr:row>3</xdr:row>
      <xdr:rowOff>190500</xdr:rowOff>
    </xdr:to>
    <xdr:pic>
      <xdr:nvPicPr>
        <xdr:cNvPr id="336256" name="Picture 243">
          <a:extLst>
            <a:ext uri="{FF2B5EF4-FFF2-40B4-BE49-F238E27FC236}">
              <a16:creationId xmlns:a16="http://schemas.microsoft.com/office/drawing/2014/main" id="{EEA96010-1F9B-3365-8CDB-6AE61BB721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3100" y="196850"/>
          <a:ext cx="7277100" cy="8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oneCellAnchor>
    <xdr:from>
      <xdr:col>6</xdr:col>
      <xdr:colOff>0</xdr:colOff>
      <xdr:row>23</xdr:row>
      <xdr:rowOff>0</xdr:rowOff>
    </xdr:from>
    <xdr:ext cx="6048374" cy="1692771"/>
    <xdr:sp macro="" textlink="">
      <xdr:nvSpPr>
        <xdr:cNvPr id="4" name="正方形/長方形 3">
          <a:extLst>
            <a:ext uri="{FF2B5EF4-FFF2-40B4-BE49-F238E27FC236}">
              <a16:creationId xmlns:a16="http://schemas.microsoft.com/office/drawing/2014/main" id="{B9106463-1E43-44E6-8C8B-2706BE7B0262}"/>
            </a:ext>
          </a:extLst>
        </xdr:cNvPr>
        <xdr:cNvSpPr/>
      </xdr:nvSpPr>
      <xdr:spPr>
        <a:xfrm>
          <a:off x="1990725" y="5486400"/>
          <a:ext cx="6048374" cy="1692771"/>
        </a:xfrm>
        <a:prstGeom prst="rect">
          <a:avLst/>
        </a:prstGeom>
        <a:noFill/>
      </xdr:spPr>
      <xdr:txBody>
        <a:bodyPr wrap="square" lIns="91440" tIns="45720" rIns="91440" bIns="45720">
          <a:spAutoFit/>
        </a:bodyPr>
        <a:lstStyle/>
        <a:p>
          <a:pPr algn="ctr"/>
          <a:r>
            <a:rPr lang="ja-JP" altLang="en-US" sz="9600" b="1" cap="none" spc="0">
              <a:ln w="12700">
                <a:solidFill>
                  <a:srgbClr val="FF0000"/>
                </a:solidFill>
                <a:prstDash val="solid"/>
              </a:ln>
              <a:solidFill>
                <a:srgbClr val="FF0000"/>
              </a:solidFill>
              <a:effectLst>
                <a:outerShdw dist="38100" dir="2640000" algn="bl" rotWithShape="0">
                  <a:schemeClr val="tx2">
                    <a:lumMod val="75000"/>
                  </a:schemeClr>
                </a:outerShdw>
              </a:effectLst>
            </a:rPr>
            <a:t>サンプル</a:t>
          </a:r>
          <a:endParaRPr lang="en-US" altLang="ja-JP" sz="9600" b="1" cap="none" spc="0">
            <a:ln w="12700">
              <a:solidFill>
                <a:srgbClr val="FF0000"/>
              </a:solidFill>
              <a:prstDash val="solid"/>
            </a:ln>
            <a:solidFill>
              <a:srgbClr val="FF0000"/>
            </a:solidFill>
            <a:effectLst>
              <a:outerShdw dist="38100" dir="2640000" algn="bl" rotWithShape="0">
                <a:schemeClr val="tx2">
                  <a:lumMod val="75000"/>
                </a:schemeClr>
              </a:outerShdw>
            </a:effectLst>
          </a:endParaRP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32</xdr:col>
      <xdr:colOff>209550</xdr:colOff>
      <xdr:row>14</xdr:row>
      <xdr:rowOff>28575</xdr:rowOff>
    </xdr:from>
    <xdr:to>
      <xdr:col>37</xdr:col>
      <xdr:colOff>209550</xdr:colOff>
      <xdr:row>17</xdr:row>
      <xdr:rowOff>38100</xdr:rowOff>
    </xdr:to>
    <xdr:sp macro="" textlink="">
      <xdr:nvSpPr>
        <xdr:cNvPr id="2" name="AutoShape 184">
          <a:extLst>
            <a:ext uri="{FF2B5EF4-FFF2-40B4-BE49-F238E27FC236}">
              <a16:creationId xmlns:a16="http://schemas.microsoft.com/office/drawing/2014/main" id="{943F987A-5E79-1A3D-501F-8A4B29741487}"/>
            </a:ext>
          </a:extLst>
        </xdr:cNvPr>
        <xdr:cNvSpPr>
          <a:spLocks/>
        </xdr:cNvSpPr>
      </xdr:nvSpPr>
      <xdr:spPr bwMode="auto">
        <a:xfrm>
          <a:off x="9001125" y="3629025"/>
          <a:ext cx="1714500" cy="638175"/>
        </a:xfrm>
        <a:prstGeom prst="borderCallout1">
          <a:avLst>
            <a:gd name="adj1" fmla="val 17912"/>
            <a:gd name="adj2" fmla="val -4444"/>
            <a:gd name="adj3" fmla="val 17912"/>
            <a:gd name="adj4" fmla="val -10556"/>
          </a:avLst>
        </a:prstGeom>
        <a:solidFill>
          <a:srgbClr val="FFFFFF"/>
        </a:solidFill>
        <a:ln w="9525">
          <a:solidFill>
            <a:srgbClr val="FF0000"/>
          </a:solidFill>
          <a:miter lim="800000"/>
          <a:headEnd/>
          <a:tailEnd/>
        </a:ln>
      </xdr:spPr>
      <xdr:txBody>
        <a:bodyPr vertOverflow="clip" wrap="square" lIns="27432" tIns="18288" rIns="0" bIns="18288" anchor="ctr"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・最終学歴後の職歴を記載</a:t>
          </a:r>
        </a:p>
        <a:p>
          <a:pPr algn="l" rtl="0">
            <a:lnSpc>
              <a:spcPts val="1100"/>
            </a:lnSpc>
            <a:defRPr sz="1000"/>
          </a:pPr>
          <a:r>
            <a:rPr lang="ja-JP" altLang="en-US" sz="1000" b="0" i="0" u="none" strike="noStrike" baseline="0">
              <a:solidFill>
                <a:srgbClr val="000000"/>
              </a:solidFill>
              <a:latin typeface="ＭＳ Ｐゴシック"/>
              <a:ea typeface="ＭＳ Ｐゴシック"/>
            </a:rPr>
            <a:t>・建設業に関しては職務内容も書きます。</a:t>
          </a:r>
        </a:p>
      </xdr:txBody>
    </xdr:sp>
    <xdr:clientData fPrintsWithSheet="0"/>
  </xdr:twoCellAnchor>
  <xdr:twoCellAnchor>
    <xdr:from>
      <xdr:col>32</xdr:col>
      <xdr:colOff>209550</xdr:colOff>
      <xdr:row>43</xdr:row>
      <xdr:rowOff>142875</xdr:rowOff>
    </xdr:from>
    <xdr:to>
      <xdr:col>36</xdr:col>
      <xdr:colOff>212740</xdr:colOff>
      <xdr:row>44</xdr:row>
      <xdr:rowOff>174625</xdr:rowOff>
    </xdr:to>
    <xdr:sp macro="" textlink="">
      <xdr:nvSpPr>
        <xdr:cNvPr id="3" name="AutoShape 187">
          <a:extLst>
            <a:ext uri="{FF2B5EF4-FFF2-40B4-BE49-F238E27FC236}">
              <a16:creationId xmlns:a16="http://schemas.microsoft.com/office/drawing/2014/main" id="{3281A576-1CB9-DB9B-9951-60ACD1A7D73C}"/>
            </a:ext>
          </a:extLst>
        </xdr:cNvPr>
        <xdr:cNvSpPr>
          <a:spLocks/>
        </xdr:cNvSpPr>
      </xdr:nvSpPr>
      <xdr:spPr bwMode="auto">
        <a:xfrm>
          <a:off x="9001125" y="9820275"/>
          <a:ext cx="1457325" cy="247650"/>
        </a:xfrm>
        <a:prstGeom prst="borderCallout1">
          <a:avLst>
            <a:gd name="adj1" fmla="val 46153"/>
            <a:gd name="adj2" fmla="val -5227"/>
            <a:gd name="adj3" fmla="val 46153"/>
            <a:gd name="adj4" fmla="val -11111"/>
          </a:avLst>
        </a:prstGeom>
        <a:solidFill>
          <a:srgbClr val="FFFFFF"/>
        </a:solidFill>
        <a:ln w="9525">
          <a:solidFill>
            <a:srgbClr val="FF0000"/>
          </a:solid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ゴシック"/>
              <a:ea typeface="ＭＳ Ｐゴシック"/>
            </a:rPr>
            <a:t>ない場合、「なし」と記入</a:t>
          </a:r>
        </a:p>
      </xdr:txBody>
    </xdr:sp>
    <xdr:clientData/>
  </xdr:twoCellAnchor>
  <xdr:twoCellAnchor editAs="oneCell">
    <xdr:from>
      <xdr:col>1</xdr:col>
      <xdr:colOff>19050</xdr:colOff>
      <xdr:row>0</xdr:row>
      <xdr:rowOff>196850</xdr:rowOff>
    </xdr:from>
    <xdr:to>
      <xdr:col>32</xdr:col>
      <xdr:colOff>0</xdr:colOff>
      <xdr:row>3</xdr:row>
      <xdr:rowOff>190500</xdr:rowOff>
    </xdr:to>
    <xdr:pic>
      <xdr:nvPicPr>
        <xdr:cNvPr id="337280" name="Picture 243">
          <a:extLst>
            <a:ext uri="{FF2B5EF4-FFF2-40B4-BE49-F238E27FC236}">
              <a16:creationId xmlns:a16="http://schemas.microsoft.com/office/drawing/2014/main" id="{1F2A3BDA-25F1-EE09-80C9-9216DAD1DE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3100" y="196850"/>
          <a:ext cx="7277100" cy="8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oneCellAnchor>
    <xdr:from>
      <xdr:col>6</xdr:col>
      <xdr:colOff>0</xdr:colOff>
      <xdr:row>20</xdr:row>
      <xdr:rowOff>0</xdr:rowOff>
    </xdr:from>
    <xdr:ext cx="6048374" cy="1692771"/>
    <xdr:sp macro="" textlink="">
      <xdr:nvSpPr>
        <xdr:cNvPr id="4" name="正方形/長方形 3">
          <a:extLst>
            <a:ext uri="{FF2B5EF4-FFF2-40B4-BE49-F238E27FC236}">
              <a16:creationId xmlns:a16="http://schemas.microsoft.com/office/drawing/2014/main" id="{05D9A110-DBE8-46B6-9D97-BB65B46D08A3}"/>
            </a:ext>
          </a:extLst>
        </xdr:cNvPr>
        <xdr:cNvSpPr/>
      </xdr:nvSpPr>
      <xdr:spPr>
        <a:xfrm>
          <a:off x="1990725" y="4857750"/>
          <a:ext cx="6048374" cy="1692771"/>
        </a:xfrm>
        <a:prstGeom prst="rect">
          <a:avLst/>
        </a:prstGeom>
        <a:noFill/>
      </xdr:spPr>
      <xdr:txBody>
        <a:bodyPr wrap="square" lIns="91440" tIns="45720" rIns="91440" bIns="45720">
          <a:spAutoFit/>
        </a:bodyPr>
        <a:lstStyle/>
        <a:p>
          <a:pPr algn="ctr"/>
          <a:r>
            <a:rPr lang="ja-JP" altLang="en-US" sz="9600" b="1" cap="none" spc="0">
              <a:ln w="12700">
                <a:solidFill>
                  <a:srgbClr val="FF0000"/>
                </a:solidFill>
                <a:prstDash val="solid"/>
              </a:ln>
              <a:solidFill>
                <a:srgbClr val="FF0000"/>
              </a:solidFill>
              <a:effectLst>
                <a:outerShdw dist="38100" dir="2640000" algn="bl" rotWithShape="0">
                  <a:schemeClr val="tx2">
                    <a:lumMod val="75000"/>
                  </a:schemeClr>
                </a:outerShdw>
              </a:effectLst>
            </a:rPr>
            <a:t>サンプル</a:t>
          </a:r>
          <a:endParaRPr lang="en-US" altLang="ja-JP" sz="9600" b="1" cap="none" spc="0">
            <a:ln w="12700">
              <a:solidFill>
                <a:srgbClr val="FF0000"/>
              </a:solidFill>
              <a:prstDash val="solid"/>
            </a:ln>
            <a:solidFill>
              <a:srgbClr val="FF0000"/>
            </a:solidFill>
            <a:effectLst>
              <a:outerShdw dist="38100" dir="2640000" algn="bl" rotWithShape="0">
                <a:schemeClr val="tx2">
                  <a:lumMod val="75000"/>
                </a:schemeClr>
              </a:outerShdw>
            </a:effectLst>
          </a:endParaRPr>
        </a:p>
      </xdr:txBody>
    </xdr:sp>
    <xdr:clientData/>
  </xdr:oneCellAnchor>
</xdr:wsDr>
</file>

<file path=xl/drawings/drawing16.xml><?xml version="1.0" encoding="utf-8"?>
<xdr:wsDr xmlns:xdr="http://schemas.openxmlformats.org/drawingml/2006/spreadsheetDrawing" xmlns:a="http://schemas.openxmlformats.org/drawingml/2006/main">
  <xdr:twoCellAnchor editAs="oneCell">
    <xdr:from>
      <xdr:col>1</xdr:col>
      <xdr:colOff>44450</xdr:colOff>
      <xdr:row>14</xdr:row>
      <xdr:rowOff>76200</xdr:rowOff>
    </xdr:from>
    <xdr:to>
      <xdr:col>5</xdr:col>
      <xdr:colOff>25400</xdr:colOff>
      <xdr:row>14</xdr:row>
      <xdr:rowOff>120650</xdr:rowOff>
    </xdr:to>
    <xdr:grpSp>
      <xdr:nvGrpSpPr>
        <xdr:cNvPr id="398614" name="Group 967">
          <a:extLst>
            <a:ext uri="{FF2B5EF4-FFF2-40B4-BE49-F238E27FC236}">
              <a16:creationId xmlns:a16="http://schemas.microsoft.com/office/drawing/2014/main" id="{0D170C4D-76AE-FF2C-FFA8-643F3792EDA7}"/>
            </a:ext>
          </a:extLst>
        </xdr:cNvPr>
        <xdr:cNvGrpSpPr>
          <a:grpSpLocks/>
        </xdr:cNvGrpSpPr>
      </xdr:nvGrpSpPr>
      <xdr:grpSpPr bwMode="auto">
        <a:xfrm rot="10800000" flipV="1">
          <a:off x="463550" y="2867025"/>
          <a:ext cx="1123950" cy="44450"/>
          <a:chOff x="192" y="847"/>
          <a:chExt cx="97" cy="4"/>
        </a:xfrm>
      </xdr:grpSpPr>
      <xdr:sp macro="" textlink="">
        <xdr:nvSpPr>
          <xdr:cNvPr id="398629" name="Line 968">
            <a:extLst>
              <a:ext uri="{FF2B5EF4-FFF2-40B4-BE49-F238E27FC236}">
                <a16:creationId xmlns:a16="http://schemas.microsoft.com/office/drawing/2014/main" id="{68CDEFE2-ACE2-4141-407C-680AE7580589}"/>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8630" name="Line 969">
            <a:extLst>
              <a:ext uri="{FF2B5EF4-FFF2-40B4-BE49-F238E27FC236}">
                <a16:creationId xmlns:a16="http://schemas.microsoft.com/office/drawing/2014/main" id="{C82C0C70-30B9-3D66-113D-D65BD426147E}"/>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5</xdr:col>
      <xdr:colOff>171450</xdr:colOff>
      <xdr:row>18</xdr:row>
      <xdr:rowOff>57150</xdr:rowOff>
    </xdr:from>
    <xdr:to>
      <xdr:col>8</xdr:col>
      <xdr:colOff>0</xdr:colOff>
      <xdr:row>18</xdr:row>
      <xdr:rowOff>101600</xdr:rowOff>
    </xdr:to>
    <xdr:grpSp>
      <xdr:nvGrpSpPr>
        <xdr:cNvPr id="398615" name="Group 967">
          <a:extLst>
            <a:ext uri="{FF2B5EF4-FFF2-40B4-BE49-F238E27FC236}">
              <a16:creationId xmlns:a16="http://schemas.microsoft.com/office/drawing/2014/main" id="{B493CA52-6C80-C4F2-EE22-9FE54569B803}"/>
            </a:ext>
          </a:extLst>
        </xdr:cNvPr>
        <xdr:cNvGrpSpPr>
          <a:grpSpLocks/>
        </xdr:cNvGrpSpPr>
      </xdr:nvGrpSpPr>
      <xdr:grpSpPr bwMode="auto">
        <a:xfrm rot="10800000" flipV="1">
          <a:off x="1733550" y="3686175"/>
          <a:ext cx="809625" cy="44450"/>
          <a:chOff x="192" y="847"/>
          <a:chExt cx="97" cy="4"/>
        </a:xfrm>
      </xdr:grpSpPr>
      <xdr:sp macro="" textlink="">
        <xdr:nvSpPr>
          <xdr:cNvPr id="398627" name="Line 968">
            <a:extLst>
              <a:ext uri="{FF2B5EF4-FFF2-40B4-BE49-F238E27FC236}">
                <a16:creationId xmlns:a16="http://schemas.microsoft.com/office/drawing/2014/main" id="{CC1CE840-86EB-BB59-6A5E-71E8D0FA8083}"/>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8628" name="Line 969">
            <a:extLst>
              <a:ext uri="{FF2B5EF4-FFF2-40B4-BE49-F238E27FC236}">
                <a16:creationId xmlns:a16="http://schemas.microsoft.com/office/drawing/2014/main" id="{55414F7E-6B13-3F2B-2DF4-AF8FB0391307}"/>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18</xdr:col>
      <xdr:colOff>222250</xdr:colOff>
      <xdr:row>15</xdr:row>
      <xdr:rowOff>88900</xdr:rowOff>
    </xdr:from>
    <xdr:to>
      <xdr:col>20</xdr:col>
      <xdr:colOff>127000</xdr:colOff>
      <xdr:row>15</xdr:row>
      <xdr:rowOff>133350</xdr:rowOff>
    </xdr:to>
    <xdr:grpSp>
      <xdr:nvGrpSpPr>
        <xdr:cNvPr id="398616" name="Group 967">
          <a:extLst>
            <a:ext uri="{FF2B5EF4-FFF2-40B4-BE49-F238E27FC236}">
              <a16:creationId xmlns:a16="http://schemas.microsoft.com/office/drawing/2014/main" id="{C6F91F60-C702-31C2-2783-813FB4EFF4FF}"/>
            </a:ext>
          </a:extLst>
        </xdr:cNvPr>
        <xdr:cNvGrpSpPr>
          <a:grpSpLocks/>
        </xdr:cNvGrpSpPr>
      </xdr:nvGrpSpPr>
      <xdr:grpSpPr bwMode="auto">
        <a:xfrm rot="10800000" flipV="1">
          <a:off x="5375275" y="3089275"/>
          <a:ext cx="419100" cy="44450"/>
          <a:chOff x="192" y="847"/>
          <a:chExt cx="97" cy="4"/>
        </a:xfrm>
      </xdr:grpSpPr>
      <xdr:sp macro="" textlink="">
        <xdr:nvSpPr>
          <xdr:cNvPr id="398625" name="Line 968">
            <a:extLst>
              <a:ext uri="{FF2B5EF4-FFF2-40B4-BE49-F238E27FC236}">
                <a16:creationId xmlns:a16="http://schemas.microsoft.com/office/drawing/2014/main" id="{8F35FCA7-3663-A500-2DE2-6ECC0AA9370F}"/>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8626" name="Line 969">
            <a:extLst>
              <a:ext uri="{FF2B5EF4-FFF2-40B4-BE49-F238E27FC236}">
                <a16:creationId xmlns:a16="http://schemas.microsoft.com/office/drawing/2014/main" id="{EE46066D-FBAC-F5B1-E3DC-D2C668D06DC5}"/>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34</xdr:col>
      <xdr:colOff>69850</xdr:colOff>
      <xdr:row>17</xdr:row>
      <xdr:rowOff>95250</xdr:rowOff>
    </xdr:from>
    <xdr:to>
      <xdr:col>38</xdr:col>
      <xdr:colOff>44450</xdr:colOff>
      <xdr:row>17</xdr:row>
      <xdr:rowOff>146050</xdr:rowOff>
    </xdr:to>
    <xdr:grpSp>
      <xdr:nvGrpSpPr>
        <xdr:cNvPr id="398617" name="Group 967">
          <a:extLst>
            <a:ext uri="{FF2B5EF4-FFF2-40B4-BE49-F238E27FC236}">
              <a16:creationId xmlns:a16="http://schemas.microsoft.com/office/drawing/2014/main" id="{693104CA-E866-B074-9D23-BE59A70C73FD}"/>
            </a:ext>
          </a:extLst>
        </xdr:cNvPr>
        <xdr:cNvGrpSpPr>
          <a:grpSpLocks/>
        </xdr:cNvGrpSpPr>
      </xdr:nvGrpSpPr>
      <xdr:grpSpPr bwMode="auto">
        <a:xfrm rot="10800000">
          <a:off x="8880475" y="3514725"/>
          <a:ext cx="793750" cy="50800"/>
          <a:chOff x="192" y="847"/>
          <a:chExt cx="97" cy="4"/>
        </a:xfrm>
      </xdr:grpSpPr>
      <xdr:sp macro="" textlink="">
        <xdr:nvSpPr>
          <xdr:cNvPr id="398623" name="Line 968">
            <a:extLst>
              <a:ext uri="{FF2B5EF4-FFF2-40B4-BE49-F238E27FC236}">
                <a16:creationId xmlns:a16="http://schemas.microsoft.com/office/drawing/2014/main" id="{BFBF04E5-C84E-12BC-858D-6D6A047C3AB9}"/>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8624" name="Line 969">
            <a:extLst>
              <a:ext uri="{FF2B5EF4-FFF2-40B4-BE49-F238E27FC236}">
                <a16:creationId xmlns:a16="http://schemas.microsoft.com/office/drawing/2014/main" id="{3C0C8AED-984B-AD92-B6E2-BBBD3CB6386A}"/>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xdr:from>
      <xdr:col>35</xdr:col>
      <xdr:colOff>3175</xdr:colOff>
      <xdr:row>9</xdr:row>
      <xdr:rowOff>38100</xdr:rowOff>
    </xdr:from>
    <xdr:to>
      <xdr:col>36</xdr:col>
      <xdr:colOff>101523</xdr:colOff>
      <xdr:row>10</xdr:row>
      <xdr:rowOff>95250</xdr:rowOff>
    </xdr:to>
    <xdr:sp macro="" textlink="" fLocksText="0">
      <xdr:nvSpPr>
        <xdr:cNvPr id="14" name="Oval 3314">
          <a:extLst>
            <a:ext uri="{FF2B5EF4-FFF2-40B4-BE49-F238E27FC236}">
              <a16:creationId xmlns:a16="http://schemas.microsoft.com/office/drawing/2014/main" id="{6095560F-B41F-7E1E-44C1-3FF28ED99AD5}"/>
            </a:ext>
          </a:extLst>
        </xdr:cNvPr>
        <xdr:cNvSpPr>
          <a:spLocks noChangeArrowheads="1"/>
        </xdr:cNvSpPr>
      </xdr:nvSpPr>
      <xdr:spPr bwMode="auto">
        <a:xfrm>
          <a:off x="8934450" y="1866900"/>
          <a:ext cx="276225" cy="266700"/>
        </a:xfrm>
        <a:prstGeom prst="ellipse">
          <a:avLst/>
        </a:prstGeom>
        <a:noFill/>
        <a:ln w="6350" algn="ctr">
          <a:solidFill>
            <a:srgbClr val="000000"/>
          </a:solidFill>
          <a:round/>
          <a:headEnd/>
          <a:tailEnd/>
        </a:ln>
      </xdr:spPr>
    </xdr:sp>
    <xdr:clientData fLocksWithSheet="0"/>
  </xdr:twoCellAnchor>
  <xdr:twoCellAnchor>
    <xdr:from>
      <xdr:col>1</xdr:col>
      <xdr:colOff>50800</xdr:colOff>
      <xdr:row>8</xdr:row>
      <xdr:rowOff>174625</xdr:rowOff>
    </xdr:from>
    <xdr:to>
      <xdr:col>2</xdr:col>
      <xdr:colOff>41275</xdr:colOff>
      <xdr:row>10</xdr:row>
      <xdr:rowOff>28575</xdr:rowOff>
    </xdr:to>
    <xdr:sp macro="" textlink="" fLocksText="0">
      <xdr:nvSpPr>
        <xdr:cNvPr id="15" name="Oval 3314">
          <a:extLst>
            <a:ext uri="{FF2B5EF4-FFF2-40B4-BE49-F238E27FC236}">
              <a16:creationId xmlns:a16="http://schemas.microsoft.com/office/drawing/2014/main" id="{43AD0914-D1BB-45F6-6EE0-0534CCB2EB2D}"/>
            </a:ext>
          </a:extLst>
        </xdr:cNvPr>
        <xdr:cNvSpPr>
          <a:spLocks noChangeArrowheads="1"/>
        </xdr:cNvSpPr>
      </xdr:nvSpPr>
      <xdr:spPr bwMode="auto">
        <a:xfrm>
          <a:off x="476250" y="1800225"/>
          <a:ext cx="276225" cy="266700"/>
        </a:xfrm>
        <a:prstGeom prst="ellipse">
          <a:avLst/>
        </a:prstGeom>
        <a:noFill/>
        <a:ln w="6350" algn="ctr">
          <a:solidFill>
            <a:srgbClr val="000000"/>
          </a:solidFill>
          <a:round/>
          <a:headEnd/>
          <a:tailEnd/>
        </a:ln>
      </xdr:spPr>
    </xdr:sp>
    <xdr:clientData fLocksWithSheet="0"/>
  </xdr:twoCellAnchor>
  <xdr:twoCellAnchor editAs="oneCell">
    <xdr:from>
      <xdr:col>34</xdr:col>
      <xdr:colOff>95250</xdr:colOff>
      <xdr:row>18</xdr:row>
      <xdr:rowOff>165100</xdr:rowOff>
    </xdr:from>
    <xdr:to>
      <xdr:col>36</xdr:col>
      <xdr:colOff>209550</xdr:colOff>
      <xdr:row>19</xdr:row>
      <xdr:rowOff>38100</xdr:rowOff>
    </xdr:to>
    <xdr:grpSp>
      <xdr:nvGrpSpPr>
        <xdr:cNvPr id="398620" name="Group 967">
          <a:extLst>
            <a:ext uri="{FF2B5EF4-FFF2-40B4-BE49-F238E27FC236}">
              <a16:creationId xmlns:a16="http://schemas.microsoft.com/office/drawing/2014/main" id="{F77019BA-4BC8-94DE-4D15-B50ABB4921D0}"/>
            </a:ext>
          </a:extLst>
        </xdr:cNvPr>
        <xdr:cNvGrpSpPr>
          <a:grpSpLocks/>
        </xdr:cNvGrpSpPr>
      </xdr:nvGrpSpPr>
      <xdr:grpSpPr bwMode="auto">
        <a:xfrm rot="10800000" flipV="1">
          <a:off x="8905875" y="3794125"/>
          <a:ext cx="400050" cy="44450"/>
          <a:chOff x="192" y="847"/>
          <a:chExt cx="97" cy="4"/>
        </a:xfrm>
      </xdr:grpSpPr>
      <xdr:sp macro="" textlink="">
        <xdr:nvSpPr>
          <xdr:cNvPr id="398621" name="Line 968">
            <a:extLst>
              <a:ext uri="{FF2B5EF4-FFF2-40B4-BE49-F238E27FC236}">
                <a16:creationId xmlns:a16="http://schemas.microsoft.com/office/drawing/2014/main" id="{239352D5-3E11-4C89-DFAF-41C452ACDC30}"/>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8622" name="Line 969">
            <a:extLst>
              <a:ext uri="{FF2B5EF4-FFF2-40B4-BE49-F238E27FC236}">
                <a16:creationId xmlns:a16="http://schemas.microsoft.com/office/drawing/2014/main" id="{2122E358-AC7C-508F-A674-956A5DFC553B}"/>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oneCellAnchor>
    <xdr:from>
      <xdr:col>6</xdr:col>
      <xdr:colOff>0</xdr:colOff>
      <xdr:row>31</xdr:row>
      <xdr:rowOff>0</xdr:rowOff>
    </xdr:from>
    <xdr:ext cx="6048374" cy="1692771"/>
    <xdr:sp macro="" textlink="">
      <xdr:nvSpPr>
        <xdr:cNvPr id="2" name="正方形/長方形 1">
          <a:extLst>
            <a:ext uri="{FF2B5EF4-FFF2-40B4-BE49-F238E27FC236}">
              <a16:creationId xmlns:a16="http://schemas.microsoft.com/office/drawing/2014/main" id="{E4C5DCA6-7926-415B-98FA-66C34CC8DEAC}"/>
            </a:ext>
          </a:extLst>
        </xdr:cNvPr>
        <xdr:cNvSpPr/>
      </xdr:nvSpPr>
      <xdr:spPr>
        <a:xfrm>
          <a:off x="1847850" y="6276975"/>
          <a:ext cx="6048374" cy="1692771"/>
        </a:xfrm>
        <a:prstGeom prst="rect">
          <a:avLst/>
        </a:prstGeom>
        <a:noFill/>
      </xdr:spPr>
      <xdr:txBody>
        <a:bodyPr wrap="square" lIns="91440" tIns="45720" rIns="91440" bIns="45720">
          <a:spAutoFit/>
        </a:bodyPr>
        <a:lstStyle/>
        <a:p>
          <a:pPr algn="ctr"/>
          <a:r>
            <a:rPr lang="ja-JP" altLang="en-US" sz="9600" b="1" cap="none" spc="0">
              <a:ln w="12700">
                <a:solidFill>
                  <a:srgbClr val="FF0000"/>
                </a:solidFill>
                <a:prstDash val="solid"/>
              </a:ln>
              <a:solidFill>
                <a:srgbClr val="FF0000"/>
              </a:solidFill>
              <a:effectLst>
                <a:outerShdw dist="38100" dir="2640000" algn="bl" rotWithShape="0">
                  <a:schemeClr val="tx2">
                    <a:lumMod val="75000"/>
                  </a:schemeClr>
                </a:outerShdw>
              </a:effectLst>
            </a:rPr>
            <a:t>サンプル</a:t>
          </a:r>
          <a:endParaRPr lang="en-US" altLang="ja-JP" sz="9600" b="1" cap="none" spc="0">
            <a:ln w="12700">
              <a:solidFill>
                <a:srgbClr val="FF0000"/>
              </a:solidFill>
              <a:prstDash val="solid"/>
            </a:ln>
            <a:solidFill>
              <a:srgbClr val="FF0000"/>
            </a:solidFill>
            <a:effectLst>
              <a:outerShdw dist="38100" dir="2640000" algn="bl" rotWithShape="0">
                <a:schemeClr val="tx2">
                  <a:lumMod val="75000"/>
                </a:schemeClr>
              </a:outerShdw>
            </a:effectLst>
          </a:endParaRPr>
        </a:p>
      </xdr:txBody>
    </xdr:sp>
    <xdr:clientData/>
  </xdr:oneCellAnchor>
</xdr:wsDr>
</file>

<file path=xl/drawings/drawing17.xml><?xml version="1.0" encoding="utf-8"?>
<xdr:wsDr xmlns:xdr="http://schemas.openxmlformats.org/drawingml/2006/spreadsheetDrawing" xmlns:a="http://schemas.openxmlformats.org/drawingml/2006/main">
  <xdr:twoCellAnchor>
    <xdr:from>
      <xdr:col>34</xdr:col>
      <xdr:colOff>0</xdr:colOff>
      <xdr:row>21</xdr:row>
      <xdr:rowOff>38100</xdr:rowOff>
    </xdr:from>
    <xdr:to>
      <xdr:col>36</xdr:col>
      <xdr:colOff>0</xdr:colOff>
      <xdr:row>23</xdr:row>
      <xdr:rowOff>12700</xdr:rowOff>
    </xdr:to>
    <xdr:sp macro="" textlink="">
      <xdr:nvSpPr>
        <xdr:cNvPr id="394218" name="AutoShape 4542">
          <a:extLst>
            <a:ext uri="{FF2B5EF4-FFF2-40B4-BE49-F238E27FC236}">
              <a16:creationId xmlns:a16="http://schemas.microsoft.com/office/drawing/2014/main" id="{65678C59-1A95-B7AF-BB53-D2FC936CCACF}"/>
            </a:ext>
          </a:extLst>
        </xdr:cNvPr>
        <xdr:cNvSpPr>
          <a:spLocks/>
        </xdr:cNvSpPr>
      </xdr:nvSpPr>
      <xdr:spPr bwMode="auto">
        <a:xfrm>
          <a:off x="2540000" y="4203700"/>
          <a:ext cx="63500" cy="393700"/>
        </a:xfrm>
        <a:prstGeom prst="leftBracket">
          <a:avLst>
            <a:gd name="adj" fmla="val 51667"/>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39</xdr:col>
      <xdr:colOff>6350</xdr:colOff>
      <xdr:row>25</xdr:row>
      <xdr:rowOff>76200</xdr:rowOff>
    </xdr:from>
    <xdr:to>
      <xdr:col>63</xdr:col>
      <xdr:colOff>0</xdr:colOff>
      <xdr:row>25</xdr:row>
      <xdr:rowOff>114300</xdr:rowOff>
    </xdr:to>
    <xdr:grpSp>
      <xdr:nvGrpSpPr>
        <xdr:cNvPr id="394219" name="Group 4554">
          <a:extLst>
            <a:ext uri="{FF2B5EF4-FFF2-40B4-BE49-F238E27FC236}">
              <a16:creationId xmlns:a16="http://schemas.microsoft.com/office/drawing/2014/main" id="{9F1330AC-57C0-CBFE-F7F2-C47C941851DF}"/>
            </a:ext>
          </a:extLst>
        </xdr:cNvPr>
        <xdr:cNvGrpSpPr>
          <a:grpSpLocks/>
        </xdr:cNvGrpSpPr>
      </xdr:nvGrpSpPr>
      <xdr:grpSpPr bwMode="auto">
        <a:xfrm>
          <a:off x="3073400" y="5095875"/>
          <a:ext cx="908050" cy="38100"/>
          <a:chOff x="192" y="847"/>
          <a:chExt cx="97" cy="4"/>
        </a:xfrm>
      </xdr:grpSpPr>
      <xdr:sp macro="" textlink="">
        <xdr:nvSpPr>
          <xdr:cNvPr id="405518" name="Line 4555">
            <a:extLst>
              <a:ext uri="{FF2B5EF4-FFF2-40B4-BE49-F238E27FC236}">
                <a16:creationId xmlns:a16="http://schemas.microsoft.com/office/drawing/2014/main" id="{2172F885-AAD1-009D-7DCE-F01EB8DF7FBC}"/>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5519" name="Line 4556">
            <a:extLst>
              <a:ext uri="{FF2B5EF4-FFF2-40B4-BE49-F238E27FC236}">
                <a16:creationId xmlns:a16="http://schemas.microsoft.com/office/drawing/2014/main" id="{7E53B5F0-7FAC-B1EA-3158-AC9D37110499}"/>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73</xdr:col>
      <xdr:colOff>19050</xdr:colOff>
      <xdr:row>26</xdr:row>
      <xdr:rowOff>12700</xdr:rowOff>
    </xdr:from>
    <xdr:to>
      <xdr:col>78</xdr:col>
      <xdr:colOff>25400</xdr:colOff>
      <xdr:row>26</xdr:row>
      <xdr:rowOff>38100</xdr:rowOff>
    </xdr:to>
    <xdr:grpSp>
      <xdr:nvGrpSpPr>
        <xdr:cNvPr id="394220" name="Group 4557">
          <a:extLst>
            <a:ext uri="{FF2B5EF4-FFF2-40B4-BE49-F238E27FC236}">
              <a16:creationId xmlns:a16="http://schemas.microsoft.com/office/drawing/2014/main" id="{172F0AB0-6FF6-3B1E-C72B-82D32AB2B120}"/>
            </a:ext>
          </a:extLst>
        </xdr:cNvPr>
        <xdr:cNvGrpSpPr>
          <a:grpSpLocks/>
        </xdr:cNvGrpSpPr>
      </xdr:nvGrpSpPr>
      <xdr:grpSpPr bwMode="auto">
        <a:xfrm>
          <a:off x="4381500" y="5184775"/>
          <a:ext cx="196850" cy="25400"/>
          <a:chOff x="192" y="847"/>
          <a:chExt cx="97" cy="4"/>
        </a:xfrm>
      </xdr:grpSpPr>
      <xdr:sp macro="" textlink="">
        <xdr:nvSpPr>
          <xdr:cNvPr id="405516" name="Line 4558">
            <a:extLst>
              <a:ext uri="{FF2B5EF4-FFF2-40B4-BE49-F238E27FC236}">
                <a16:creationId xmlns:a16="http://schemas.microsoft.com/office/drawing/2014/main" id="{5624C36E-495C-EEBC-DE64-0E9A10F8C1C7}"/>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5517" name="Line 4559">
            <a:extLst>
              <a:ext uri="{FF2B5EF4-FFF2-40B4-BE49-F238E27FC236}">
                <a16:creationId xmlns:a16="http://schemas.microsoft.com/office/drawing/2014/main" id="{CC7C966F-025B-BC74-9565-C3663DC26708}"/>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6</xdr:col>
      <xdr:colOff>234950</xdr:colOff>
      <xdr:row>17</xdr:row>
      <xdr:rowOff>95250</xdr:rowOff>
    </xdr:from>
    <xdr:to>
      <xdr:col>20</xdr:col>
      <xdr:colOff>0</xdr:colOff>
      <xdr:row>18</xdr:row>
      <xdr:rowOff>12700</xdr:rowOff>
    </xdr:to>
    <xdr:grpSp>
      <xdr:nvGrpSpPr>
        <xdr:cNvPr id="394221" name="Group 4997">
          <a:extLst>
            <a:ext uri="{FF2B5EF4-FFF2-40B4-BE49-F238E27FC236}">
              <a16:creationId xmlns:a16="http://schemas.microsoft.com/office/drawing/2014/main" id="{8E079E58-E90C-A13C-7E9A-43530F6DFB6A}"/>
            </a:ext>
          </a:extLst>
        </xdr:cNvPr>
        <xdr:cNvGrpSpPr>
          <a:grpSpLocks/>
        </xdr:cNvGrpSpPr>
      </xdr:nvGrpSpPr>
      <xdr:grpSpPr bwMode="auto">
        <a:xfrm>
          <a:off x="1025525" y="3800475"/>
          <a:ext cx="1317625" cy="31750"/>
          <a:chOff x="192" y="847"/>
          <a:chExt cx="97" cy="4"/>
        </a:xfrm>
      </xdr:grpSpPr>
      <xdr:sp macro="" textlink="">
        <xdr:nvSpPr>
          <xdr:cNvPr id="405514" name="Line 4998">
            <a:extLst>
              <a:ext uri="{FF2B5EF4-FFF2-40B4-BE49-F238E27FC236}">
                <a16:creationId xmlns:a16="http://schemas.microsoft.com/office/drawing/2014/main" id="{C88DF3E7-150F-ADF6-6FA9-70925E0E3556}"/>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5515" name="Line 4999">
            <a:extLst>
              <a:ext uri="{FF2B5EF4-FFF2-40B4-BE49-F238E27FC236}">
                <a16:creationId xmlns:a16="http://schemas.microsoft.com/office/drawing/2014/main" id="{6B774E4C-900B-F1AB-FCC6-450213A042E9}"/>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95</xdr:col>
      <xdr:colOff>6350</xdr:colOff>
      <xdr:row>19</xdr:row>
      <xdr:rowOff>57150</xdr:rowOff>
    </xdr:from>
    <xdr:to>
      <xdr:col>108</xdr:col>
      <xdr:colOff>0</xdr:colOff>
      <xdr:row>19</xdr:row>
      <xdr:rowOff>88900</xdr:rowOff>
    </xdr:to>
    <xdr:grpSp>
      <xdr:nvGrpSpPr>
        <xdr:cNvPr id="394222" name="Group 5000">
          <a:extLst>
            <a:ext uri="{FF2B5EF4-FFF2-40B4-BE49-F238E27FC236}">
              <a16:creationId xmlns:a16="http://schemas.microsoft.com/office/drawing/2014/main" id="{CD26FDA8-4C07-5B65-B48F-3FF31BCCAD1A}"/>
            </a:ext>
          </a:extLst>
        </xdr:cNvPr>
        <xdr:cNvGrpSpPr>
          <a:grpSpLocks/>
        </xdr:cNvGrpSpPr>
      </xdr:nvGrpSpPr>
      <xdr:grpSpPr bwMode="auto">
        <a:xfrm>
          <a:off x="5207000" y="3952875"/>
          <a:ext cx="488950" cy="31750"/>
          <a:chOff x="192" y="847"/>
          <a:chExt cx="97" cy="4"/>
        </a:xfrm>
      </xdr:grpSpPr>
      <xdr:sp macro="" textlink="">
        <xdr:nvSpPr>
          <xdr:cNvPr id="405512" name="Line 5001">
            <a:extLst>
              <a:ext uri="{FF2B5EF4-FFF2-40B4-BE49-F238E27FC236}">
                <a16:creationId xmlns:a16="http://schemas.microsoft.com/office/drawing/2014/main" id="{0C9C9E7A-286D-3C04-A432-65A9E86A4C04}"/>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5513" name="Line 5002">
            <a:extLst>
              <a:ext uri="{FF2B5EF4-FFF2-40B4-BE49-F238E27FC236}">
                <a16:creationId xmlns:a16="http://schemas.microsoft.com/office/drawing/2014/main" id="{3797E707-1938-BD1F-790F-89DE8D603AFA}"/>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xdr:from>
      <xdr:col>189</xdr:col>
      <xdr:colOff>19050</xdr:colOff>
      <xdr:row>21</xdr:row>
      <xdr:rowOff>19050</xdr:rowOff>
    </xdr:from>
    <xdr:to>
      <xdr:col>191</xdr:col>
      <xdr:colOff>19050</xdr:colOff>
      <xdr:row>22</xdr:row>
      <xdr:rowOff>279400</xdr:rowOff>
    </xdr:to>
    <xdr:sp macro="" textlink="">
      <xdr:nvSpPr>
        <xdr:cNvPr id="394223" name="AutoShape 5017">
          <a:extLst>
            <a:ext uri="{FF2B5EF4-FFF2-40B4-BE49-F238E27FC236}">
              <a16:creationId xmlns:a16="http://schemas.microsoft.com/office/drawing/2014/main" id="{FA097A57-252C-5B93-A435-EF70C5C8EFE4}"/>
            </a:ext>
          </a:extLst>
        </xdr:cNvPr>
        <xdr:cNvSpPr>
          <a:spLocks/>
        </xdr:cNvSpPr>
      </xdr:nvSpPr>
      <xdr:spPr bwMode="auto">
        <a:xfrm>
          <a:off x="7480300" y="4184650"/>
          <a:ext cx="63500" cy="374650"/>
        </a:xfrm>
        <a:prstGeom prst="rightBracket">
          <a:avLst>
            <a:gd name="adj" fmla="val 49167"/>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58</xdr:col>
      <xdr:colOff>19050</xdr:colOff>
      <xdr:row>7</xdr:row>
      <xdr:rowOff>171450</xdr:rowOff>
    </xdr:from>
    <xdr:to>
      <xdr:col>93</xdr:col>
      <xdr:colOff>25400</xdr:colOff>
      <xdr:row>7</xdr:row>
      <xdr:rowOff>196850</xdr:rowOff>
    </xdr:to>
    <xdr:grpSp>
      <xdr:nvGrpSpPr>
        <xdr:cNvPr id="394224" name="Group 5350">
          <a:extLst>
            <a:ext uri="{FF2B5EF4-FFF2-40B4-BE49-F238E27FC236}">
              <a16:creationId xmlns:a16="http://schemas.microsoft.com/office/drawing/2014/main" id="{3E108035-E120-37F7-FAA9-AB4C75328DC7}"/>
            </a:ext>
          </a:extLst>
        </xdr:cNvPr>
        <xdr:cNvGrpSpPr>
          <a:grpSpLocks/>
        </xdr:cNvGrpSpPr>
      </xdr:nvGrpSpPr>
      <xdr:grpSpPr bwMode="auto">
        <a:xfrm rot="10800000" flipV="1">
          <a:off x="3810000" y="1590675"/>
          <a:ext cx="1339850" cy="25400"/>
          <a:chOff x="192" y="847"/>
          <a:chExt cx="97" cy="4"/>
        </a:xfrm>
      </xdr:grpSpPr>
      <xdr:sp macro="" textlink="">
        <xdr:nvSpPr>
          <xdr:cNvPr id="405510" name="Line 5351">
            <a:extLst>
              <a:ext uri="{FF2B5EF4-FFF2-40B4-BE49-F238E27FC236}">
                <a16:creationId xmlns:a16="http://schemas.microsoft.com/office/drawing/2014/main" id="{CB1A0CD1-D281-EE21-9E80-68B127409EF1}"/>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5511" name="Line 5352">
            <a:extLst>
              <a:ext uri="{FF2B5EF4-FFF2-40B4-BE49-F238E27FC236}">
                <a16:creationId xmlns:a16="http://schemas.microsoft.com/office/drawing/2014/main" id="{503480A1-ED6B-FDE5-882A-91B233B8BDD8}"/>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98</xdr:col>
      <xdr:colOff>25400</xdr:colOff>
      <xdr:row>7</xdr:row>
      <xdr:rowOff>177800</xdr:rowOff>
    </xdr:from>
    <xdr:to>
      <xdr:col>106</xdr:col>
      <xdr:colOff>25400</xdr:colOff>
      <xdr:row>7</xdr:row>
      <xdr:rowOff>209550</xdr:rowOff>
    </xdr:to>
    <xdr:grpSp>
      <xdr:nvGrpSpPr>
        <xdr:cNvPr id="394225" name="Group 5353">
          <a:extLst>
            <a:ext uri="{FF2B5EF4-FFF2-40B4-BE49-F238E27FC236}">
              <a16:creationId xmlns:a16="http://schemas.microsoft.com/office/drawing/2014/main" id="{73A6AC18-BFEF-0FFB-E3C1-FEC922B4EABC}"/>
            </a:ext>
          </a:extLst>
        </xdr:cNvPr>
        <xdr:cNvGrpSpPr>
          <a:grpSpLocks/>
        </xdr:cNvGrpSpPr>
      </xdr:nvGrpSpPr>
      <xdr:grpSpPr bwMode="auto">
        <a:xfrm rot="10800000" flipV="1">
          <a:off x="5340350" y="1597025"/>
          <a:ext cx="304800" cy="31750"/>
          <a:chOff x="192" y="847"/>
          <a:chExt cx="97" cy="4"/>
        </a:xfrm>
      </xdr:grpSpPr>
      <xdr:sp macro="" textlink="">
        <xdr:nvSpPr>
          <xdr:cNvPr id="405508" name="Line 5354">
            <a:extLst>
              <a:ext uri="{FF2B5EF4-FFF2-40B4-BE49-F238E27FC236}">
                <a16:creationId xmlns:a16="http://schemas.microsoft.com/office/drawing/2014/main" id="{6E1C765B-A0F4-8059-7BDB-A785DBEB9F71}"/>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5509" name="Line 5355">
            <a:extLst>
              <a:ext uri="{FF2B5EF4-FFF2-40B4-BE49-F238E27FC236}">
                <a16:creationId xmlns:a16="http://schemas.microsoft.com/office/drawing/2014/main" id="{42A0272A-797F-E4CB-C656-0168F27D81E7}"/>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58</xdr:col>
      <xdr:colOff>0</xdr:colOff>
      <xdr:row>7</xdr:row>
      <xdr:rowOff>69850</xdr:rowOff>
    </xdr:from>
    <xdr:to>
      <xdr:col>93</xdr:col>
      <xdr:colOff>6350</xdr:colOff>
      <xdr:row>7</xdr:row>
      <xdr:rowOff>95250</xdr:rowOff>
    </xdr:to>
    <xdr:grpSp>
      <xdr:nvGrpSpPr>
        <xdr:cNvPr id="394226" name="Group 5356">
          <a:extLst>
            <a:ext uri="{FF2B5EF4-FFF2-40B4-BE49-F238E27FC236}">
              <a16:creationId xmlns:a16="http://schemas.microsoft.com/office/drawing/2014/main" id="{DCCA1F82-0576-86B6-9E8D-5F53BB90662D}"/>
            </a:ext>
          </a:extLst>
        </xdr:cNvPr>
        <xdr:cNvGrpSpPr>
          <a:grpSpLocks/>
        </xdr:cNvGrpSpPr>
      </xdr:nvGrpSpPr>
      <xdr:grpSpPr bwMode="auto">
        <a:xfrm rot="10800000" flipV="1">
          <a:off x="3790950" y="1489075"/>
          <a:ext cx="1339850" cy="25400"/>
          <a:chOff x="192" y="847"/>
          <a:chExt cx="97" cy="4"/>
        </a:xfrm>
      </xdr:grpSpPr>
      <xdr:sp macro="" textlink="">
        <xdr:nvSpPr>
          <xdr:cNvPr id="405506" name="Line 5357">
            <a:extLst>
              <a:ext uri="{FF2B5EF4-FFF2-40B4-BE49-F238E27FC236}">
                <a16:creationId xmlns:a16="http://schemas.microsoft.com/office/drawing/2014/main" id="{10680E8F-7465-754C-4ACD-256A9370440A}"/>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5507" name="Line 5358">
            <a:extLst>
              <a:ext uri="{FF2B5EF4-FFF2-40B4-BE49-F238E27FC236}">
                <a16:creationId xmlns:a16="http://schemas.microsoft.com/office/drawing/2014/main" id="{C17F546B-20BF-80CF-84AD-AC793E747B29}"/>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98</xdr:col>
      <xdr:colOff>25400</xdr:colOff>
      <xdr:row>7</xdr:row>
      <xdr:rowOff>69850</xdr:rowOff>
    </xdr:from>
    <xdr:to>
      <xdr:col>106</xdr:col>
      <xdr:colOff>25400</xdr:colOff>
      <xdr:row>7</xdr:row>
      <xdr:rowOff>95250</xdr:rowOff>
    </xdr:to>
    <xdr:grpSp>
      <xdr:nvGrpSpPr>
        <xdr:cNvPr id="394227" name="Group 5359">
          <a:extLst>
            <a:ext uri="{FF2B5EF4-FFF2-40B4-BE49-F238E27FC236}">
              <a16:creationId xmlns:a16="http://schemas.microsoft.com/office/drawing/2014/main" id="{AF9FBFB3-3C16-9073-B623-1F3B032E8C7C}"/>
            </a:ext>
          </a:extLst>
        </xdr:cNvPr>
        <xdr:cNvGrpSpPr>
          <a:grpSpLocks/>
        </xdr:cNvGrpSpPr>
      </xdr:nvGrpSpPr>
      <xdr:grpSpPr bwMode="auto">
        <a:xfrm rot="10800000" flipV="1">
          <a:off x="5340350" y="1489075"/>
          <a:ext cx="304800" cy="25400"/>
          <a:chOff x="192" y="847"/>
          <a:chExt cx="97" cy="4"/>
        </a:xfrm>
      </xdr:grpSpPr>
      <xdr:sp macro="" textlink="">
        <xdr:nvSpPr>
          <xdr:cNvPr id="405504" name="Line 5360">
            <a:extLst>
              <a:ext uri="{FF2B5EF4-FFF2-40B4-BE49-F238E27FC236}">
                <a16:creationId xmlns:a16="http://schemas.microsoft.com/office/drawing/2014/main" id="{85212E4F-7416-F7AC-82E9-CA07DF9DE6E7}"/>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5505" name="Line 5361">
            <a:extLst>
              <a:ext uri="{FF2B5EF4-FFF2-40B4-BE49-F238E27FC236}">
                <a16:creationId xmlns:a16="http://schemas.microsoft.com/office/drawing/2014/main" id="{4018A559-1EF5-C83F-1269-096D41BA17EF}"/>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16</xdr:col>
      <xdr:colOff>6350</xdr:colOff>
      <xdr:row>7</xdr:row>
      <xdr:rowOff>196850</xdr:rowOff>
    </xdr:from>
    <xdr:to>
      <xdr:col>56</xdr:col>
      <xdr:colOff>6350</xdr:colOff>
      <xdr:row>7</xdr:row>
      <xdr:rowOff>228600</xdr:rowOff>
    </xdr:to>
    <xdr:grpSp>
      <xdr:nvGrpSpPr>
        <xdr:cNvPr id="394228" name="Group 5362">
          <a:extLst>
            <a:ext uri="{FF2B5EF4-FFF2-40B4-BE49-F238E27FC236}">
              <a16:creationId xmlns:a16="http://schemas.microsoft.com/office/drawing/2014/main" id="{AB4A0101-5ACA-A1E0-EBF9-0155A3314264}"/>
            </a:ext>
          </a:extLst>
        </xdr:cNvPr>
        <xdr:cNvGrpSpPr>
          <a:grpSpLocks/>
        </xdr:cNvGrpSpPr>
      </xdr:nvGrpSpPr>
      <xdr:grpSpPr bwMode="auto">
        <a:xfrm>
          <a:off x="2197100" y="1616075"/>
          <a:ext cx="1524000" cy="31750"/>
          <a:chOff x="192" y="847"/>
          <a:chExt cx="97" cy="4"/>
        </a:xfrm>
      </xdr:grpSpPr>
      <xdr:sp macro="" textlink="">
        <xdr:nvSpPr>
          <xdr:cNvPr id="394238" name="Line 5363">
            <a:extLst>
              <a:ext uri="{FF2B5EF4-FFF2-40B4-BE49-F238E27FC236}">
                <a16:creationId xmlns:a16="http://schemas.microsoft.com/office/drawing/2014/main" id="{48A658AA-A608-17C4-D919-3425C60BC3AA}"/>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4239" name="Line 5364">
            <a:extLst>
              <a:ext uri="{FF2B5EF4-FFF2-40B4-BE49-F238E27FC236}">
                <a16:creationId xmlns:a16="http://schemas.microsoft.com/office/drawing/2014/main" id="{25B2D005-2728-0760-8C3E-6A8075C91728}"/>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16</xdr:col>
      <xdr:colOff>6350</xdr:colOff>
      <xdr:row>7</xdr:row>
      <xdr:rowOff>88900</xdr:rowOff>
    </xdr:from>
    <xdr:to>
      <xdr:col>56</xdr:col>
      <xdr:colOff>6350</xdr:colOff>
      <xdr:row>7</xdr:row>
      <xdr:rowOff>114300</xdr:rowOff>
    </xdr:to>
    <xdr:grpSp>
      <xdr:nvGrpSpPr>
        <xdr:cNvPr id="394229" name="Group 5365">
          <a:extLst>
            <a:ext uri="{FF2B5EF4-FFF2-40B4-BE49-F238E27FC236}">
              <a16:creationId xmlns:a16="http://schemas.microsoft.com/office/drawing/2014/main" id="{D3CD5078-52DC-4397-8548-FEE00C240809}"/>
            </a:ext>
          </a:extLst>
        </xdr:cNvPr>
        <xdr:cNvGrpSpPr>
          <a:grpSpLocks/>
        </xdr:cNvGrpSpPr>
      </xdr:nvGrpSpPr>
      <xdr:grpSpPr bwMode="auto">
        <a:xfrm>
          <a:off x="2197100" y="1508125"/>
          <a:ext cx="1524000" cy="25400"/>
          <a:chOff x="192" y="847"/>
          <a:chExt cx="97" cy="4"/>
        </a:xfrm>
      </xdr:grpSpPr>
      <xdr:sp macro="" textlink="">
        <xdr:nvSpPr>
          <xdr:cNvPr id="394236" name="Line 5366">
            <a:extLst>
              <a:ext uri="{FF2B5EF4-FFF2-40B4-BE49-F238E27FC236}">
                <a16:creationId xmlns:a16="http://schemas.microsoft.com/office/drawing/2014/main" id="{7C23E07F-43F5-250B-6B7A-25D7C53B9320}"/>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4237" name="Line 5367">
            <a:extLst>
              <a:ext uri="{FF2B5EF4-FFF2-40B4-BE49-F238E27FC236}">
                <a16:creationId xmlns:a16="http://schemas.microsoft.com/office/drawing/2014/main" id="{4B0255BA-902C-DF87-C3DB-48C1CBCC9176}"/>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xdr:from>
      <xdr:col>112</xdr:col>
      <xdr:colOff>0</xdr:colOff>
      <xdr:row>7</xdr:row>
      <xdr:rowOff>19050</xdr:rowOff>
    </xdr:from>
    <xdr:to>
      <xdr:col>119</xdr:col>
      <xdr:colOff>3261</xdr:colOff>
      <xdr:row>7</xdr:row>
      <xdr:rowOff>285750</xdr:rowOff>
    </xdr:to>
    <xdr:sp macro="" textlink="" fLocksText="0">
      <xdr:nvSpPr>
        <xdr:cNvPr id="236304" name="Oval 5374">
          <a:extLst>
            <a:ext uri="{FF2B5EF4-FFF2-40B4-BE49-F238E27FC236}">
              <a16:creationId xmlns:a16="http://schemas.microsoft.com/office/drawing/2014/main" id="{82365116-CA2D-8411-91DD-6DC5DF313247}"/>
            </a:ext>
          </a:extLst>
        </xdr:cNvPr>
        <xdr:cNvSpPr>
          <a:spLocks noChangeArrowheads="1"/>
        </xdr:cNvSpPr>
      </xdr:nvSpPr>
      <xdr:spPr bwMode="auto">
        <a:xfrm>
          <a:off x="5438775" y="1400175"/>
          <a:ext cx="276225" cy="266700"/>
        </a:xfrm>
        <a:prstGeom prst="ellipse">
          <a:avLst/>
        </a:prstGeom>
        <a:noFill/>
        <a:ln w="6350" algn="ctr">
          <a:solidFill>
            <a:srgbClr val="000000"/>
          </a:solidFill>
          <a:round/>
          <a:headEnd/>
          <a:tailEnd/>
        </a:ln>
      </xdr:spPr>
    </xdr:sp>
    <xdr:clientData fLocksWithSheet="0"/>
  </xdr:twoCellAnchor>
  <xdr:twoCellAnchor editAs="oneCell">
    <xdr:from>
      <xdr:col>195</xdr:col>
      <xdr:colOff>0</xdr:colOff>
      <xdr:row>38</xdr:row>
      <xdr:rowOff>57150</xdr:rowOff>
    </xdr:from>
    <xdr:to>
      <xdr:col>199</xdr:col>
      <xdr:colOff>0</xdr:colOff>
      <xdr:row>40</xdr:row>
      <xdr:rowOff>114300</xdr:rowOff>
    </xdr:to>
    <xdr:pic>
      <xdr:nvPicPr>
        <xdr:cNvPr id="394231" name="Picture 5639">
          <a:hlinkClick xmlns:r="http://schemas.openxmlformats.org/officeDocument/2006/relationships" r:id="rId1"/>
          <a:extLst>
            <a:ext uri="{FF2B5EF4-FFF2-40B4-BE49-F238E27FC236}">
              <a16:creationId xmlns:a16="http://schemas.microsoft.com/office/drawing/2014/main" id="{D213F026-3F70-1B4B-1722-321955D61E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34300" y="7169150"/>
          <a:ext cx="1085850" cy="31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195</xdr:col>
      <xdr:colOff>0</xdr:colOff>
      <xdr:row>21</xdr:row>
      <xdr:rowOff>85725</xdr:rowOff>
    </xdr:from>
    <xdr:to>
      <xdr:col>196</xdr:col>
      <xdr:colOff>22301</xdr:colOff>
      <xdr:row>22</xdr:row>
      <xdr:rowOff>238125</xdr:rowOff>
    </xdr:to>
    <xdr:sp macro="" textlink="" fLocksText="0">
      <xdr:nvSpPr>
        <xdr:cNvPr id="236309" name="Oval 5374">
          <a:extLst>
            <a:ext uri="{FF2B5EF4-FFF2-40B4-BE49-F238E27FC236}">
              <a16:creationId xmlns:a16="http://schemas.microsoft.com/office/drawing/2014/main" id="{4D334E21-6087-6EF4-0937-F3584BDBED62}"/>
            </a:ext>
          </a:extLst>
        </xdr:cNvPr>
        <xdr:cNvSpPr>
          <a:spLocks noChangeArrowheads="1"/>
        </xdr:cNvSpPr>
      </xdr:nvSpPr>
      <xdr:spPr bwMode="auto">
        <a:xfrm flipH="1">
          <a:off x="8696325" y="4248150"/>
          <a:ext cx="285750" cy="266700"/>
        </a:xfrm>
        <a:prstGeom prst="ellipse">
          <a:avLst/>
        </a:prstGeom>
        <a:noFill/>
        <a:ln w="6350" algn="ctr">
          <a:solidFill>
            <a:srgbClr val="000000"/>
          </a:solidFill>
          <a:round/>
          <a:headEnd/>
          <a:tailEnd/>
        </a:ln>
      </xdr:spPr>
    </xdr:sp>
    <xdr:clientData fLocksWithSheet="0"/>
  </xdr:twoCellAnchor>
  <xdr:twoCellAnchor editAs="oneCell">
    <xdr:from>
      <xdr:col>12</xdr:col>
      <xdr:colOff>0</xdr:colOff>
      <xdr:row>12</xdr:row>
      <xdr:rowOff>76200</xdr:rowOff>
    </xdr:from>
    <xdr:to>
      <xdr:col>53</xdr:col>
      <xdr:colOff>6350</xdr:colOff>
      <xdr:row>12</xdr:row>
      <xdr:rowOff>101600</xdr:rowOff>
    </xdr:to>
    <xdr:grpSp>
      <xdr:nvGrpSpPr>
        <xdr:cNvPr id="394233" name="Group 5646">
          <a:extLst>
            <a:ext uri="{FF2B5EF4-FFF2-40B4-BE49-F238E27FC236}">
              <a16:creationId xmlns:a16="http://schemas.microsoft.com/office/drawing/2014/main" id="{392B3A8E-EF99-644C-C9C4-FEA4252FE150}"/>
            </a:ext>
          </a:extLst>
        </xdr:cNvPr>
        <xdr:cNvGrpSpPr>
          <a:grpSpLocks/>
        </xdr:cNvGrpSpPr>
      </xdr:nvGrpSpPr>
      <xdr:grpSpPr bwMode="auto">
        <a:xfrm>
          <a:off x="2038350" y="2867025"/>
          <a:ext cx="1568450" cy="25400"/>
          <a:chOff x="192" y="847"/>
          <a:chExt cx="97" cy="4"/>
        </a:xfrm>
      </xdr:grpSpPr>
      <xdr:sp macro="" textlink="">
        <xdr:nvSpPr>
          <xdr:cNvPr id="394234" name="Line 5647">
            <a:extLst>
              <a:ext uri="{FF2B5EF4-FFF2-40B4-BE49-F238E27FC236}">
                <a16:creationId xmlns:a16="http://schemas.microsoft.com/office/drawing/2014/main" id="{39132B0E-2954-D52B-CA4B-3F93E3003A66}"/>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4235" name="Line 5648">
            <a:extLst>
              <a:ext uri="{FF2B5EF4-FFF2-40B4-BE49-F238E27FC236}">
                <a16:creationId xmlns:a16="http://schemas.microsoft.com/office/drawing/2014/main" id="{3F51E167-06DC-D4FD-C83E-6F53CE79775D}"/>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oneCellAnchor>
    <xdr:from>
      <xdr:col>26</xdr:col>
      <xdr:colOff>0</xdr:colOff>
      <xdr:row>34</xdr:row>
      <xdr:rowOff>0</xdr:rowOff>
    </xdr:from>
    <xdr:ext cx="6048374" cy="1692771"/>
    <xdr:sp macro="" textlink="">
      <xdr:nvSpPr>
        <xdr:cNvPr id="2" name="正方形/長方形 1">
          <a:extLst>
            <a:ext uri="{FF2B5EF4-FFF2-40B4-BE49-F238E27FC236}">
              <a16:creationId xmlns:a16="http://schemas.microsoft.com/office/drawing/2014/main" id="{FB7FF3CD-6D4C-4286-8F11-862C57C7A47F}"/>
            </a:ext>
          </a:extLst>
        </xdr:cNvPr>
        <xdr:cNvSpPr/>
      </xdr:nvSpPr>
      <xdr:spPr>
        <a:xfrm>
          <a:off x="2571750" y="6477000"/>
          <a:ext cx="6048374" cy="1692771"/>
        </a:xfrm>
        <a:prstGeom prst="rect">
          <a:avLst/>
        </a:prstGeom>
        <a:noFill/>
      </xdr:spPr>
      <xdr:txBody>
        <a:bodyPr wrap="square" lIns="91440" tIns="45720" rIns="91440" bIns="45720">
          <a:spAutoFit/>
        </a:bodyPr>
        <a:lstStyle/>
        <a:p>
          <a:pPr algn="ctr"/>
          <a:r>
            <a:rPr lang="ja-JP" altLang="en-US" sz="9600" b="1" cap="none" spc="0">
              <a:ln w="12700">
                <a:solidFill>
                  <a:srgbClr val="FF0000"/>
                </a:solidFill>
                <a:prstDash val="solid"/>
              </a:ln>
              <a:solidFill>
                <a:srgbClr val="FF0000"/>
              </a:solidFill>
              <a:effectLst>
                <a:outerShdw dist="38100" dir="2640000" algn="bl" rotWithShape="0">
                  <a:schemeClr val="tx2">
                    <a:lumMod val="75000"/>
                  </a:schemeClr>
                </a:outerShdw>
              </a:effectLst>
            </a:rPr>
            <a:t>サンプル</a:t>
          </a:r>
          <a:endParaRPr lang="en-US" altLang="ja-JP" sz="9600" b="1" cap="none" spc="0">
            <a:ln w="12700">
              <a:solidFill>
                <a:srgbClr val="FF0000"/>
              </a:solidFill>
              <a:prstDash val="solid"/>
            </a:ln>
            <a:solidFill>
              <a:srgbClr val="FF0000"/>
            </a:solidFill>
            <a:effectLst>
              <a:outerShdw dist="38100" dir="2640000" algn="bl" rotWithShape="0">
                <a:schemeClr val="tx2">
                  <a:lumMod val="75000"/>
                </a:schemeClr>
              </a:outerShdw>
            </a:effectLst>
          </a:endParaRPr>
        </a:p>
      </xdr:txBody>
    </xdr:sp>
    <xdr:clientData/>
  </xdr:oneCellAnchor>
</xdr:wsDr>
</file>

<file path=xl/drawings/drawing18.xml><?xml version="1.0" encoding="utf-8"?>
<xdr:wsDr xmlns:xdr="http://schemas.openxmlformats.org/drawingml/2006/spreadsheetDrawing" xmlns:a="http://schemas.openxmlformats.org/drawingml/2006/main">
  <xdr:twoCellAnchor editAs="absolute">
    <xdr:from>
      <xdr:col>1</xdr:col>
      <xdr:colOff>165100</xdr:colOff>
      <xdr:row>2</xdr:row>
      <xdr:rowOff>38100</xdr:rowOff>
    </xdr:from>
    <xdr:to>
      <xdr:col>16</xdr:col>
      <xdr:colOff>488950</xdr:colOff>
      <xdr:row>220</xdr:row>
      <xdr:rowOff>57150</xdr:rowOff>
    </xdr:to>
    <xdr:grpSp>
      <xdr:nvGrpSpPr>
        <xdr:cNvPr id="390141" name="グループ化 29">
          <a:extLst>
            <a:ext uri="{FF2B5EF4-FFF2-40B4-BE49-F238E27FC236}">
              <a16:creationId xmlns:a16="http://schemas.microsoft.com/office/drawing/2014/main" id="{ABC50C7F-30CB-B5CB-5B77-11CDAD16FE68}"/>
            </a:ext>
          </a:extLst>
        </xdr:cNvPr>
        <xdr:cNvGrpSpPr>
          <a:grpSpLocks/>
        </xdr:cNvGrpSpPr>
      </xdr:nvGrpSpPr>
      <xdr:grpSpPr bwMode="auto">
        <a:xfrm>
          <a:off x="355600" y="419100"/>
          <a:ext cx="10896600" cy="37395150"/>
          <a:chOff x="274935" y="532990"/>
          <a:chExt cx="10431712" cy="37509860"/>
        </a:xfrm>
      </xdr:grpSpPr>
      <xdr:pic>
        <xdr:nvPicPr>
          <xdr:cNvPr id="406547" name="図 30">
            <a:extLst>
              <a:ext uri="{FF2B5EF4-FFF2-40B4-BE49-F238E27FC236}">
                <a16:creationId xmlns:a16="http://schemas.microsoft.com/office/drawing/2014/main" id="{87EDF07F-026C-5C0C-3C8E-2D0C96B7D4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72143" y="780670"/>
            <a:ext cx="5095875" cy="561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06548" name="図 31">
            <a:extLst>
              <a:ext uri="{FF2B5EF4-FFF2-40B4-BE49-F238E27FC236}">
                <a16:creationId xmlns:a16="http://schemas.microsoft.com/office/drawing/2014/main" id="{7D8723C4-50BC-A5EB-C80C-53BFD912C9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4935" y="532990"/>
            <a:ext cx="5124450" cy="6886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06549" name="図 32">
            <a:extLst>
              <a:ext uri="{FF2B5EF4-FFF2-40B4-BE49-F238E27FC236}">
                <a16:creationId xmlns:a16="http://schemas.microsoft.com/office/drawing/2014/main" id="{54C8B2B8-3BE8-57EC-CA03-183CCA08FBD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7762874"/>
            <a:ext cx="10336492" cy="7772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06550" name="図 33">
            <a:extLst>
              <a:ext uri="{FF2B5EF4-FFF2-40B4-BE49-F238E27FC236}">
                <a16:creationId xmlns:a16="http://schemas.microsoft.com/office/drawing/2014/main" id="{EB2A64AD-47A0-D1B3-62A5-492A01CFFCE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3375" y="15347098"/>
            <a:ext cx="10296525" cy="7722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06551" name="図 34">
            <a:extLst>
              <a:ext uri="{FF2B5EF4-FFF2-40B4-BE49-F238E27FC236}">
                <a16:creationId xmlns:a16="http://schemas.microsoft.com/office/drawing/2014/main" id="{1DD27306-D626-EC40-7653-20719E5D622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90525" y="23183849"/>
            <a:ext cx="10316122" cy="772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06552" name="図 35">
            <a:extLst>
              <a:ext uri="{FF2B5EF4-FFF2-40B4-BE49-F238E27FC236}">
                <a16:creationId xmlns:a16="http://schemas.microsoft.com/office/drawing/2014/main" id="{D054E9E5-31EC-4B9F-DEA7-ABB7DB61951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1000" y="30689550"/>
            <a:ext cx="10320248" cy="7353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5</xdr:col>
      <xdr:colOff>146050</xdr:colOff>
      <xdr:row>9</xdr:row>
      <xdr:rowOff>6350</xdr:rowOff>
    </xdr:from>
    <xdr:to>
      <xdr:col>6</xdr:col>
      <xdr:colOff>482600</xdr:colOff>
      <xdr:row>12</xdr:row>
      <xdr:rowOff>0</xdr:rowOff>
    </xdr:to>
    <xdr:sp macro="" textlink="">
      <xdr:nvSpPr>
        <xdr:cNvPr id="390142" name="Oval 10">
          <a:extLst>
            <a:ext uri="{FF2B5EF4-FFF2-40B4-BE49-F238E27FC236}">
              <a16:creationId xmlns:a16="http://schemas.microsoft.com/office/drawing/2014/main" id="{00C2C456-A7CD-DCF1-E5A8-E1623BE2D015}"/>
            </a:ext>
          </a:extLst>
        </xdr:cNvPr>
        <xdr:cNvSpPr>
          <a:spLocks noChangeArrowheads="1"/>
        </xdr:cNvSpPr>
      </xdr:nvSpPr>
      <xdr:spPr bwMode="auto">
        <a:xfrm>
          <a:off x="2908300" y="1536700"/>
          <a:ext cx="984250" cy="488950"/>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120650</xdr:colOff>
      <xdr:row>9</xdr:row>
      <xdr:rowOff>6350</xdr:rowOff>
    </xdr:from>
    <xdr:to>
      <xdr:col>8</xdr:col>
      <xdr:colOff>355600</xdr:colOff>
      <xdr:row>12</xdr:row>
      <xdr:rowOff>19050</xdr:rowOff>
    </xdr:to>
    <xdr:sp macro="" textlink="">
      <xdr:nvSpPr>
        <xdr:cNvPr id="390143" name="Oval 11">
          <a:extLst>
            <a:ext uri="{FF2B5EF4-FFF2-40B4-BE49-F238E27FC236}">
              <a16:creationId xmlns:a16="http://schemas.microsoft.com/office/drawing/2014/main" id="{2FF4AC4E-786B-3222-0457-6D971907DB66}"/>
            </a:ext>
          </a:extLst>
        </xdr:cNvPr>
        <xdr:cNvSpPr>
          <a:spLocks noChangeArrowheads="1"/>
        </xdr:cNvSpPr>
      </xdr:nvSpPr>
      <xdr:spPr bwMode="auto">
        <a:xfrm>
          <a:off x="4178300" y="1536700"/>
          <a:ext cx="882650" cy="508000"/>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247650</xdr:colOff>
      <xdr:row>23</xdr:row>
      <xdr:rowOff>57150</xdr:rowOff>
    </xdr:from>
    <xdr:to>
      <xdr:col>7</xdr:col>
      <xdr:colOff>400050</xdr:colOff>
      <xdr:row>26</xdr:row>
      <xdr:rowOff>44450</xdr:rowOff>
    </xdr:to>
    <xdr:sp macro="" textlink="">
      <xdr:nvSpPr>
        <xdr:cNvPr id="406528" name="Oval 12">
          <a:extLst>
            <a:ext uri="{FF2B5EF4-FFF2-40B4-BE49-F238E27FC236}">
              <a16:creationId xmlns:a16="http://schemas.microsoft.com/office/drawing/2014/main" id="{B95D8B75-0F31-F69A-24D0-8568E70967B2}"/>
            </a:ext>
          </a:extLst>
        </xdr:cNvPr>
        <xdr:cNvSpPr>
          <a:spLocks noChangeArrowheads="1"/>
        </xdr:cNvSpPr>
      </xdr:nvSpPr>
      <xdr:spPr bwMode="auto">
        <a:xfrm>
          <a:off x="3657600" y="3898900"/>
          <a:ext cx="800100" cy="482600"/>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431800</xdr:colOff>
      <xdr:row>23</xdr:row>
      <xdr:rowOff>44450</xdr:rowOff>
    </xdr:from>
    <xdr:to>
      <xdr:col>8</xdr:col>
      <xdr:colOff>501650</xdr:colOff>
      <xdr:row>26</xdr:row>
      <xdr:rowOff>38100</xdr:rowOff>
    </xdr:to>
    <xdr:sp macro="" textlink="">
      <xdr:nvSpPr>
        <xdr:cNvPr id="406529" name="Oval 13">
          <a:extLst>
            <a:ext uri="{FF2B5EF4-FFF2-40B4-BE49-F238E27FC236}">
              <a16:creationId xmlns:a16="http://schemas.microsoft.com/office/drawing/2014/main" id="{C05A707D-98BE-3FA6-67BA-F96115B46E96}"/>
            </a:ext>
          </a:extLst>
        </xdr:cNvPr>
        <xdr:cNvSpPr>
          <a:spLocks noChangeArrowheads="1"/>
        </xdr:cNvSpPr>
      </xdr:nvSpPr>
      <xdr:spPr bwMode="auto">
        <a:xfrm>
          <a:off x="4489450" y="3886200"/>
          <a:ext cx="717550" cy="488950"/>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355600</xdr:colOff>
      <xdr:row>16</xdr:row>
      <xdr:rowOff>146050</xdr:rowOff>
    </xdr:from>
    <xdr:to>
      <xdr:col>8</xdr:col>
      <xdr:colOff>88900</xdr:colOff>
      <xdr:row>19</xdr:row>
      <xdr:rowOff>6350</xdr:rowOff>
    </xdr:to>
    <xdr:sp macro="" textlink="">
      <xdr:nvSpPr>
        <xdr:cNvPr id="406530" name="Oval 14">
          <a:extLst>
            <a:ext uri="{FF2B5EF4-FFF2-40B4-BE49-F238E27FC236}">
              <a16:creationId xmlns:a16="http://schemas.microsoft.com/office/drawing/2014/main" id="{4AD4E3D5-92EB-4A34-99CA-AD2E68202061}"/>
            </a:ext>
          </a:extLst>
        </xdr:cNvPr>
        <xdr:cNvSpPr>
          <a:spLocks noChangeArrowheads="1"/>
        </xdr:cNvSpPr>
      </xdr:nvSpPr>
      <xdr:spPr bwMode="auto">
        <a:xfrm>
          <a:off x="4413250" y="2832100"/>
          <a:ext cx="381000" cy="355600"/>
        </a:xfrm>
        <a:prstGeom prst="ellipse">
          <a:avLst/>
        </a:prstGeom>
        <a:noFill/>
        <a:ln w="190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596900</xdr:colOff>
      <xdr:row>26</xdr:row>
      <xdr:rowOff>120650</xdr:rowOff>
    </xdr:from>
    <xdr:to>
      <xdr:col>8</xdr:col>
      <xdr:colOff>342900</xdr:colOff>
      <xdr:row>28</xdr:row>
      <xdr:rowOff>146050</xdr:rowOff>
    </xdr:to>
    <xdr:sp macro="" textlink="">
      <xdr:nvSpPr>
        <xdr:cNvPr id="406531" name="Oval 15">
          <a:extLst>
            <a:ext uri="{FF2B5EF4-FFF2-40B4-BE49-F238E27FC236}">
              <a16:creationId xmlns:a16="http://schemas.microsoft.com/office/drawing/2014/main" id="{FB2024CD-6FF8-B422-865E-5CB4DDBB590B}"/>
            </a:ext>
          </a:extLst>
        </xdr:cNvPr>
        <xdr:cNvSpPr>
          <a:spLocks noChangeArrowheads="1"/>
        </xdr:cNvSpPr>
      </xdr:nvSpPr>
      <xdr:spPr bwMode="auto">
        <a:xfrm>
          <a:off x="4654550" y="4457700"/>
          <a:ext cx="393700" cy="355600"/>
        </a:xfrm>
        <a:prstGeom prst="ellipse">
          <a:avLst/>
        </a:prstGeom>
        <a:noFill/>
        <a:ln w="190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577850</xdr:colOff>
      <xdr:row>33</xdr:row>
      <xdr:rowOff>107950</xdr:rowOff>
    </xdr:from>
    <xdr:to>
      <xdr:col>8</xdr:col>
      <xdr:colOff>323850</xdr:colOff>
      <xdr:row>35</xdr:row>
      <xdr:rowOff>139700</xdr:rowOff>
    </xdr:to>
    <xdr:sp macro="" textlink="">
      <xdr:nvSpPr>
        <xdr:cNvPr id="406532" name="Oval 16">
          <a:extLst>
            <a:ext uri="{FF2B5EF4-FFF2-40B4-BE49-F238E27FC236}">
              <a16:creationId xmlns:a16="http://schemas.microsoft.com/office/drawing/2014/main" id="{DC6C024A-B2B5-D3B5-1863-44B596758D41}"/>
            </a:ext>
          </a:extLst>
        </xdr:cNvPr>
        <xdr:cNvSpPr>
          <a:spLocks noChangeArrowheads="1"/>
        </xdr:cNvSpPr>
      </xdr:nvSpPr>
      <xdr:spPr bwMode="auto">
        <a:xfrm>
          <a:off x="4635500" y="5600700"/>
          <a:ext cx="393700" cy="361950"/>
        </a:xfrm>
        <a:prstGeom prst="ellipse">
          <a:avLst/>
        </a:prstGeom>
        <a:noFill/>
        <a:ln w="190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292100</xdr:colOff>
      <xdr:row>47</xdr:row>
      <xdr:rowOff>120650</xdr:rowOff>
    </xdr:from>
    <xdr:to>
      <xdr:col>3</xdr:col>
      <xdr:colOff>19050</xdr:colOff>
      <xdr:row>49</xdr:row>
      <xdr:rowOff>146050</xdr:rowOff>
    </xdr:to>
    <xdr:sp macro="" textlink="">
      <xdr:nvSpPr>
        <xdr:cNvPr id="406533" name="Oval 17">
          <a:extLst>
            <a:ext uri="{FF2B5EF4-FFF2-40B4-BE49-F238E27FC236}">
              <a16:creationId xmlns:a16="http://schemas.microsoft.com/office/drawing/2014/main" id="{B1A74C71-0BEF-4B29-3BE8-75E1DD12094A}"/>
            </a:ext>
          </a:extLst>
        </xdr:cNvPr>
        <xdr:cNvSpPr>
          <a:spLocks noChangeArrowheads="1"/>
        </xdr:cNvSpPr>
      </xdr:nvSpPr>
      <xdr:spPr bwMode="auto">
        <a:xfrm>
          <a:off x="1111250" y="7924800"/>
          <a:ext cx="374650" cy="355600"/>
        </a:xfrm>
        <a:prstGeom prst="ellipse">
          <a:avLst/>
        </a:prstGeom>
        <a:noFill/>
        <a:ln w="190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603250</xdr:colOff>
      <xdr:row>19</xdr:row>
      <xdr:rowOff>6350</xdr:rowOff>
    </xdr:from>
    <xdr:to>
      <xdr:col>7</xdr:col>
      <xdr:colOff>444500</xdr:colOff>
      <xdr:row>47</xdr:row>
      <xdr:rowOff>82550</xdr:rowOff>
    </xdr:to>
    <xdr:sp macro="" textlink="">
      <xdr:nvSpPr>
        <xdr:cNvPr id="406534" name="Line 20">
          <a:extLst>
            <a:ext uri="{FF2B5EF4-FFF2-40B4-BE49-F238E27FC236}">
              <a16:creationId xmlns:a16="http://schemas.microsoft.com/office/drawing/2014/main" id="{8D116DBB-5722-E82A-D8AA-38509EFC7861}"/>
            </a:ext>
          </a:extLst>
        </xdr:cNvPr>
        <xdr:cNvSpPr>
          <a:spLocks noChangeShapeType="1"/>
        </xdr:cNvSpPr>
      </xdr:nvSpPr>
      <xdr:spPr bwMode="auto">
        <a:xfrm flipH="1">
          <a:off x="1422400" y="3187700"/>
          <a:ext cx="3079750" cy="4699000"/>
        </a:xfrm>
        <a:prstGeom prst="line">
          <a:avLst/>
        </a:prstGeom>
        <a:noFill/>
        <a:ln w="19050">
          <a:solidFill>
            <a:srgbClr val="0000FF"/>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31750</xdr:colOff>
      <xdr:row>28</xdr:row>
      <xdr:rowOff>158750</xdr:rowOff>
    </xdr:from>
    <xdr:to>
      <xdr:col>7</xdr:col>
      <xdr:colOff>615950</xdr:colOff>
      <xdr:row>47</xdr:row>
      <xdr:rowOff>158750</xdr:rowOff>
    </xdr:to>
    <xdr:sp macro="" textlink="">
      <xdr:nvSpPr>
        <xdr:cNvPr id="406535" name="Line 21">
          <a:extLst>
            <a:ext uri="{FF2B5EF4-FFF2-40B4-BE49-F238E27FC236}">
              <a16:creationId xmlns:a16="http://schemas.microsoft.com/office/drawing/2014/main" id="{E8DF7D0E-8492-7589-339C-082676139F61}"/>
            </a:ext>
          </a:extLst>
        </xdr:cNvPr>
        <xdr:cNvSpPr>
          <a:spLocks noChangeShapeType="1"/>
        </xdr:cNvSpPr>
      </xdr:nvSpPr>
      <xdr:spPr bwMode="auto">
        <a:xfrm flipH="1">
          <a:off x="1498600" y="4826000"/>
          <a:ext cx="3175000" cy="3136900"/>
        </a:xfrm>
        <a:prstGeom prst="line">
          <a:avLst/>
        </a:prstGeom>
        <a:noFill/>
        <a:ln w="19050">
          <a:solidFill>
            <a:srgbClr val="0000FF"/>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114300</xdr:colOff>
      <xdr:row>35</xdr:row>
      <xdr:rowOff>88900</xdr:rowOff>
    </xdr:from>
    <xdr:to>
      <xdr:col>7</xdr:col>
      <xdr:colOff>577850</xdr:colOff>
      <xdr:row>48</xdr:row>
      <xdr:rowOff>101600</xdr:rowOff>
    </xdr:to>
    <xdr:sp macro="" textlink="">
      <xdr:nvSpPr>
        <xdr:cNvPr id="406536" name="Line 22">
          <a:extLst>
            <a:ext uri="{FF2B5EF4-FFF2-40B4-BE49-F238E27FC236}">
              <a16:creationId xmlns:a16="http://schemas.microsoft.com/office/drawing/2014/main" id="{8C842706-343E-53CE-A97F-0A90259577C9}"/>
            </a:ext>
          </a:extLst>
        </xdr:cNvPr>
        <xdr:cNvSpPr>
          <a:spLocks noChangeShapeType="1"/>
        </xdr:cNvSpPr>
      </xdr:nvSpPr>
      <xdr:spPr bwMode="auto">
        <a:xfrm flipH="1">
          <a:off x="1581150" y="5911850"/>
          <a:ext cx="3054350" cy="2159000"/>
        </a:xfrm>
        <a:prstGeom prst="line">
          <a:avLst/>
        </a:prstGeom>
        <a:noFill/>
        <a:ln w="19050">
          <a:solidFill>
            <a:srgbClr val="0000FF"/>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15</xdr:col>
      <xdr:colOff>19050</xdr:colOff>
      <xdr:row>36</xdr:row>
      <xdr:rowOff>107950</xdr:rowOff>
    </xdr:from>
    <xdr:to>
      <xdr:col>15</xdr:col>
      <xdr:colOff>552450</xdr:colOff>
      <xdr:row>42</xdr:row>
      <xdr:rowOff>63500</xdr:rowOff>
    </xdr:to>
    <xdr:pic>
      <xdr:nvPicPr>
        <xdr:cNvPr id="406537" name="Picture 24" descr="IP12_L13">
          <a:extLst>
            <a:ext uri="{FF2B5EF4-FFF2-40B4-BE49-F238E27FC236}">
              <a16:creationId xmlns:a16="http://schemas.microsoft.com/office/drawing/2014/main" id="{283057E1-F53B-6C2B-F869-5BB051F6B72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258300" y="6096000"/>
          <a:ext cx="533400" cy="946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596900</xdr:colOff>
      <xdr:row>43</xdr:row>
      <xdr:rowOff>3175</xdr:rowOff>
    </xdr:from>
    <xdr:to>
      <xdr:col>16</xdr:col>
      <xdr:colOff>72861</xdr:colOff>
      <xdr:row>45</xdr:row>
      <xdr:rowOff>19110</xdr:rowOff>
    </xdr:to>
    <xdr:sp macro="" textlink="">
      <xdr:nvSpPr>
        <xdr:cNvPr id="14" name="Text Box 25">
          <a:extLst>
            <a:ext uri="{FF2B5EF4-FFF2-40B4-BE49-F238E27FC236}">
              <a16:creationId xmlns:a16="http://schemas.microsoft.com/office/drawing/2014/main" id="{7F683707-82C3-FFEC-4790-1D0D32CBDF14}"/>
            </a:ext>
          </a:extLst>
        </xdr:cNvPr>
        <xdr:cNvSpPr txBox="1">
          <a:spLocks noChangeArrowheads="1"/>
        </xdr:cNvSpPr>
      </xdr:nvSpPr>
      <xdr:spPr bwMode="auto">
        <a:xfrm>
          <a:off x="10001250" y="7419975"/>
          <a:ext cx="847725" cy="352425"/>
        </a:xfrm>
        <a:prstGeom prst="rect">
          <a:avLst/>
        </a:prstGeom>
        <a:noFill/>
        <a:ln>
          <a:noFill/>
        </a:ln>
        <a:effectLst/>
      </xdr:spPr>
      <xdr:txBody>
        <a:bodyPr vertOverflow="clip" wrap="square" lIns="36576" tIns="18288" rIns="0" bIns="0" anchor="t" upright="1"/>
        <a:lstStyle/>
        <a:p>
          <a:pPr algn="l" rtl="0">
            <a:defRPr sz="1000"/>
          </a:pPr>
          <a:r>
            <a:rPr lang="ja-JP" altLang="en-US" sz="1100" b="1" i="0" u="none" strike="noStrike" baseline="0">
              <a:solidFill>
                <a:srgbClr val="333333"/>
              </a:solidFill>
              <a:latin typeface="ＭＳ Ｐゴシック"/>
              <a:ea typeface="ＭＳ Ｐゴシック"/>
            </a:rPr>
            <a:t>なるほど</a:t>
          </a:r>
          <a:r>
            <a:rPr lang="ja-JP" altLang="en-US" sz="1100" b="1" i="1" u="none" strike="noStrike" baseline="0">
              <a:solidFill>
                <a:srgbClr val="333333"/>
              </a:solidFill>
              <a:latin typeface="ＭＳ Ｐゴシック"/>
              <a:ea typeface="ＭＳ Ｐゴシック"/>
            </a:rPr>
            <a:t>！</a:t>
          </a:r>
        </a:p>
      </xdr:txBody>
    </xdr:sp>
    <xdr:clientData/>
  </xdr:twoCellAnchor>
  <xdr:twoCellAnchor>
    <xdr:from>
      <xdr:col>15</xdr:col>
      <xdr:colOff>19050</xdr:colOff>
      <xdr:row>9</xdr:row>
      <xdr:rowOff>25400</xdr:rowOff>
    </xdr:from>
    <xdr:to>
      <xdr:col>16</xdr:col>
      <xdr:colOff>260350</xdr:colOff>
      <xdr:row>12</xdr:row>
      <xdr:rowOff>19050</xdr:rowOff>
    </xdr:to>
    <xdr:sp macro="" textlink="">
      <xdr:nvSpPr>
        <xdr:cNvPr id="406539" name="Oval 10">
          <a:extLst>
            <a:ext uri="{FF2B5EF4-FFF2-40B4-BE49-F238E27FC236}">
              <a16:creationId xmlns:a16="http://schemas.microsoft.com/office/drawing/2014/main" id="{77A39644-F183-B82F-B6CA-4C47BA312507}"/>
            </a:ext>
          </a:extLst>
        </xdr:cNvPr>
        <xdr:cNvSpPr>
          <a:spLocks noChangeArrowheads="1"/>
        </xdr:cNvSpPr>
      </xdr:nvSpPr>
      <xdr:spPr bwMode="auto">
        <a:xfrm>
          <a:off x="9258300" y="1555750"/>
          <a:ext cx="889000" cy="488950"/>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355600</xdr:colOff>
      <xdr:row>9</xdr:row>
      <xdr:rowOff>38100</xdr:rowOff>
    </xdr:from>
    <xdr:to>
      <xdr:col>14</xdr:col>
      <xdr:colOff>641350</xdr:colOff>
      <xdr:row>12</xdr:row>
      <xdr:rowOff>25400</xdr:rowOff>
    </xdr:to>
    <xdr:sp macro="" textlink="">
      <xdr:nvSpPr>
        <xdr:cNvPr id="406540" name="Oval 10">
          <a:extLst>
            <a:ext uri="{FF2B5EF4-FFF2-40B4-BE49-F238E27FC236}">
              <a16:creationId xmlns:a16="http://schemas.microsoft.com/office/drawing/2014/main" id="{FF489948-AA1F-9EB1-4BA4-A5DD2A30F984}"/>
            </a:ext>
          </a:extLst>
        </xdr:cNvPr>
        <xdr:cNvSpPr>
          <a:spLocks noChangeArrowheads="1"/>
        </xdr:cNvSpPr>
      </xdr:nvSpPr>
      <xdr:spPr bwMode="auto">
        <a:xfrm>
          <a:off x="8299450" y="1568450"/>
          <a:ext cx="933450" cy="482600"/>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292100</xdr:colOff>
      <xdr:row>24</xdr:row>
      <xdr:rowOff>19050</xdr:rowOff>
    </xdr:from>
    <xdr:to>
      <xdr:col>16</xdr:col>
      <xdr:colOff>19050</xdr:colOff>
      <xdr:row>26</xdr:row>
      <xdr:rowOff>44450</xdr:rowOff>
    </xdr:to>
    <xdr:sp macro="" textlink="">
      <xdr:nvSpPr>
        <xdr:cNvPr id="406541" name="Oval 14">
          <a:extLst>
            <a:ext uri="{FF2B5EF4-FFF2-40B4-BE49-F238E27FC236}">
              <a16:creationId xmlns:a16="http://schemas.microsoft.com/office/drawing/2014/main" id="{B64867CB-CBEF-3609-5041-9C9E219130AE}"/>
            </a:ext>
          </a:extLst>
        </xdr:cNvPr>
        <xdr:cNvSpPr>
          <a:spLocks noChangeArrowheads="1"/>
        </xdr:cNvSpPr>
      </xdr:nvSpPr>
      <xdr:spPr bwMode="auto">
        <a:xfrm>
          <a:off x="9531350" y="4025900"/>
          <a:ext cx="374650" cy="355600"/>
        </a:xfrm>
        <a:prstGeom prst="ellipse">
          <a:avLst/>
        </a:prstGeom>
        <a:noFill/>
        <a:ln w="190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273050</xdr:colOff>
      <xdr:row>15</xdr:row>
      <xdr:rowOff>139700</xdr:rowOff>
    </xdr:from>
    <xdr:to>
      <xdr:col>16</xdr:col>
      <xdr:colOff>0</xdr:colOff>
      <xdr:row>18</xdr:row>
      <xdr:rowOff>0</xdr:rowOff>
    </xdr:to>
    <xdr:sp macro="" textlink="">
      <xdr:nvSpPr>
        <xdr:cNvPr id="406542" name="Oval 14">
          <a:extLst>
            <a:ext uri="{FF2B5EF4-FFF2-40B4-BE49-F238E27FC236}">
              <a16:creationId xmlns:a16="http://schemas.microsoft.com/office/drawing/2014/main" id="{1A3234FF-5724-5163-AEC5-8D546517D2BC}"/>
            </a:ext>
          </a:extLst>
        </xdr:cNvPr>
        <xdr:cNvSpPr>
          <a:spLocks noChangeArrowheads="1"/>
        </xdr:cNvSpPr>
      </xdr:nvSpPr>
      <xdr:spPr bwMode="auto">
        <a:xfrm>
          <a:off x="9512300" y="2660650"/>
          <a:ext cx="374650" cy="355600"/>
        </a:xfrm>
        <a:prstGeom prst="ellipse">
          <a:avLst/>
        </a:prstGeom>
        <a:noFill/>
        <a:ln w="190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273050</xdr:colOff>
      <xdr:row>13</xdr:row>
      <xdr:rowOff>19050</xdr:rowOff>
    </xdr:from>
    <xdr:to>
      <xdr:col>16</xdr:col>
      <xdr:colOff>0</xdr:colOff>
      <xdr:row>15</xdr:row>
      <xdr:rowOff>44450</xdr:rowOff>
    </xdr:to>
    <xdr:sp macro="" textlink="">
      <xdr:nvSpPr>
        <xdr:cNvPr id="406543" name="Oval 14">
          <a:extLst>
            <a:ext uri="{FF2B5EF4-FFF2-40B4-BE49-F238E27FC236}">
              <a16:creationId xmlns:a16="http://schemas.microsoft.com/office/drawing/2014/main" id="{64FCA16F-F382-759D-5F4A-9628D8D64162}"/>
            </a:ext>
          </a:extLst>
        </xdr:cNvPr>
        <xdr:cNvSpPr>
          <a:spLocks noChangeArrowheads="1"/>
        </xdr:cNvSpPr>
      </xdr:nvSpPr>
      <xdr:spPr bwMode="auto">
        <a:xfrm>
          <a:off x="9512300" y="2209800"/>
          <a:ext cx="374650" cy="355600"/>
        </a:xfrm>
        <a:prstGeom prst="ellipse">
          <a:avLst/>
        </a:prstGeom>
        <a:noFill/>
        <a:ln w="190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158750</xdr:colOff>
      <xdr:row>14</xdr:row>
      <xdr:rowOff>63500</xdr:rowOff>
    </xdr:from>
    <xdr:to>
      <xdr:col>15</xdr:col>
      <xdr:colOff>273050</xdr:colOff>
      <xdr:row>17</xdr:row>
      <xdr:rowOff>88900</xdr:rowOff>
    </xdr:to>
    <xdr:sp macro="" textlink="">
      <xdr:nvSpPr>
        <xdr:cNvPr id="406544" name="Line 20">
          <a:extLst>
            <a:ext uri="{FF2B5EF4-FFF2-40B4-BE49-F238E27FC236}">
              <a16:creationId xmlns:a16="http://schemas.microsoft.com/office/drawing/2014/main" id="{AE3659D0-62B8-80DC-B1A5-1E16C4BB0CC9}"/>
            </a:ext>
          </a:extLst>
        </xdr:cNvPr>
        <xdr:cNvSpPr>
          <a:spLocks noChangeShapeType="1"/>
        </xdr:cNvSpPr>
      </xdr:nvSpPr>
      <xdr:spPr bwMode="auto">
        <a:xfrm flipH="1">
          <a:off x="4864100" y="2419350"/>
          <a:ext cx="4648200" cy="520700"/>
        </a:xfrm>
        <a:prstGeom prst="line">
          <a:avLst/>
        </a:prstGeom>
        <a:noFill/>
        <a:ln w="1905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8</xdr:col>
      <xdr:colOff>342900</xdr:colOff>
      <xdr:row>25</xdr:row>
      <xdr:rowOff>88900</xdr:rowOff>
    </xdr:from>
    <xdr:to>
      <xdr:col>15</xdr:col>
      <xdr:colOff>292100</xdr:colOff>
      <xdr:row>34</xdr:row>
      <xdr:rowOff>57150</xdr:rowOff>
    </xdr:to>
    <xdr:sp macro="" textlink="">
      <xdr:nvSpPr>
        <xdr:cNvPr id="406545" name="Line 20">
          <a:extLst>
            <a:ext uri="{FF2B5EF4-FFF2-40B4-BE49-F238E27FC236}">
              <a16:creationId xmlns:a16="http://schemas.microsoft.com/office/drawing/2014/main" id="{5D962680-D981-0864-56D7-B484693FECD3}"/>
            </a:ext>
          </a:extLst>
        </xdr:cNvPr>
        <xdr:cNvSpPr>
          <a:spLocks noChangeShapeType="1"/>
        </xdr:cNvSpPr>
      </xdr:nvSpPr>
      <xdr:spPr bwMode="auto">
        <a:xfrm flipH="1">
          <a:off x="5048250" y="4260850"/>
          <a:ext cx="4483100" cy="1454150"/>
        </a:xfrm>
        <a:prstGeom prst="line">
          <a:avLst/>
        </a:prstGeom>
        <a:noFill/>
        <a:ln w="1905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8</xdr:col>
      <xdr:colOff>349250</xdr:colOff>
      <xdr:row>17</xdr:row>
      <xdr:rowOff>82550</xdr:rowOff>
    </xdr:from>
    <xdr:to>
      <xdr:col>15</xdr:col>
      <xdr:colOff>247650</xdr:colOff>
      <xdr:row>27</xdr:row>
      <xdr:rowOff>63500</xdr:rowOff>
    </xdr:to>
    <xdr:sp macro="" textlink="">
      <xdr:nvSpPr>
        <xdr:cNvPr id="406546" name="Line 20">
          <a:extLst>
            <a:ext uri="{FF2B5EF4-FFF2-40B4-BE49-F238E27FC236}">
              <a16:creationId xmlns:a16="http://schemas.microsoft.com/office/drawing/2014/main" id="{21CA384A-9C1C-721A-609C-0C8262D4CDBE}"/>
            </a:ext>
          </a:extLst>
        </xdr:cNvPr>
        <xdr:cNvSpPr>
          <a:spLocks noChangeShapeType="1"/>
        </xdr:cNvSpPr>
      </xdr:nvSpPr>
      <xdr:spPr bwMode="auto">
        <a:xfrm flipH="1">
          <a:off x="5054600" y="2933700"/>
          <a:ext cx="4432300" cy="1631950"/>
        </a:xfrm>
        <a:prstGeom prst="line">
          <a:avLst/>
        </a:prstGeom>
        <a:noFill/>
        <a:ln w="1905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31</xdr:col>
      <xdr:colOff>6350</xdr:colOff>
      <xdr:row>5</xdr:row>
      <xdr:rowOff>57150</xdr:rowOff>
    </xdr:from>
    <xdr:to>
      <xdr:col>36</xdr:col>
      <xdr:colOff>19050</xdr:colOff>
      <xdr:row>10</xdr:row>
      <xdr:rowOff>95250</xdr:rowOff>
    </xdr:to>
    <xdr:pic>
      <xdr:nvPicPr>
        <xdr:cNvPr id="390605" name="Picture 166" descr="IP12_L16">
          <a:extLst>
            <a:ext uri="{FF2B5EF4-FFF2-40B4-BE49-F238E27FC236}">
              <a16:creationId xmlns:a16="http://schemas.microsoft.com/office/drawing/2014/main" id="{E85F1EE1-2FF0-754D-6AA6-E1E2C2AFC2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78250" y="908050"/>
          <a:ext cx="5842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56</xdr:col>
      <xdr:colOff>76200</xdr:colOff>
      <xdr:row>6</xdr:row>
      <xdr:rowOff>76200</xdr:rowOff>
    </xdr:from>
    <xdr:to>
      <xdr:col>63</xdr:col>
      <xdr:colOff>6350</xdr:colOff>
      <xdr:row>10</xdr:row>
      <xdr:rowOff>19050</xdr:rowOff>
    </xdr:to>
    <xdr:pic>
      <xdr:nvPicPr>
        <xdr:cNvPr id="390606" name="Picture 168">
          <a:extLst>
            <a:ext uri="{FF2B5EF4-FFF2-40B4-BE49-F238E27FC236}">
              <a16:creationId xmlns:a16="http://schemas.microsoft.com/office/drawing/2014/main" id="{2B1F5EB7-6AC0-C731-05E9-6F943CBD54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5600" y="1155700"/>
          <a:ext cx="7302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66</xdr:col>
      <xdr:colOff>19050</xdr:colOff>
      <xdr:row>1</xdr:row>
      <xdr:rowOff>0</xdr:rowOff>
    </xdr:from>
    <xdr:to>
      <xdr:col>131</xdr:col>
      <xdr:colOff>63500</xdr:colOff>
      <xdr:row>78</xdr:row>
      <xdr:rowOff>171450</xdr:rowOff>
    </xdr:to>
    <xdr:grpSp>
      <xdr:nvGrpSpPr>
        <xdr:cNvPr id="390607" name="Group 392">
          <a:extLst>
            <a:ext uri="{FF2B5EF4-FFF2-40B4-BE49-F238E27FC236}">
              <a16:creationId xmlns:a16="http://schemas.microsoft.com/office/drawing/2014/main" id="{CCAC3DD8-40F9-D822-9C67-F309DD4DD99B}"/>
            </a:ext>
          </a:extLst>
        </xdr:cNvPr>
        <xdr:cNvGrpSpPr>
          <a:grpSpLocks/>
        </xdr:cNvGrpSpPr>
      </xdr:nvGrpSpPr>
      <xdr:grpSpPr bwMode="auto">
        <a:xfrm>
          <a:off x="8439150" y="85725"/>
          <a:ext cx="8093075" cy="23517225"/>
          <a:chOff x="860" y="15"/>
          <a:chExt cx="850" cy="2405"/>
        </a:xfrm>
      </xdr:grpSpPr>
      <xdr:pic>
        <xdr:nvPicPr>
          <xdr:cNvPr id="390608" name="Picture 393">
            <a:extLst>
              <a:ext uri="{FF2B5EF4-FFF2-40B4-BE49-F238E27FC236}">
                <a16:creationId xmlns:a16="http://schemas.microsoft.com/office/drawing/2014/main" id="{10D97A92-A070-B1BC-E00C-C34B0885E49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0" y="15"/>
            <a:ext cx="848" cy="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90609" name="Picture 394">
            <a:extLst>
              <a:ext uri="{FF2B5EF4-FFF2-40B4-BE49-F238E27FC236}">
                <a16:creationId xmlns:a16="http://schemas.microsoft.com/office/drawing/2014/main" id="{84C74DAB-CEAE-E4C7-1D63-F4099089456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64" y="548"/>
            <a:ext cx="846" cy="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90610" name="Picture 395">
            <a:extLst>
              <a:ext uri="{FF2B5EF4-FFF2-40B4-BE49-F238E27FC236}">
                <a16:creationId xmlns:a16="http://schemas.microsoft.com/office/drawing/2014/main" id="{5E33D747-A6C4-FA70-B8DF-0553B8273B7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64" y="1107"/>
            <a:ext cx="842" cy="5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90611" name="Picture 396">
            <a:extLst>
              <a:ext uri="{FF2B5EF4-FFF2-40B4-BE49-F238E27FC236}">
                <a16:creationId xmlns:a16="http://schemas.microsoft.com/office/drawing/2014/main" id="{1BE7F660-8387-301F-95C6-6F21DCEAF6C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2" y="1650"/>
            <a:ext cx="845" cy="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90612" name="Picture 397">
            <a:extLst>
              <a:ext uri="{FF2B5EF4-FFF2-40B4-BE49-F238E27FC236}">
                <a16:creationId xmlns:a16="http://schemas.microsoft.com/office/drawing/2014/main" id="{A8BF864D-7BB0-D6BA-A2DF-0E00551FE0C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62" y="2174"/>
            <a:ext cx="842" cy="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 name="Text Box 398">
            <a:extLst>
              <a:ext uri="{FF2B5EF4-FFF2-40B4-BE49-F238E27FC236}">
                <a16:creationId xmlns:a16="http://schemas.microsoft.com/office/drawing/2014/main" id="{FDD25F16-6306-5750-C6F5-BC9A965F87FA}"/>
              </a:ext>
            </a:extLst>
          </xdr:cNvPr>
          <xdr:cNvSpPr txBox="1">
            <a:spLocks noChangeArrowheads="1"/>
          </xdr:cNvSpPr>
        </xdr:nvSpPr>
        <xdr:spPr bwMode="auto">
          <a:xfrm>
            <a:off x="867" y="22"/>
            <a:ext cx="272" cy="30"/>
          </a:xfrm>
          <a:prstGeom prst="rect">
            <a:avLst/>
          </a:prstGeom>
          <a:solidFill>
            <a:srgbClr val="FF0000"/>
          </a:solidFill>
          <a:ln w="9525" algn="ctr">
            <a:solidFill>
              <a:srgbClr val="FF0000"/>
            </a:solidFill>
            <a:miter lim="800000"/>
            <a:headEnd/>
            <a:tailEnd/>
          </a:ln>
          <a:effectLst/>
        </xdr:spPr>
        <xdr:txBody>
          <a:bodyPr vertOverflow="clip" wrap="square" lIns="27432" tIns="18288" rIns="27432" bIns="18288" anchor="ctr" upright="1"/>
          <a:lstStyle/>
          <a:p>
            <a:pPr algn="ctr" rtl="0">
              <a:defRPr sz="1000"/>
            </a:pPr>
            <a:r>
              <a:rPr lang="ja-JP" altLang="en-US" sz="900" b="1" i="0" u="none" strike="noStrike" baseline="0">
                <a:solidFill>
                  <a:srgbClr val="FFFFFF"/>
                </a:solidFill>
                <a:latin typeface="ＭＳ Ｐゴシック"/>
                <a:ea typeface="ＭＳ Ｐゴシック"/>
              </a:rPr>
              <a:t>このコード表は変更になる場合があります</a:t>
            </a:r>
          </a:p>
        </xdr:txBody>
      </xdr:sp>
      <xdr:sp macro="" textlink="">
        <xdr:nvSpPr>
          <xdr:cNvPr id="390614" name="AutoShape 399">
            <a:extLst>
              <a:ext uri="{FF2B5EF4-FFF2-40B4-BE49-F238E27FC236}">
                <a16:creationId xmlns:a16="http://schemas.microsoft.com/office/drawing/2014/main" id="{F04BA9E3-272D-F471-F87F-0F5BCFF375A0}"/>
              </a:ext>
            </a:extLst>
          </xdr:cNvPr>
          <xdr:cNvSpPr>
            <a:spLocks noChangeArrowheads="1"/>
          </xdr:cNvSpPr>
        </xdr:nvSpPr>
        <xdr:spPr bwMode="auto">
          <a:xfrm>
            <a:off x="952" y="1142"/>
            <a:ext cx="247" cy="24"/>
          </a:xfrm>
          <a:prstGeom prst="roundRect">
            <a:avLst>
              <a:gd name="adj" fmla="val 16667"/>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90615" name="AutoShape 400">
            <a:extLst>
              <a:ext uri="{FF2B5EF4-FFF2-40B4-BE49-F238E27FC236}">
                <a16:creationId xmlns:a16="http://schemas.microsoft.com/office/drawing/2014/main" id="{B076B41A-E0BB-BB71-1F1A-BA19CE147420}"/>
              </a:ext>
            </a:extLst>
          </xdr:cNvPr>
          <xdr:cNvSpPr>
            <a:spLocks noChangeArrowheads="1"/>
          </xdr:cNvSpPr>
        </xdr:nvSpPr>
        <xdr:spPr bwMode="auto">
          <a:xfrm>
            <a:off x="1191" y="87"/>
            <a:ext cx="509" cy="46"/>
          </a:xfrm>
          <a:prstGeom prst="roundRect">
            <a:avLst>
              <a:gd name="adj" fmla="val 16667"/>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90616" name="AutoShape 401">
            <a:extLst>
              <a:ext uri="{FF2B5EF4-FFF2-40B4-BE49-F238E27FC236}">
                <a16:creationId xmlns:a16="http://schemas.microsoft.com/office/drawing/2014/main" id="{6F9AA812-ED9F-E4C1-B0FC-16637EA172E5}"/>
              </a:ext>
            </a:extLst>
          </xdr:cNvPr>
          <xdr:cNvSpPr>
            <a:spLocks noChangeArrowheads="1"/>
          </xdr:cNvSpPr>
        </xdr:nvSpPr>
        <xdr:spPr bwMode="auto">
          <a:xfrm>
            <a:off x="953" y="1215"/>
            <a:ext cx="247" cy="110"/>
          </a:xfrm>
          <a:prstGeom prst="roundRect">
            <a:avLst>
              <a:gd name="adj" fmla="val 16667"/>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90617" name="AutoShape 402">
            <a:extLst>
              <a:ext uri="{FF2B5EF4-FFF2-40B4-BE49-F238E27FC236}">
                <a16:creationId xmlns:a16="http://schemas.microsoft.com/office/drawing/2014/main" id="{1B736187-E04B-15F3-476B-C1958713402C}"/>
              </a:ext>
            </a:extLst>
          </xdr:cNvPr>
          <xdr:cNvSpPr>
            <a:spLocks noChangeArrowheads="1"/>
          </xdr:cNvSpPr>
        </xdr:nvSpPr>
        <xdr:spPr bwMode="auto">
          <a:xfrm>
            <a:off x="949" y="1387"/>
            <a:ext cx="247" cy="85"/>
          </a:xfrm>
          <a:prstGeom prst="roundRect">
            <a:avLst>
              <a:gd name="adj" fmla="val 16667"/>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90618" name="AutoShape 403">
            <a:extLst>
              <a:ext uri="{FF2B5EF4-FFF2-40B4-BE49-F238E27FC236}">
                <a16:creationId xmlns:a16="http://schemas.microsoft.com/office/drawing/2014/main" id="{6E9F5B82-B1CD-42C6-EACF-6803333EC3B1}"/>
              </a:ext>
            </a:extLst>
          </xdr:cNvPr>
          <xdr:cNvSpPr>
            <a:spLocks noChangeArrowheads="1"/>
          </xdr:cNvSpPr>
        </xdr:nvSpPr>
        <xdr:spPr bwMode="auto">
          <a:xfrm>
            <a:off x="949" y="2201"/>
            <a:ext cx="247" cy="108"/>
          </a:xfrm>
          <a:prstGeom prst="roundRect">
            <a:avLst>
              <a:gd name="adj" fmla="val 16667"/>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90619" name="AutoShape 404">
            <a:extLst>
              <a:ext uri="{FF2B5EF4-FFF2-40B4-BE49-F238E27FC236}">
                <a16:creationId xmlns:a16="http://schemas.microsoft.com/office/drawing/2014/main" id="{2187609F-ACC6-C145-69CB-00D518C4EF25}"/>
              </a:ext>
            </a:extLst>
          </xdr:cNvPr>
          <xdr:cNvSpPr>
            <a:spLocks noChangeArrowheads="1"/>
          </xdr:cNvSpPr>
        </xdr:nvSpPr>
        <xdr:spPr bwMode="auto">
          <a:xfrm>
            <a:off x="951" y="1013"/>
            <a:ext cx="247" cy="88"/>
          </a:xfrm>
          <a:prstGeom prst="roundRect">
            <a:avLst>
              <a:gd name="adj" fmla="val 16667"/>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fPrintsWithSheet="0"/>
  </xdr:twoCellAnchor>
  <xdr:oneCellAnchor>
    <xdr:from>
      <xdr:col>13</xdr:col>
      <xdr:colOff>0</xdr:colOff>
      <xdr:row>31</xdr:row>
      <xdr:rowOff>0</xdr:rowOff>
    </xdr:from>
    <xdr:ext cx="6048374" cy="1692771"/>
    <xdr:sp macro="" textlink="">
      <xdr:nvSpPr>
        <xdr:cNvPr id="4" name="正方形/長方形 3">
          <a:extLst>
            <a:ext uri="{FF2B5EF4-FFF2-40B4-BE49-F238E27FC236}">
              <a16:creationId xmlns:a16="http://schemas.microsoft.com/office/drawing/2014/main" id="{903E0D13-5288-4D9B-AF6B-1C75608741E1}"/>
            </a:ext>
          </a:extLst>
        </xdr:cNvPr>
        <xdr:cNvSpPr/>
      </xdr:nvSpPr>
      <xdr:spPr>
        <a:xfrm>
          <a:off x="1857375" y="7419975"/>
          <a:ext cx="6048374" cy="1692771"/>
        </a:xfrm>
        <a:prstGeom prst="rect">
          <a:avLst/>
        </a:prstGeom>
        <a:noFill/>
      </xdr:spPr>
      <xdr:txBody>
        <a:bodyPr wrap="square" lIns="91440" tIns="45720" rIns="91440" bIns="45720">
          <a:spAutoFit/>
        </a:bodyPr>
        <a:lstStyle/>
        <a:p>
          <a:pPr algn="ctr"/>
          <a:r>
            <a:rPr lang="ja-JP" altLang="en-US" sz="9600" b="1" cap="none" spc="0">
              <a:ln w="12700">
                <a:solidFill>
                  <a:srgbClr val="FF0000"/>
                </a:solidFill>
                <a:prstDash val="solid"/>
              </a:ln>
              <a:solidFill>
                <a:srgbClr val="FF0000"/>
              </a:solidFill>
              <a:effectLst>
                <a:outerShdw dist="38100" dir="2640000" algn="bl" rotWithShape="0">
                  <a:schemeClr val="tx2">
                    <a:lumMod val="75000"/>
                  </a:schemeClr>
                </a:outerShdw>
              </a:effectLst>
            </a:rPr>
            <a:t>サンプル</a:t>
          </a:r>
          <a:endParaRPr lang="en-US" altLang="ja-JP" sz="9600" b="1" cap="none" spc="0">
            <a:ln w="12700">
              <a:solidFill>
                <a:srgbClr val="FF0000"/>
              </a:solidFill>
              <a:prstDash val="solid"/>
            </a:ln>
            <a:solidFill>
              <a:srgbClr val="FF0000"/>
            </a:solidFill>
            <a:effectLst>
              <a:outerShdw dist="38100" dir="2640000" algn="bl" rotWithShape="0">
                <a:schemeClr val="tx2">
                  <a:lumMod val="75000"/>
                </a:scheme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69</xdr:col>
      <xdr:colOff>25400</xdr:colOff>
      <xdr:row>2</xdr:row>
      <xdr:rowOff>88900</xdr:rowOff>
    </xdr:from>
    <xdr:to>
      <xdr:col>71</xdr:col>
      <xdr:colOff>44450</xdr:colOff>
      <xdr:row>2</xdr:row>
      <xdr:rowOff>114300</xdr:rowOff>
    </xdr:to>
    <xdr:grpSp>
      <xdr:nvGrpSpPr>
        <xdr:cNvPr id="226801" name="Group 798">
          <a:extLst>
            <a:ext uri="{FF2B5EF4-FFF2-40B4-BE49-F238E27FC236}">
              <a16:creationId xmlns:a16="http://schemas.microsoft.com/office/drawing/2014/main" id="{FEECD25B-7AD9-35DB-A1EE-794C54055F45}"/>
            </a:ext>
          </a:extLst>
        </xdr:cNvPr>
        <xdr:cNvGrpSpPr>
          <a:grpSpLocks/>
        </xdr:cNvGrpSpPr>
      </xdr:nvGrpSpPr>
      <xdr:grpSpPr bwMode="auto">
        <a:xfrm rot="10800000" flipV="1">
          <a:off x="16522700" y="508000"/>
          <a:ext cx="304800" cy="25400"/>
          <a:chOff x="192" y="847"/>
          <a:chExt cx="97" cy="4"/>
        </a:xfrm>
      </xdr:grpSpPr>
      <xdr:sp macro="" textlink="">
        <xdr:nvSpPr>
          <xdr:cNvPr id="226802" name="Line 799">
            <a:extLst>
              <a:ext uri="{FF2B5EF4-FFF2-40B4-BE49-F238E27FC236}">
                <a16:creationId xmlns:a16="http://schemas.microsoft.com/office/drawing/2014/main" id="{6D4CF470-C87D-458D-67E3-365F5BF5B052}"/>
              </a:ext>
            </a:extLst>
          </xdr:cNvPr>
          <xdr:cNvSpPr>
            <a:spLocks noChangeShapeType="1"/>
          </xdr:cNvSpPr>
        </xdr:nvSpPr>
        <xdr:spPr bwMode="auto">
          <a:xfrm>
            <a:off x="192" y="847"/>
            <a:ext cx="96"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6803" name="Line 800">
            <a:extLst>
              <a:ext uri="{FF2B5EF4-FFF2-40B4-BE49-F238E27FC236}">
                <a16:creationId xmlns:a16="http://schemas.microsoft.com/office/drawing/2014/main" id="{84AEC178-5D7C-0542-160E-33AE8340D4C1}"/>
              </a:ext>
            </a:extLst>
          </xdr:cNvPr>
          <xdr:cNvSpPr>
            <a:spLocks noChangeShapeType="1"/>
          </xdr:cNvSpPr>
        </xdr:nvSpPr>
        <xdr:spPr bwMode="auto">
          <a:xfrm>
            <a:off x="193" y="851"/>
            <a:ext cx="96"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oneCellAnchor>
    <xdr:from>
      <xdr:col>1</xdr:col>
      <xdr:colOff>619125</xdr:colOff>
      <xdr:row>20</xdr:row>
      <xdr:rowOff>0</xdr:rowOff>
    </xdr:from>
    <xdr:ext cx="6048374" cy="1692771"/>
    <xdr:sp macro="" textlink="">
      <xdr:nvSpPr>
        <xdr:cNvPr id="3" name="正方形/長方形 2">
          <a:extLst>
            <a:ext uri="{FF2B5EF4-FFF2-40B4-BE49-F238E27FC236}">
              <a16:creationId xmlns:a16="http://schemas.microsoft.com/office/drawing/2014/main" id="{C82BF12A-695C-4C69-81CB-E5A471C24B7F}"/>
            </a:ext>
          </a:extLst>
        </xdr:cNvPr>
        <xdr:cNvSpPr/>
      </xdr:nvSpPr>
      <xdr:spPr>
        <a:xfrm>
          <a:off x="1009650" y="3914775"/>
          <a:ext cx="6048374" cy="1692771"/>
        </a:xfrm>
        <a:prstGeom prst="rect">
          <a:avLst/>
        </a:prstGeom>
        <a:noFill/>
      </xdr:spPr>
      <xdr:txBody>
        <a:bodyPr wrap="square" lIns="91440" tIns="45720" rIns="91440" bIns="45720">
          <a:spAutoFit/>
        </a:bodyPr>
        <a:lstStyle/>
        <a:p>
          <a:pPr algn="ctr"/>
          <a:r>
            <a:rPr lang="ja-JP" altLang="en-US" sz="9600" b="1" cap="none" spc="0">
              <a:ln w="12700">
                <a:solidFill>
                  <a:srgbClr val="FF0000"/>
                </a:solidFill>
                <a:prstDash val="solid"/>
              </a:ln>
              <a:solidFill>
                <a:srgbClr val="FF0000"/>
              </a:solidFill>
              <a:effectLst>
                <a:outerShdw dist="38100" dir="2640000" algn="bl" rotWithShape="0">
                  <a:schemeClr val="tx2">
                    <a:lumMod val="75000"/>
                  </a:schemeClr>
                </a:outerShdw>
              </a:effectLst>
            </a:rPr>
            <a:t>サンプル</a:t>
          </a:r>
          <a:endParaRPr lang="en-US" altLang="ja-JP" sz="9600" b="1" cap="none" spc="0">
            <a:ln w="12700">
              <a:solidFill>
                <a:srgbClr val="FF0000"/>
              </a:solidFill>
              <a:prstDash val="solid"/>
            </a:ln>
            <a:solidFill>
              <a:srgbClr val="FF0000"/>
            </a:solidFill>
            <a:effectLst>
              <a:outerShdw dist="38100" dir="2640000" algn="bl" rotWithShape="0">
                <a:schemeClr val="tx2">
                  <a:lumMod val="75000"/>
                </a:schemeClr>
              </a:outerShdw>
            </a:effectLst>
          </a:endParaRPr>
        </a:p>
      </xdr:txBody>
    </xdr:sp>
    <xdr:clientData/>
  </xdr:oneCellAnchor>
</xdr:wsDr>
</file>

<file path=xl/drawings/drawing20.xml><?xml version="1.0" encoding="utf-8"?>
<xdr:wsDr xmlns:xdr="http://schemas.openxmlformats.org/drawingml/2006/spreadsheetDrawing" xmlns:a="http://schemas.openxmlformats.org/drawingml/2006/main">
  <xdr:twoCellAnchor editAs="oneCell">
    <xdr:from>
      <xdr:col>56</xdr:col>
      <xdr:colOff>19050</xdr:colOff>
      <xdr:row>9</xdr:row>
      <xdr:rowOff>76200</xdr:rowOff>
    </xdr:from>
    <xdr:to>
      <xdr:col>62</xdr:col>
      <xdr:colOff>63500</xdr:colOff>
      <xdr:row>12</xdr:row>
      <xdr:rowOff>133350</xdr:rowOff>
    </xdr:to>
    <xdr:pic>
      <xdr:nvPicPr>
        <xdr:cNvPr id="226152" name="Picture 252">
          <a:extLst>
            <a:ext uri="{FF2B5EF4-FFF2-40B4-BE49-F238E27FC236}">
              <a16:creationId xmlns:a16="http://schemas.microsoft.com/office/drawing/2014/main" id="{837520FC-9374-A342-AC38-26276DC6E3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86550" y="1822450"/>
          <a:ext cx="7302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65</xdr:col>
      <xdr:colOff>88900</xdr:colOff>
      <xdr:row>1</xdr:row>
      <xdr:rowOff>38100</xdr:rowOff>
    </xdr:from>
    <xdr:to>
      <xdr:col>131</xdr:col>
      <xdr:colOff>38100</xdr:colOff>
      <xdr:row>86</xdr:row>
      <xdr:rowOff>298450</xdr:rowOff>
    </xdr:to>
    <xdr:grpSp>
      <xdr:nvGrpSpPr>
        <xdr:cNvPr id="226153" name="Group 503">
          <a:extLst>
            <a:ext uri="{FF2B5EF4-FFF2-40B4-BE49-F238E27FC236}">
              <a16:creationId xmlns:a16="http://schemas.microsoft.com/office/drawing/2014/main" id="{F40C53E9-66C5-6A0C-8AB6-6501AACFA31D}"/>
            </a:ext>
          </a:extLst>
        </xdr:cNvPr>
        <xdr:cNvGrpSpPr>
          <a:grpSpLocks/>
        </xdr:cNvGrpSpPr>
      </xdr:nvGrpSpPr>
      <xdr:grpSpPr bwMode="auto">
        <a:xfrm>
          <a:off x="8432800" y="133350"/>
          <a:ext cx="8121650" cy="23663275"/>
          <a:chOff x="858" y="48"/>
          <a:chExt cx="852" cy="2414"/>
        </a:xfrm>
      </xdr:grpSpPr>
      <xdr:pic>
        <xdr:nvPicPr>
          <xdr:cNvPr id="226155" name="Picture 504">
            <a:extLst>
              <a:ext uri="{FF2B5EF4-FFF2-40B4-BE49-F238E27FC236}">
                <a16:creationId xmlns:a16="http://schemas.microsoft.com/office/drawing/2014/main" id="{FBAEA0DE-0774-4583-5355-D88D4E1080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0" y="48"/>
            <a:ext cx="848" cy="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26156" name="Picture 505">
            <a:extLst>
              <a:ext uri="{FF2B5EF4-FFF2-40B4-BE49-F238E27FC236}">
                <a16:creationId xmlns:a16="http://schemas.microsoft.com/office/drawing/2014/main" id="{A98D2176-D297-D31F-4080-811E99048A1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4" y="584"/>
            <a:ext cx="846" cy="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26157" name="Picture 506">
            <a:extLst>
              <a:ext uri="{FF2B5EF4-FFF2-40B4-BE49-F238E27FC236}">
                <a16:creationId xmlns:a16="http://schemas.microsoft.com/office/drawing/2014/main" id="{199E912B-9656-263E-BB32-6DA40E73272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61" y="1145"/>
            <a:ext cx="842" cy="5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26158" name="Picture 507">
            <a:extLst>
              <a:ext uri="{FF2B5EF4-FFF2-40B4-BE49-F238E27FC236}">
                <a16:creationId xmlns:a16="http://schemas.microsoft.com/office/drawing/2014/main" id="{90DDE8BC-2DBC-3849-F8BE-8553FCCB13F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59" y="1687"/>
            <a:ext cx="845" cy="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26159" name="Picture 508">
            <a:extLst>
              <a:ext uri="{FF2B5EF4-FFF2-40B4-BE49-F238E27FC236}">
                <a16:creationId xmlns:a16="http://schemas.microsoft.com/office/drawing/2014/main" id="{93F90A37-5C3C-E15D-A432-3DCCD77CD50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8" y="2216"/>
            <a:ext cx="842" cy="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 name="Text Box 509">
            <a:extLst>
              <a:ext uri="{FF2B5EF4-FFF2-40B4-BE49-F238E27FC236}">
                <a16:creationId xmlns:a16="http://schemas.microsoft.com/office/drawing/2014/main" id="{8673FFAD-2CCD-E0C9-A8A2-A13A59A18B9B}"/>
              </a:ext>
            </a:extLst>
          </xdr:cNvPr>
          <xdr:cNvSpPr txBox="1">
            <a:spLocks noChangeArrowheads="1"/>
          </xdr:cNvSpPr>
        </xdr:nvSpPr>
        <xdr:spPr bwMode="auto">
          <a:xfrm>
            <a:off x="867" y="54"/>
            <a:ext cx="272" cy="25"/>
          </a:xfrm>
          <a:prstGeom prst="rect">
            <a:avLst/>
          </a:prstGeom>
          <a:solidFill>
            <a:srgbClr val="FF0000"/>
          </a:solidFill>
          <a:ln w="9525" algn="ctr">
            <a:solidFill>
              <a:srgbClr val="FF0000"/>
            </a:solidFill>
            <a:miter lim="800000"/>
            <a:headEnd/>
            <a:tailEnd/>
          </a:ln>
          <a:effectLst/>
        </xdr:spPr>
        <xdr:txBody>
          <a:bodyPr vertOverflow="clip" wrap="square" lIns="27432" tIns="18288" rIns="27432" bIns="18288" anchor="ctr" upright="1"/>
          <a:lstStyle/>
          <a:p>
            <a:pPr algn="ctr" rtl="0">
              <a:defRPr sz="1000"/>
            </a:pPr>
            <a:r>
              <a:rPr lang="ja-JP" altLang="en-US" sz="900" b="1" i="0" u="none" strike="noStrike" baseline="0">
                <a:solidFill>
                  <a:srgbClr val="FFFFFF"/>
                </a:solidFill>
                <a:latin typeface="ＭＳ Ｐゴシック"/>
                <a:ea typeface="ＭＳ Ｐゴシック"/>
              </a:rPr>
              <a:t>このコード表は変更になる場合があります</a:t>
            </a:r>
          </a:p>
        </xdr:txBody>
      </xdr:sp>
    </xdr:grpSp>
    <xdr:clientData fPrintsWithSheet="0"/>
  </xdr:twoCellAnchor>
  <xdr:twoCellAnchor editAs="oneCell">
    <xdr:from>
      <xdr:col>31</xdr:col>
      <xdr:colOff>6350</xdr:colOff>
      <xdr:row>5</xdr:row>
      <xdr:rowOff>57150</xdr:rowOff>
    </xdr:from>
    <xdr:to>
      <xdr:col>36</xdr:col>
      <xdr:colOff>19050</xdr:colOff>
      <xdr:row>10</xdr:row>
      <xdr:rowOff>95250</xdr:rowOff>
    </xdr:to>
    <xdr:pic>
      <xdr:nvPicPr>
        <xdr:cNvPr id="226154" name="Picture 166" descr="IP12_L16">
          <a:extLst>
            <a:ext uri="{FF2B5EF4-FFF2-40B4-BE49-F238E27FC236}">
              <a16:creationId xmlns:a16="http://schemas.microsoft.com/office/drawing/2014/main" id="{EAD3E51B-87E5-4AC4-18FB-FCCF22CFCD9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816350" y="1041400"/>
          <a:ext cx="5842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oneCellAnchor>
    <xdr:from>
      <xdr:col>13</xdr:col>
      <xdr:colOff>0</xdr:colOff>
      <xdr:row>34</xdr:row>
      <xdr:rowOff>0</xdr:rowOff>
    </xdr:from>
    <xdr:ext cx="6048374" cy="1692771"/>
    <xdr:sp macro="" textlink="">
      <xdr:nvSpPr>
        <xdr:cNvPr id="3" name="正方形/長方形 2">
          <a:extLst>
            <a:ext uri="{FF2B5EF4-FFF2-40B4-BE49-F238E27FC236}">
              <a16:creationId xmlns:a16="http://schemas.microsoft.com/office/drawing/2014/main" id="{685B7988-CEB4-4E13-B7B1-38EE9AECB850}"/>
            </a:ext>
          </a:extLst>
        </xdr:cNvPr>
        <xdr:cNvSpPr/>
      </xdr:nvSpPr>
      <xdr:spPr>
        <a:xfrm>
          <a:off x="1905000" y="8467725"/>
          <a:ext cx="6048374" cy="1692771"/>
        </a:xfrm>
        <a:prstGeom prst="rect">
          <a:avLst/>
        </a:prstGeom>
        <a:noFill/>
      </xdr:spPr>
      <xdr:txBody>
        <a:bodyPr wrap="square" lIns="91440" tIns="45720" rIns="91440" bIns="45720">
          <a:spAutoFit/>
        </a:bodyPr>
        <a:lstStyle/>
        <a:p>
          <a:pPr algn="ctr"/>
          <a:r>
            <a:rPr lang="ja-JP" altLang="en-US" sz="9600" b="1" cap="none" spc="0">
              <a:ln w="12700">
                <a:solidFill>
                  <a:srgbClr val="FF0000"/>
                </a:solidFill>
                <a:prstDash val="solid"/>
              </a:ln>
              <a:solidFill>
                <a:srgbClr val="FF0000"/>
              </a:solidFill>
              <a:effectLst>
                <a:outerShdw dist="38100" dir="2640000" algn="bl" rotWithShape="0">
                  <a:schemeClr val="tx2">
                    <a:lumMod val="75000"/>
                  </a:schemeClr>
                </a:outerShdw>
              </a:effectLst>
            </a:rPr>
            <a:t>サンプル</a:t>
          </a:r>
          <a:endParaRPr lang="en-US" altLang="ja-JP" sz="9600" b="1" cap="none" spc="0">
            <a:ln w="12700">
              <a:solidFill>
                <a:srgbClr val="FF0000"/>
              </a:solidFill>
              <a:prstDash val="solid"/>
            </a:ln>
            <a:solidFill>
              <a:srgbClr val="FF0000"/>
            </a:solidFill>
            <a:effectLst>
              <a:outerShdw dist="38100" dir="2640000" algn="bl" rotWithShape="0">
                <a:schemeClr val="tx2">
                  <a:lumMod val="75000"/>
                </a:schemeClr>
              </a:outerShdw>
            </a:effectLst>
          </a:endParaRPr>
        </a:p>
      </xdr:txBody>
    </xdr:sp>
    <xdr:clientData/>
  </xdr:oneCellAnchor>
</xdr:wsDr>
</file>

<file path=xl/drawings/drawing21.xml><?xml version="1.0" encoding="utf-8"?>
<xdr:wsDr xmlns:xdr="http://schemas.openxmlformats.org/drawingml/2006/spreadsheetDrawing" xmlns:a="http://schemas.openxmlformats.org/drawingml/2006/main">
  <xdr:twoCellAnchor editAs="oneCell">
    <xdr:from>
      <xdr:col>1</xdr:col>
      <xdr:colOff>19050</xdr:colOff>
      <xdr:row>0</xdr:row>
      <xdr:rowOff>76200</xdr:rowOff>
    </xdr:from>
    <xdr:to>
      <xdr:col>15</xdr:col>
      <xdr:colOff>88900</xdr:colOff>
      <xdr:row>0</xdr:row>
      <xdr:rowOff>831850</xdr:rowOff>
    </xdr:to>
    <xdr:pic>
      <xdr:nvPicPr>
        <xdr:cNvPr id="27618" name="Picture 830">
          <a:extLst>
            <a:ext uri="{FF2B5EF4-FFF2-40B4-BE49-F238E27FC236}">
              <a16:creationId xmlns:a16="http://schemas.microsoft.com/office/drawing/2014/main" id="{0A4FA641-DB69-CC64-3EB2-46D79A284F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4650" y="76200"/>
          <a:ext cx="6686550" cy="75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oneCellAnchor>
    <xdr:from>
      <xdr:col>1</xdr:col>
      <xdr:colOff>276225</xdr:colOff>
      <xdr:row>19</xdr:row>
      <xdr:rowOff>0</xdr:rowOff>
    </xdr:from>
    <xdr:ext cx="6048374" cy="1692771"/>
    <xdr:sp macro="" textlink="">
      <xdr:nvSpPr>
        <xdr:cNvPr id="2" name="正方形/長方形 1">
          <a:extLst>
            <a:ext uri="{FF2B5EF4-FFF2-40B4-BE49-F238E27FC236}">
              <a16:creationId xmlns:a16="http://schemas.microsoft.com/office/drawing/2014/main" id="{FA34F092-5C71-4C90-9A93-DB72BDD07F95}"/>
            </a:ext>
          </a:extLst>
        </xdr:cNvPr>
        <xdr:cNvSpPr/>
      </xdr:nvSpPr>
      <xdr:spPr>
        <a:xfrm>
          <a:off x="666750" y="4781550"/>
          <a:ext cx="6048374" cy="1692771"/>
        </a:xfrm>
        <a:prstGeom prst="rect">
          <a:avLst/>
        </a:prstGeom>
        <a:noFill/>
      </xdr:spPr>
      <xdr:txBody>
        <a:bodyPr wrap="square" lIns="91440" tIns="45720" rIns="91440" bIns="45720">
          <a:spAutoFit/>
        </a:bodyPr>
        <a:lstStyle/>
        <a:p>
          <a:pPr algn="ctr"/>
          <a:r>
            <a:rPr lang="ja-JP" altLang="en-US" sz="9600" b="1" cap="none" spc="0">
              <a:ln w="12700">
                <a:solidFill>
                  <a:srgbClr val="FF0000"/>
                </a:solidFill>
                <a:prstDash val="solid"/>
              </a:ln>
              <a:solidFill>
                <a:srgbClr val="FF0000"/>
              </a:solidFill>
              <a:effectLst>
                <a:outerShdw dist="38100" dir="2640000" algn="bl" rotWithShape="0">
                  <a:schemeClr val="tx2">
                    <a:lumMod val="75000"/>
                  </a:schemeClr>
                </a:outerShdw>
              </a:effectLst>
            </a:rPr>
            <a:t>サンプル</a:t>
          </a:r>
          <a:endParaRPr lang="en-US" altLang="ja-JP" sz="9600" b="1" cap="none" spc="0">
            <a:ln w="12700">
              <a:solidFill>
                <a:srgbClr val="FF0000"/>
              </a:solidFill>
              <a:prstDash val="solid"/>
            </a:ln>
            <a:solidFill>
              <a:srgbClr val="FF0000"/>
            </a:solidFill>
            <a:effectLst>
              <a:outerShdw dist="38100" dir="2640000" algn="bl" rotWithShape="0">
                <a:schemeClr val="tx2">
                  <a:lumMod val="75000"/>
                </a:schemeClr>
              </a:outerShdw>
            </a:effectLst>
          </a:endParaRPr>
        </a:p>
      </xdr:txBody>
    </xdr:sp>
    <xdr:clientData/>
  </xdr:oneCellAnchor>
</xdr:wsDr>
</file>

<file path=xl/drawings/drawing22.xml><?xml version="1.0" encoding="utf-8"?>
<xdr:wsDr xmlns:xdr="http://schemas.openxmlformats.org/drawingml/2006/spreadsheetDrawing" xmlns:a="http://schemas.openxmlformats.org/drawingml/2006/main">
  <xdr:twoCellAnchor>
    <xdr:from>
      <xdr:col>2</xdr:col>
      <xdr:colOff>139700</xdr:colOff>
      <xdr:row>30</xdr:row>
      <xdr:rowOff>57150</xdr:rowOff>
    </xdr:from>
    <xdr:to>
      <xdr:col>2</xdr:col>
      <xdr:colOff>196850</xdr:colOff>
      <xdr:row>33</xdr:row>
      <xdr:rowOff>152400</xdr:rowOff>
    </xdr:to>
    <xdr:sp macro="" textlink="">
      <xdr:nvSpPr>
        <xdr:cNvPr id="394713" name="AutoShape 1">
          <a:extLst>
            <a:ext uri="{FF2B5EF4-FFF2-40B4-BE49-F238E27FC236}">
              <a16:creationId xmlns:a16="http://schemas.microsoft.com/office/drawing/2014/main" id="{2CF45361-03C6-B4B2-C818-C1318D8D4660}"/>
            </a:ext>
          </a:extLst>
        </xdr:cNvPr>
        <xdr:cNvSpPr>
          <a:spLocks/>
        </xdr:cNvSpPr>
      </xdr:nvSpPr>
      <xdr:spPr bwMode="auto">
        <a:xfrm>
          <a:off x="1035050" y="7740650"/>
          <a:ext cx="57150" cy="609600"/>
        </a:xfrm>
        <a:prstGeom prst="leftBracket">
          <a:avLst>
            <a:gd name="adj" fmla="val 88889"/>
          </a:avLst>
        </a:pr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44450</xdr:colOff>
      <xdr:row>30</xdr:row>
      <xdr:rowOff>76200</xdr:rowOff>
    </xdr:from>
    <xdr:to>
      <xdr:col>8</xdr:col>
      <xdr:colOff>114300</xdr:colOff>
      <xdr:row>33</xdr:row>
      <xdr:rowOff>152400</xdr:rowOff>
    </xdr:to>
    <xdr:sp macro="" textlink="">
      <xdr:nvSpPr>
        <xdr:cNvPr id="394714" name="AutoShape 2">
          <a:extLst>
            <a:ext uri="{FF2B5EF4-FFF2-40B4-BE49-F238E27FC236}">
              <a16:creationId xmlns:a16="http://schemas.microsoft.com/office/drawing/2014/main" id="{715E7C32-FF7C-FC2C-8808-A5B634D16EBD}"/>
            </a:ext>
          </a:extLst>
        </xdr:cNvPr>
        <xdr:cNvSpPr>
          <a:spLocks/>
        </xdr:cNvSpPr>
      </xdr:nvSpPr>
      <xdr:spPr bwMode="auto">
        <a:xfrm>
          <a:off x="2311400" y="7759700"/>
          <a:ext cx="69850" cy="590550"/>
        </a:xfrm>
        <a:prstGeom prst="rightBracket">
          <a:avLst>
            <a:gd name="adj" fmla="val 70455"/>
          </a:avLst>
        </a:pr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34</xdr:col>
      <xdr:colOff>44450</xdr:colOff>
      <xdr:row>6</xdr:row>
      <xdr:rowOff>152400</xdr:rowOff>
    </xdr:from>
    <xdr:to>
      <xdr:col>37</xdr:col>
      <xdr:colOff>50800</xdr:colOff>
      <xdr:row>7</xdr:row>
      <xdr:rowOff>19050</xdr:rowOff>
    </xdr:to>
    <xdr:grpSp>
      <xdr:nvGrpSpPr>
        <xdr:cNvPr id="394715" name="Group 3">
          <a:extLst>
            <a:ext uri="{FF2B5EF4-FFF2-40B4-BE49-F238E27FC236}">
              <a16:creationId xmlns:a16="http://schemas.microsoft.com/office/drawing/2014/main" id="{90F51742-8E8A-1C46-D8A1-699EFD4436E0}"/>
            </a:ext>
          </a:extLst>
        </xdr:cNvPr>
        <xdr:cNvGrpSpPr>
          <a:grpSpLocks/>
        </xdr:cNvGrpSpPr>
      </xdr:nvGrpSpPr>
      <xdr:grpSpPr bwMode="auto">
        <a:xfrm>
          <a:off x="9369425" y="2705100"/>
          <a:ext cx="1120775" cy="38100"/>
          <a:chOff x="192" y="847"/>
          <a:chExt cx="97" cy="4"/>
        </a:xfrm>
      </xdr:grpSpPr>
      <xdr:sp macro="" textlink="">
        <xdr:nvSpPr>
          <xdr:cNvPr id="394731" name="Line 4">
            <a:extLst>
              <a:ext uri="{FF2B5EF4-FFF2-40B4-BE49-F238E27FC236}">
                <a16:creationId xmlns:a16="http://schemas.microsoft.com/office/drawing/2014/main" id="{5037694F-C0D2-59B2-A630-ED1001F16BFD}"/>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4732" name="Line 5">
            <a:extLst>
              <a:ext uri="{FF2B5EF4-FFF2-40B4-BE49-F238E27FC236}">
                <a16:creationId xmlns:a16="http://schemas.microsoft.com/office/drawing/2014/main" id="{AEB24562-CE0B-83B9-CCF2-F5B29DC24DF7}"/>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34</xdr:col>
      <xdr:colOff>44450</xdr:colOff>
      <xdr:row>8</xdr:row>
      <xdr:rowOff>44450</xdr:rowOff>
    </xdr:from>
    <xdr:to>
      <xdr:col>37</xdr:col>
      <xdr:colOff>50800</xdr:colOff>
      <xdr:row>8</xdr:row>
      <xdr:rowOff>88900</xdr:rowOff>
    </xdr:to>
    <xdr:grpSp>
      <xdr:nvGrpSpPr>
        <xdr:cNvPr id="394716" name="Group 6">
          <a:extLst>
            <a:ext uri="{FF2B5EF4-FFF2-40B4-BE49-F238E27FC236}">
              <a16:creationId xmlns:a16="http://schemas.microsoft.com/office/drawing/2014/main" id="{6C8E0F2C-44C9-0825-EEAE-C1DE95282F5F}"/>
            </a:ext>
          </a:extLst>
        </xdr:cNvPr>
        <xdr:cNvGrpSpPr>
          <a:grpSpLocks/>
        </xdr:cNvGrpSpPr>
      </xdr:nvGrpSpPr>
      <xdr:grpSpPr bwMode="auto">
        <a:xfrm>
          <a:off x="9369425" y="2940050"/>
          <a:ext cx="1120775" cy="44450"/>
          <a:chOff x="192" y="847"/>
          <a:chExt cx="97" cy="4"/>
        </a:xfrm>
      </xdr:grpSpPr>
      <xdr:sp macro="" textlink="">
        <xdr:nvSpPr>
          <xdr:cNvPr id="394729" name="Line 7">
            <a:extLst>
              <a:ext uri="{FF2B5EF4-FFF2-40B4-BE49-F238E27FC236}">
                <a16:creationId xmlns:a16="http://schemas.microsoft.com/office/drawing/2014/main" id="{DD4B7A9A-FB1A-ED37-9508-1802B7C72E4F}"/>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4730" name="Line 8">
            <a:extLst>
              <a:ext uri="{FF2B5EF4-FFF2-40B4-BE49-F238E27FC236}">
                <a16:creationId xmlns:a16="http://schemas.microsoft.com/office/drawing/2014/main" id="{2DC408EF-131D-4CA4-795F-22B835200B4E}"/>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xdr:from>
      <xdr:col>13</xdr:col>
      <xdr:colOff>114300</xdr:colOff>
      <xdr:row>6</xdr:row>
      <xdr:rowOff>95250</xdr:rowOff>
    </xdr:from>
    <xdr:to>
      <xdr:col>13</xdr:col>
      <xdr:colOff>184150</xdr:colOff>
      <xdr:row>9</xdr:row>
      <xdr:rowOff>177800</xdr:rowOff>
    </xdr:to>
    <xdr:sp macro="" textlink="">
      <xdr:nvSpPr>
        <xdr:cNvPr id="394717" name="AutoShape 170">
          <a:extLst>
            <a:ext uri="{FF2B5EF4-FFF2-40B4-BE49-F238E27FC236}">
              <a16:creationId xmlns:a16="http://schemas.microsoft.com/office/drawing/2014/main" id="{9B34DCAD-EA98-D2FC-35F3-5A64C0CA9133}"/>
            </a:ext>
          </a:extLst>
        </xdr:cNvPr>
        <xdr:cNvSpPr>
          <a:spLocks/>
        </xdr:cNvSpPr>
      </xdr:nvSpPr>
      <xdr:spPr bwMode="auto">
        <a:xfrm>
          <a:off x="3600450" y="2635250"/>
          <a:ext cx="69850" cy="590550"/>
        </a:xfrm>
        <a:prstGeom prst="leftBracket">
          <a:avLst>
            <a:gd name="adj" fmla="val 70455"/>
          </a:avLst>
        </a:pr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95250</xdr:colOff>
      <xdr:row>6</xdr:row>
      <xdr:rowOff>95250</xdr:rowOff>
    </xdr:from>
    <xdr:to>
      <xdr:col>19</xdr:col>
      <xdr:colOff>165100</xdr:colOff>
      <xdr:row>9</xdr:row>
      <xdr:rowOff>177800</xdr:rowOff>
    </xdr:to>
    <xdr:sp macro="" textlink="">
      <xdr:nvSpPr>
        <xdr:cNvPr id="394718" name="AutoShape 171">
          <a:extLst>
            <a:ext uri="{FF2B5EF4-FFF2-40B4-BE49-F238E27FC236}">
              <a16:creationId xmlns:a16="http://schemas.microsoft.com/office/drawing/2014/main" id="{9751AA9B-AAEB-C9FE-8AAB-18691DD47AF1}"/>
            </a:ext>
          </a:extLst>
        </xdr:cNvPr>
        <xdr:cNvSpPr>
          <a:spLocks/>
        </xdr:cNvSpPr>
      </xdr:nvSpPr>
      <xdr:spPr bwMode="auto">
        <a:xfrm>
          <a:off x="5029200" y="2635250"/>
          <a:ext cx="69850" cy="590550"/>
        </a:xfrm>
        <a:prstGeom prst="rightBracket">
          <a:avLst>
            <a:gd name="adj" fmla="val 70455"/>
          </a:avLst>
        </a:pr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234950</xdr:colOff>
      <xdr:row>7</xdr:row>
      <xdr:rowOff>76200</xdr:rowOff>
    </xdr:from>
    <xdr:to>
      <xdr:col>19</xdr:col>
      <xdr:colOff>19050</xdr:colOff>
      <xdr:row>7</xdr:row>
      <xdr:rowOff>114300</xdr:rowOff>
    </xdr:to>
    <xdr:grpSp>
      <xdr:nvGrpSpPr>
        <xdr:cNvPr id="394719" name="Group 172">
          <a:extLst>
            <a:ext uri="{FF2B5EF4-FFF2-40B4-BE49-F238E27FC236}">
              <a16:creationId xmlns:a16="http://schemas.microsoft.com/office/drawing/2014/main" id="{2344BD36-D671-4B53-BE94-C9A93F4EE729}"/>
            </a:ext>
          </a:extLst>
        </xdr:cNvPr>
        <xdr:cNvGrpSpPr>
          <a:grpSpLocks/>
        </xdr:cNvGrpSpPr>
      </xdr:nvGrpSpPr>
      <xdr:grpSpPr bwMode="auto">
        <a:xfrm>
          <a:off x="4073525" y="2800350"/>
          <a:ext cx="1384300" cy="38100"/>
          <a:chOff x="192" y="847"/>
          <a:chExt cx="97" cy="4"/>
        </a:xfrm>
      </xdr:grpSpPr>
      <xdr:sp macro="" textlink="">
        <xdr:nvSpPr>
          <xdr:cNvPr id="394727" name="Line 173">
            <a:extLst>
              <a:ext uri="{FF2B5EF4-FFF2-40B4-BE49-F238E27FC236}">
                <a16:creationId xmlns:a16="http://schemas.microsoft.com/office/drawing/2014/main" id="{DA699C33-C3D9-448E-C8AE-BC82A8212EC6}"/>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4728" name="Line 174">
            <a:extLst>
              <a:ext uri="{FF2B5EF4-FFF2-40B4-BE49-F238E27FC236}">
                <a16:creationId xmlns:a16="http://schemas.microsoft.com/office/drawing/2014/main" id="{4A896F9D-94F5-D10D-BE05-008634687EC0}"/>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13</xdr:col>
      <xdr:colOff>209550</xdr:colOff>
      <xdr:row>9</xdr:row>
      <xdr:rowOff>88900</xdr:rowOff>
    </xdr:from>
    <xdr:to>
      <xdr:col>18</xdr:col>
      <xdr:colOff>215900</xdr:colOff>
      <xdr:row>9</xdr:row>
      <xdr:rowOff>127000</xdr:rowOff>
    </xdr:to>
    <xdr:grpSp>
      <xdr:nvGrpSpPr>
        <xdr:cNvPr id="394720" name="Group 175">
          <a:extLst>
            <a:ext uri="{FF2B5EF4-FFF2-40B4-BE49-F238E27FC236}">
              <a16:creationId xmlns:a16="http://schemas.microsoft.com/office/drawing/2014/main" id="{C8564CB4-FF11-EB36-CA52-3693BA497F2E}"/>
            </a:ext>
          </a:extLst>
        </xdr:cNvPr>
        <xdr:cNvGrpSpPr>
          <a:grpSpLocks/>
        </xdr:cNvGrpSpPr>
      </xdr:nvGrpSpPr>
      <xdr:grpSpPr bwMode="auto">
        <a:xfrm>
          <a:off x="4048125" y="3155950"/>
          <a:ext cx="1339850" cy="38100"/>
          <a:chOff x="192" y="847"/>
          <a:chExt cx="97" cy="4"/>
        </a:xfrm>
      </xdr:grpSpPr>
      <xdr:sp macro="" textlink="">
        <xdr:nvSpPr>
          <xdr:cNvPr id="394725" name="Line 176">
            <a:extLst>
              <a:ext uri="{FF2B5EF4-FFF2-40B4-BE49-F238E27FC236}">
                <a16:creationId xmlns:a16="http://schemas.microsoft.com/office/drawing/2014/main" id="{F8D51711-56CD-6AEA-C114-2FBC6A2BEA24}"/>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4726" name="Line 177">
            <a:extLst>
              <a:ext uri="{FF2B5EF4-FFF2-40B4-BE49-F238E27FC236}">
                <a16:creationId xmlns:a16="http://schemas.microsoft.com/office/drawing/2014/main" id="{82E04CD8-5087-04D9-CE10-6EFE0EFA25BF}"/>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13</xdr:col>
      <xdr:colOff>222250</xdr:colOff>
      <xdr:row>8</xdr:row>
      <xdr:rowOff>69850</xdr:rowOff>
    </xdr:from>
    <xdr:to>
      <xdr:col>18</xdr:col>
      <xdr:colOff>234950</xdr:colOff>
      <xdr:row>8</xdr:row>
      <xdr:rowOff>101600</xdr:rowOff>
    </xdr:to>
    <xdr:grpSp>
      <xdr:nvGrpSpPr>
        <xdr:cNvPr id="394721" name="Group 175">
          <a:extLst>
            <a:ext uri="{FF2B5EF4-FFF2-40B4-BE49-F238E27FC236}">
              <a16:creationId xmlns:a16="http://schemas.microsoft.com/office/drawing/2014/main" id="{6195BD76-F66B-1783-2ADE-620B01AA25D4}"/>
            </a:ext>
          </a:extLst>
        </xdr:cNvPr>
        <xdr:cNvGrpSpPr>
          <a:grpSpLocks/>
        </xdr:cNvGrpSpPr>
      </xdr:nvGrpSpPr>
      <xdr:grpSpPr bwMode="auto">
        <a:xfrm>
          <a:off x="4060825" y="2965450"/>
          <a:ext cx="1346200" cy="31750"/>
          <a:chOff x="192" y="847"/>
          <a:chExt cx="97" cy="4"/>
        </a:xfrm>
      </xdr:grpSpPr>
      <xdr:sp macro="" textlink="">
        <xdr:nvSpPr>
          <xdr:cNvPr id="394723" name="Line 176">
            <a:extLst>
              <a:ext uri="{FF2B5EF4-FFF2-40B4-BE49-F238E27FC236}">
                <a16:creationId xmlns:a16="http://schemas.microsoft.com/office/drawing/2014/main" id="{AD26F53B-062F-05CC-2C51-F14D6C8B0DE6}"/>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4724" name="Line 177">
            <a:extLst>
              <a:ext uri="{FF2B5EF4-FFF2-40B4-BE49-F238E27FC236}">
                <a16:creationId xmlns:a16="http://schemas.microsoft.com/office/drawing/2014/main" id="{86DE0C5F-6251-4ABF-D873-284CA7220238}"/>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xdr:col>
      <xdr:colOff>25400</xdr:colOff>
      <xdr:row>0</xdr:row>
      <xdr:rowOff>88900</xdr:rowOff>
    </xdr:from>
    <xdr:to>
      <xdr:col>33</xdr:col>
      <xdr:colOff>0</xdr:colOff>
      <xdr:row>0</xdr:row>
      <xdr:rowOff>933450</xdr:rowOff>
    </xdr:to>
    <xdr:pic>
      <xdr:nvPicPr>
        <xdr:cNvPr id="394722" name="Picture 243">
          <a:extLst>
            <a:ext uri="{FF2B5EF4-FFF2-40B4-BE49-F238E27FC236}">
              <a16:creationId xmlns:a16="http://schemas.microsoft.com/office/drawing/2014/main" id="{B6FA2C9F-5569-7CC6-A0F2-2027F2CC8D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9450" y="88900"/>
          <a:ext cx="751205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oneCellAnchor>
    <xdr:from>
      <xdr:col>4</xdr:col>
      <xdr:colOff>0</xdr:colOff>
      <xdr:row>22</xdr:row>
      <xdr:rowOff>0</xdr:rowOff>
    </xdr:from>
    <xdr:ext cx="6048374" cy="1692771"/>
    <xdr:sp macro="" textlink="">
      <xdr:nvSpPr>
        <xdr:cNvPr id="2" name="正方形/長方形 1">
          <a:extLst>
            <a:ext uri="{FF2B5EF4-FFF2-40B4-BE49-F238E27FC236}">
              <a16:creationId xmlns:a16="http://schemas.microsoft.com/office/drawing/2014/main" id="{499611A9-6C93-4947-895E-ADE8AA40D319}"/>
            </a:ext>
          </a:extLst>
        </xdr:cNvPr>
        <xdr:cNvSpPr/>
      </xdr:nvSpPr>
      <xdr:spPr>
        <a:xfrm>
          <a:off x="1485900" y="6057900"/>
          <a:ext cx="6048374" cy="1692771"/>
        </a:xfrm>
        <a:prstGeom prst="rect">
          <a:avLst/>
        </a:prstGeom>
        <a:noFill/>
      </xdr:spPr>
      <xdr:txBody>
        <a:bodyPr wrap="square" lIns="91440" tIns="45720" rIns="91440" bIns="45720">
          <a:spAutoFit/>
        </a:bodyPr>
        <a:lstStyle/>
        <a:p>
          <a:pPr algn="ctr"/>
          <a:r>
            <a:rPr lang="ja-JP" altLang="en-US" sz="9600" b="1" cap="none" spc="0">
              <a:ln w="12700">
                <a:solidFill>
                  <a:srgbClr val="FF0000"/>
                </a:solidFill>
                <a:prstDash val="solid"/>
              </a:ln>
              <a:solidFill>
                <a:srgbClr val="FF0000"/>
              </a:solidFill>
              <a:effectLst>
                <a:outerShdw dist="38100" dir="2640000" algn="bl" rotWithShape="0">
                  <a:schemeClr val="tx2">
                    <a:lumMod val="75000"/>
                  </a:schemeClr>
                </a:outerShdw>
              </a:effectLst>
            </a:rPr>
            <a:t>サンプル</a:t>
          </a:r>
          <a:endParaRPr lang="en-US" altLang="ja-JP" sz="9600" b="1" cap="none" spc="0">
            <a:ln w="12700">
              <a:solidFill>
                <a:srgbClr val="FF0000"/>
              </a:solidFill>
              <a:prstDash val="solid"/>
            </a:ln>
            <a:solidFill>
              <a:srgbClr val="FF0000"/>
            </a:solidFill>
            <a:effectLst>
              <a:outerShdw dist="38100" dir="2640000" algn="bl" rotWithShape="0">
                <a:schemeClr val="tx2">
                  <a:lumMod val="75000"/>
                </a:schemeClr>
              </a:outerShdw>
            </a:effectLst>
          </a:endParaRPr>
        </a:p>
      </xdr:txBody>
    </xdr:sp>
    <xdr:clientData/>
  </xdr:oneCellAnchor>
</xdr:wsDr>
</file>

<file path=xl/drawings/drawing23.xml><?xml version="1.0" encoding="utf-8"?>
<xdr:wsDr xmlns:xdr="http://schemas.openxmlformats.org/drawingml/2006/spreadsheetDrawing" xmlns:a="http://schemas.openxmlformats.org/drawingml/2006/main">
  <xdr:twoCellAnchor>
    <xdr:from>
      <xdr:col>32</xdr:col>
      <xdr:colOff>209550</xdr:colOff>
      <xdr:row>15</xdr:row>
      <xdr:rowOff>142875</xdr:rowOff>
    </xdr:from>
    <xdr:to>
      <xdr:col>36</xdr:col>
      <xdr:colOff>212740</xdr:colOff>
      <xdr:row>16</xdr:row>
      <xdr:rowOff>174625</xdr:rowOff>
    </xdr:to>
    <xdr:sp macro="" textlink="">
      <xdr:nvSpPr>
        <xdr:cNvPr id="2" name="AutoShape 187">
          <a:extLst>
            <a:ext uri="{FF2B5EF4-FFF2-40B4-BE49-F238E27FC236}">
              <a16:creationId xmlns:a16="http://schemas.microsoft.com/office/drawing/2014/main" id="{2308A5D4-5C08-EC3B-1945-79A9BBC5FB8C}"/>
            </a:ext>
          </a:extLst>
        </xdr:cNvPr>
        <xdr:cNvSpPr>
          <a:spLocks/>
        </xdr:cNvSpPr>
      </xdr:nvSpPr>
      <xdr:spPr bwMode="auto">
        <a:xfrm>
          <a:off x="9001125" y="5448300"/>
          <a:ext cx="1457325" cy="247650"/>
        </a:xfrm>
        <a:prstGeom prst="borderCallout1">
          <a:avLst>
            <a:gd name="adj1" fmla="val 46153"/>
            <a:gd name="adj2" fmla="val -5227"/>
            <a:gd name="adj3" fmla="val 46153"/>
            <a:gd name="adj4" fmla="val -11111"/>
          </a:avLst>
        </a:prstGeom>
        <a:solidFill>
          <a:srgbClr val="FFFFFF"/>
        </a:solidFill>
        <a:ln w="9525">
          <a:solidFill>
            <a:srgbClr val="FF0000"/>
          </a:solid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ゴシック"/>
              <a:ea typeface="ＭＳ Ｐゴシック"/>
            </a:rPr>
            <a:t>ない場合、「なし」と記入</a:t>
          </a:r>
        </a:p>
      </xdr:txBody>
    </xdr:sp>
    <xdr:clientData/>
  </xdr:twoCellAnchor>
  <xdr:twoCellAnchor editAs="oneCell">
    <xdr:from>
      <xdr:col>0</xdr:col>
      <xdr:colOff>615950</xdr:colOff>
      <xdr:row>0</xdr:row>
      <xdr:rowOff>114300</xdr:rowOff>
    </xdr:from>
    <xdr:to>
      <xdr:col>33</xdr:col>
      <xdr:colOff>171450</xdr:colOff>
      <xdr:row>0</xdr:row>
      <xdr:rowOff>990600</xdr:rowOff>
    </xdr:to>
    <xdr:pic>
      <xdr:nvPicPr>
        <xdr:cNvPr id="230585" name="Picture 243">
          <a:extLst>
            <a:ext uri="{FF2B5EF4-FFF2-40B4-BE49-F238E27FC236}">
              <a16:creationId xmlns:a16="http://schemas.microsoft.com/office/drawing/2014/main" id="{94D3B886-A4A3-E7A3-8390-6A2F27912F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5950" y="114300"/>
          <a:ext cx="77470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oneCellAnchor>
    <xdr:from>
      <xdr:col>4</xdr:col>
      <xdr:colOff>257175</xdr:colOff>
      <xdr:row>13</xdr:row>
      <xdr:rowOff>409575</xdr:rowOff>
    </xdr:from>
    <xdr:ext cx="6048374" cy="1692771"/>
    <xdr:sp macro="" textlink="">
      <xdr:nvSpPr>
        <xdr:cNvPr id="3" name="正方形/長方形 2">
          <a:extLst>
            <a:ext uri="{FF2B5EF4-FFF2-40B4-BE49-F238E27FC236}">
              <a16:creationId xmlns:a16="http://schemas.microsoft.com/office/drawing/2014/main" id="{58C49775-448E-4090-8B35-B3EB41B2CAEF}"/>
            </a:ext>
          </a:extLst>
        </xdr:cNvPr>
        <xdr:cNvSpPr/>
      </xdr:nvSpPr>
      <xdr:spPr>
        <a:xfrm>
          <a:off x="1743075" y="4876800"/>
          <a:ext cx="6048374" cy="1692771"/>
        </a:xfrm>
        <a:prstGeom prst="rect">
          <a:avLst/>
        </a:prstGeom>
        <a:noFill/>
      </xdr:spPr>
      <xdr:txBody>
        <a:bodyPr wrap="square" lIns="91440" tIns="45720" rIns="91440" bIns="45720">
          <a:spAutoFit/>
        </a:bodyPr>
        <a:lstStyle/>
        <a:p>
          <a:pPr algn="ctr"/>
          <a:r>
            <a:rPr lang="ja-JP" altLang="en-US" sz="9600" b="1" cap="none" spc="0">
              <a:ln w="12700">
                <a:solidFill>
                  <a:srgbClr val="FF0000"/>
                </a:solidFill>
                <a:prstDash val="solid"/>
              </a:ln>
              <a:solidFill>
                <a:srgbClr val="FF0000"/>
              </a:solidFill>
              <a:effectLst>
                <a:outerShdw dist="38100" dir="2640000" algn="bl" rotWithShape="0">
                  <a:schemeClr val="tx2">
                    <a:lumMod val="75000"/>
                  </a:schemeClr>
                </a:outerShdw>
              </a:effectLst>
            </a:rPr>
            <a:t>サンプル</a:t>
          </a:r>
          <a:endParaRPr lang="en-US" altLang="ja-JP" sz="9600" b="1" cap="none" spc="0">
            <a:ln w="12700">
              <a:solidFill>
                <a:srgbClr val="FF0000"/>
              </a:solidFill>
              <a:prstDash val="solid"/>
            </a:ln>
            <a:solidFill>
              <a:srgbClr val="FF0000"/>
            </a:solidFill>
            <a:effectLst>
              <a:outerShdw dist="38100" dir="2640000" algn="bl" rotWithShape="0">
                <a:schemeClr val="tx2">
                  <a:lumMod val="75000"/>
                </a:schemeClr>
              </a:outerShdw>
            </a:effectLst>
          </a:endParaRPr>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2</xdr:col>
      <xdr:colOff>971550</xdr:colOff>
      <xdr:row>11</xdr:row>
      <xdr:rowOff>28575</xdr:rowOff>
    </xdr:from>
    <xdr:ext cx="6048374" cy="1692771"/>
    <xdr:sp macro="" textlink="">
      <xdr:nvSpPr>
        <xdr:cNvPr id="2" name="正方形/長方形 1">
          <a:extLst>
            <a:ext uri="{FF2B5EF4-FFF2-40B4-BE49-F238E27FC236}">
              <a16:creationId xmlns:a16="http://schemas.microsoft.com/office/drawing/2014/main" id="{BDDC5742-5FAC-4C38-94C4-D8369D965CFB}"/>
            </a:ext>
          </a:extLst>
        </xdr:cNvPr>
        <xdr:cNvSpPr/>
      </xdr:nvSpPr>
      <xdr:spPr>
        <a:xfrm>
          <a:off x="1428750" y="2924175"/>
          <a:ext cx="6048374" cy="1692771"/>
        </a:xfrm>
        <a:prstGeom prst="rect">
          <a:avLst/>
        </a:prstGeom>
        <a:noFill/>
      </xdr:spPr>
      <xdr:txBody>
        <a:bodyPr wrap="square" lIns="91440" tIns="45720" rIns="91440" bIns="45720">
          <a:spAutoFit/>
        </a:bodyPr>
        <a:lstStyle/>
        <a:p>
          <a:pPr algn="ctr"/>
          <a:r>
            <a:rPr lang="ja-JP" altLang="en-US" sz="9600" b="1" cap="none" spc="0">
              <a:ln w="12700">
                <a:solidFill>
                  <a:srgbClr val="FF0000"/>
                </a:solidFill>
                <a:prstDash val="solid"/>
              </a:ln>
              <a:solidFill>
                <a:srgbClr val="FF0000"/>
              </a:solidFill>
              <a:effectLst>
                <a:outerShdw dist="38100" dir="2640000" algn="bl" rotWithShape="0">
                  <a:schemeClr val="tx2">
                    <a:lumMod val="75000"/>
                  </a:schemeClr>
                </a:outerShdw>
              </a:effectLst>
            </a:rPr>
            <a:t>サンプル</a:t>
          </a:r>
          <a:endParaRPr lang="en-US" altLang="ja-JP" sz="9600" b="1" cap="none" spc="0">
            <a:ln w="12700">
              <a:solidFill>
                <a:srgbClr val="FF0000"/>
              </a:solidFill>
              <a:prstDash val="solid"/>
            </a:ln>
            <a:solidFill>
              <a:srgbClr val="FF0000"/>
            </a:solidFill>
            <a:effectLst>
              <a:outerShdw dist="38100" dir="2640000" algn="bl" rotWithShape="0">
                <a:schemeClr val="tx2">
                  <a:lumMod val="75000"/>
                </a:schemeClr>
              </a:outerShdw>
            </a:effectLst>
          </a:endParaRPr>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1</xdr:col>
      <xdr:colOff>314325</xdr:colOff>
      <xdr:row>11</xdr:row>
      <xdr:rowOff>114300</xdr:rowOff>
    </xdr:from>
    <xdr:ext cx="6048374" cy="1692771"/>
    <xdr:sp macro="" textlink="">
      <xdr:nvSpPr>
        <xdr:cNvPr id="3" name="正方形/長方形 2">
          <a:extLst>
            <a:ext uri="{FF2B5EF4-FFF2-40B4-BE49-F238E27FC236}">
              <a16:creationId xmlns:a16="http://schemas.microsoft.com/office/drawing/2014/main" id="{359F37CA-5CFB-4840-AF5E-E2A1C281F878}"/>
            </a:ext>
          </a:extLst>
        </xdr:cNvPr>
        <xdr:cNvSpPr/>
      </xdr:nvSpPr>
      <xdr:spPr>
        <a:xfrm>
          <a:off x="485775" y="3514725"/>
          <a:ext cx="6048374" cy="1692771"/>
        </a:xfrm>
        <a:prstGeom prst="rect">
          <a:avLst/>
        </a:prstGeom>
        <a:noFill/>
      </xdr:spPr>
      <xdr:txBody>
        <a:bodyPr wrap="square" lIns="91440" tIns="45720" rIns="91440" bIns="45720">
          <a:spAutoFit/>
        </a:bodyPr>
        <a:lstStyle/>
        <a:p>
          <a:pPr algn="ctr"/>
          <a:r>
            <a:rPr lang="ja-JP" altLang="en-US" sz="9600" b="1" cap="none" spc="0">
              <a:ln w="12700">
                <a:solidFill>
                  <a:srgbClr val="FF0000"/>
                </a:solidFill>
                <a:prstDash val="solid"/>
              </a:ln>
              <a:solidFill>
                <a:srgbClr val="FF0000"/>
              </a:solidFill>
              <a:effectLst>
                <a:outerShdw dist="38100" dir="2640000" algn="bl" rotWithShape="0">
                  <a:schemeClr val="tx2">
                    <a:lumMod val="75000"/>
                  </a:schemeClr>
                </a:outerShdw>
              </a:effectLst>
            </a:rPr>
            <a:t>サンプル</a:t>
          </a:r>
          <a:endParaRPr lang="en-US" altLang="ja-JP" sz="9600" b="1" cap="none" spc="0">
            <a:ln w="12700">
              <a:solidFill>
                <a:srgbClr val="FF0000"/>
              </a:solidFill>
              <a:prstDash val="solid"/>
            </a:ln>
            <a:solidFill>
              <a:srgbClr val="FF0000"/>
            </a:solidFill>
            <a:effectLst>
              <a:outerShdw dist="38100" dir="2640000" algn="bl" rotWithShape="0">
                <a:schemeClr val="tx2">
                  <a:lumMod val="75000"/>
                </a:schemeClr>
              </a:outerShdw>
            </a:effectLst>
          </a:endParaRPr>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1</xdr:col>
      <xdr:colOff>914400</xdr:colOff>
      <xdr:row>10</xdr:row>
      <xdr:rowOff>457200</xdr:rowOff>
    </xdr:from>
    <xdr:ext cx="6048374" cy="1692771"/>
    <xdr:sp macro="" textlink="">
      <xdr:nvSpPr>
        <xdr:cNvPr id="2" name="正方形/長方形 1">
          <a:extLst>
            <a:ext uri="{FF2B5EF4-FFF2-40B4-BE49-F238E27FC236}">
              <a16:creationId xmlns:a16="http://schemas.microsoft.com/office/drawing/2014/main" id="{E07190BE-6123-42D0-BD84-B4A4E3AE9E5E}"/>
            </a:ext>
          </a:extLst>
        </xdr:cNvPr>
        <xdr:cNvSpPr/>
      </xdr:nvSpPr>
      <xdr:spPr>
        <a:xfrm>
          <a:off x="1162050" y="4238625"/>
          <a:ext cx="6048374" cy="1692771"/>
        </a:xfrm>
        <a:prstGeom prst="rect">
          <a:avLst/>
        </a:prstGeom>
        <a:noFill/>
      </xdr:spPr>
      <xdr:txBody>
        <a:bodyPr wrap="square" lIns="91440" tIns="45720" rIns="91440" bIns="45720">
          <a:spAutoFit/>
        </a:bodyPr>
        <a:lstStyle/>
        <a:p>
          <a:pPr algn="ctr"/>
          <a:r>
            <a:rPr lang="ja-JP" altLang="en-US" sz="9600" b="1" cap="none" spc="0">
              <a:ln w="12700">
                <a:solidFill>
                  <a:srgbClr val="FF0000"/>
                </a:solidFill>
                <a:prstDash val="solid"/>
              </a:ln>
              <a:solidFill>
                <a:srgbClr val="FF0000"/>
              </a:solidFill>
              <a:effectLst>
                <a:outerShdw dist="38100" dir="2640000" algn="bl" rotWithShape="0">
                  <a:schemeClr val="tx2">
                    <a:lumMod val="75000"/>
                  </a:schemeClr>
                </a:outerShdw>
              </a:effectLst>
            </a:rPr>
            <a:t>サンプル</a:t>
          </a:r>
          <a:endParaRPr lang="en-US" altLang="ja-JP" sz="9600" b="1" cap="none" spc="0">
            <a:ln w="12700">
              <a:solidFill>
                <a:srgbClr val="FF0000"/>
              </a:solidFill>
              <a:prstDash val="solid"/>
            </a:ln>
            <a:solidFill>
              <a:srgbClr val="FF0000"/>
            </a:solidFill>
            <a:effectLst>
              <a:outerShdw dist="38100" dir="2640000" algn="bl" rotWithShape="0">
                <a:schemeClr val="tx2">
                  <a:lumMod val="75000"/>
                </a:schemeClr>
              </a:outerShdw>
            </a:effectLst>
          </a:endParaRPr>
        </a:p>
      </xdr:txBody>
    </xdr:sp>
    <xdr:clientData/>
  </xdr:oneCellAnchor>
</xdr:wsDr>
</file>

<file path=xl/drawings/drawing27.xml><?xml version="1.0" encoding="utf-8"?>
<xdr:wsDr xmlns:xdr="http://schemas.openxmlformats.org/drawingml/2006/spreadsheetDrawing" xmlns:a="http://schemas.openxmlformats.org/drawingml/2006/main">
  <xdr:twoCellAnchor editAs="oneCell">
    <xdr:from>
      <xdr:col>13</xdr:col>
      <xdr:colOff>44450</xdr:colOff>
      <xdr:row>0</xdr:row>
      <xdr:rowOff>177800</xdr:rowOff>
    </xdr:from>
    <xdr:to>
      <xdr:col>13</xdr:col>
      <xdr:colOff>787400</xdr:colOff>
      <xdr:row>2</xdr:row>
      <xdr:rowOff>406400</xdr:rowOff>
    </xdr:to>
    <xdr:pic>
      <xdr:nvPicPr>
        <xdr:cNvPr id="341142" name="Picture 77">
          <a:extLst>
            <a:ext uri="{FF2B5EF4-FFF2-40B4-BE49-F238E27FC236}">
              <a16:creationId xmlns:a16="http://schemas.microsoft.com/office/drawing/2014/main" id="{F5D0A55F-1D37-6654-467C-3F7065730C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5750" y="177800"/>
          <a:ext cx="74295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oneCellAnchor>
    <xdr:from>
      <xdr:col>2</xdr:col>
      <xdr:colOff>1123950</xdr:colOff>
      <xdr:row>8</xdr:row>
      <xdr:rowOff>495300</xdr:rowOff>
    </xdr:from>
    <xdr:ext cx="6048374" cy="1692771"/>
    <xdr:sp macro="" textlink="">
      <xdr:nvSpPr>
        <xdr:cNvPr id="2" name="正方形/長方形 1">
          <a:extLst>
            <a:ext uri="{FF2B5EF4-FFF2-40B4-BE49-F238E27FC236}">
              <a16:creationId xmlns:a16="http://schemas.microsoft.com/office/drawing/2014/main" id="{96AE164E-916A-4021-88AB-C7089912C0DD}"/>
            </a:ext>
          </a:extLst>
        </xdr:cNvPr>
        <xdr:cNvSpPr/>
      </xdr:nvSpPr>
      <xdr:spPr>
        <a:xfrm>
          <a:off x="1419225" y="3448050"/>
          <a:ext cx="6048374" cy="1692771"/>
        </a:xfrm>
        <a:prstGeom prst="rect">
          <a:avLst/>
        </a:prstGeom>
        <a:noFill/>
      </xdr:spPr>
      <xdr:txBody>
        <a:bodyPr wrap="square" lIns="91440" tIns="45720" rIns="91440" bIns="45720">
          <a:spAutoFit/>
        </a:bodyPr>
        <a:lstStyle/>
        <a:p>
          <a:pPr algn="ctr"/>
          <a:r>
            <a:rPr lang="ja-JP" altLang="en-US" sz="9600" b="1" cap="none" spc="0">
              <a:ln w="12700">
                <a:solidFill>
                  <a:srgbClr val="FF0000"/>
                </a:solidFill>
                <a:prstDash val="solid"/>
              </a:ln>
              <a:solidFill>
                <a:srgbClr val="FF0000"/>
              </a:solidFill>
              <a:effectLst>
                <a:outerShdw dist="38100" dir="2640000" algn="bl" rotWithShape="0">
                  <a:schemeClr val="tx2">
                    <a:lumMod val="75000"/>
                  </a:schemeClr>
                </a:outerShdw>
              </a:effectLst>
            </a:rPr>
            <a:t>サンプル</a:t>
          </a:r>
          <a:endParaRPr lang="en-US" altLang="ja-JP" sz="9600" b="1" cap="none" spc="0">
            <a:ln w="12700">
              <a:solidFill>
                <a:srgbClr val="FF0000"/>
              </a:solidFill>
              <a:prstDash val="solid"/>
            </a:ln>
            <a:solidFill>
              <a:srgbClr val="FF0000"/>
            </a:solidFill>
            <a:effectLst>
              <a:outerShdw dist="38100" dir="2640000" algn="bl" rotWithShape="0">
                <a:schemeClr val="tx2">
                  <a:lumMod val="75000"/>
                </a:schemeClr>
              </a:outerShdw>
            </a:effectLst>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2</xdr:col>
      <xdr:colOff>31750</xdr:colOff>
      <xdr:row>0</xdr:row>
      <xdr:rowOff>63500</xdr:rowOff>
    </xdr:from>
    <xdr:to>
      <xdr:col>136</xdr:col>
      <xdr:colOff>0</xdr:colOff>
      <xdr:row>0</xdr:row>
      <xdr:rowOff>933450</xdr:rowOff>
    </xdr:to>
    <xdr:pic>
      <xdr:nvPicPr>
        <xdr:cNvPr id="392219" name="Picture 825">
          <a:extLst>
            <a:ext uri="{FF2B5EF4-FFF2-40B4-BE49-F238E27FC236}">
              <a16:creationId xmlns:a16="http://schemas.microsoft.com/office/drawing/2014/main" id="{E189FF7C-9F59-EB38-1CEF-401B971AEB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0" y="63500"/>
          <a:ext cx="7607300" cy="869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oneCellAnchor>
    <xdr:from>
      <xdr:col>39</xdr:col>
      <xdr:colOff>0</xdr:colOff>
      <xdr:row>42</xdr:row>
      <xdr:rowOff>0</xdr:rowOff>
    </xdr:from>
    <xdr:ext cx="6048374" cy="1692771"/>
    <xdr:sp macro="" textlink="">
      <xdr:nvSpPr>
        <xdr:cNvPr id="2" name="正方形/長方形 1">
          <a:extLst>
            <a:ext uri="{FF2B5EF4-FFF2-40B4-BE49-F238E27FC236}">
              <a16:creationId xmlns:a16="http://schemas.microsoft.com/office/drawing/2014/main" id="{083A502F-A0A1-48A4-BE6F-3BBD677E00DF}"/>
            </a:ext>
          </a:extLst>
        </xdr:cNvPr>
        <xdr:cNvSpPr/>
      </xdr:nvSpPr>
      <xdr:spPr>
        <a:xfrm>
          <a:off x="3507441" y="10376647"/>
          <a:ext cx="6048374" cy="1692771"/>
        </a:xfrm>
        <a:prstGeom prst="rect">
          <a:avLst/>
        </a:prstGeom>
        <a:noFill/>
      </xdr:spPr>
      <xdr:txBody>
        <a:bodyPr wrap="square" lIns="91440" tIns="45720" rIns="91440" bIns="45720">
          <a:spAutoFit/>
        </a:bodyPr>
        <a:lstStyle/>
        <a:p>
          <a:pPr algn="ctr"/>
          <a:r>
            <a:rPr lang="ja-JP" altLang="en-US" sz="9600" b="1" cap="none" spc="0">
              <a:ln w="12700">
                <a:solidFill>
                  <a:srgbClr val="FF0000"/>
                </a:solidFill>
                <a:prstDash val="solid"/>
              </a:ln>
              <a:solidFill>
                <a:srgbClr val="FF0000"/>
              </a:solidFill>
              <a:effectLst>
                <a:outerShdw dist="38100" dir="2640000" algn="bl" rotWithShape="0">
                  <a:schemeClr val="tx2">
                    <a:lumMod val="75000"/>
                  </a:schemeClr>
                </a:outerShdw>
              </a:effectLst>
            </a:rPr>
            <a:t>サンプル</a:t>
          </a:r>
          <a:endParaRPr lang="en-US" altLang="ja-JP" sz="9600" b="1" cap="none" spc="0">
            <a:ln w="12700">
              <a:solidFill>
                <a:srgbClr val="FF0000"/>
              </a:solidFill>
              <a:prstDash val="solid"/>
            </a:ln>
            <a:solidFill>
              <a:srgbClr val="FF0000"/>
            </a:solidFill>
            <a:effectLst>
              <a:outerShdw dist="38100" dir="2640000" algn="bl" rotWithShape="0">
                <a:schemeClr val="tx2">
                  <a:lumMod val="75000"/>
                </a:schemeClr>
              </a:outerShdw>
            </a:effectLst>
          </a:endParaRP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25400</xdr:colOff>
      <xdr:row>0</xdr:row>
      <xdr:rowOff>50800</xdr:rowOff>
    </xdr:from>
    <xdr:to>
      <xdr:col>6</xdr:col>
      <xdr:colOff>0</xdr:colOff>
      <xdr:row>0</xdr:row>
      <xdr:rowOff>730250</xdr:rowOff>
    </xdr:to>
    <xdr:pic>
      <xdr:nvPicPr>
        <xdr:cNvPr id="343114" name="Picture 4">
          <a:extLst>
            <a:ext uri="{FF2B5EF4-FFF2-40B4-BE49-F238E27FC236}">
              <a16:creationId xmlns:a16="http://schemas.microsoft.com/office/drawing/2014/main" id="{CB30AFC5-3A3F-1790-8C5C-6D2D784D83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50800"/>
          <a:ext cx="6115050" cy="67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oneCellAnchor>
    <xdr:from>
      <xdr:col>2</xdr:col>
      <xdr:colOff>0</xdr:colOff>
      <xdr:row>17</xdr:row>
      <xdr:rowOff>0</xdr:rowOff>
    </xdr:from>
    <xdr:ext cx="6048374" cy="1692771"/>
    <xdr:sp macro="" textlink="">
      <xdr:nvSpPr>
        <xdr:cNvPr id="2" name="正方形/長方形 1">
          <a:extLst>
            <a:ext uri="{FF2B5EF4-FFF2-40B4-BE49-F238E27FC236}">
              <a16:creationId xmlns:a16="http://schemas.microsoft.com/office/drawing/2014/main" id="{AA364618-F16B-4E8F-BDC5-C31C30443B84}"/>
            </a:ext>
          </a:extLst>
        </xdr:cNvPr>
        <xdr:cNvSpPr/>
      </xdr:nvSpPr>
      <xdr:spPr>
        <a:xfrm>
          <a:off x="447675" y="3857625"/>
          <a:ext cx="6048374" cy="1692771"/>
        </a:xfrm>
        <a:prstGeom prst="rect">
          <a:avLst/>
        </a:prstGeom>
        <a:noFill/>
      </xdr:spPr>
      <xdr:txBody>
        <a:bodyPr wrap="square" lIns="91440" tIns="45720" rIns="91440" bIns="45720">
          <a:spAutoFit/>
        </a:bodyPr>
        <a:lstStyle/>
        <a:p>
          <a:pPr algn="ctr"/>
          <a:r>
            <a:rPr lang="ja-JP" altLang="en-US" sz="9600" b="1" cap="none" spc="0">
              <a:ln w="12700">
                <a:solidFill>
                  <a:srgbClr val="FF0000"/>
                </a:solidFill>
                <a:prstDash val="solid"/>
              </a:ln>
              <a:solidFill>
                <a:srgbClr val="FF0000"/>
              </a:solidFill>
              <a:effectLst>
                <a:outerShdw dist="38100" dir="2640000" algn="bl" rotWithShape="0">
                  <a:schemeClr val="tx2">
                    <a:lumMod val="75000"/>
                  </a:schemeClr>
                </a:outerShdw>
              </a:effectLst>
            </a:rPr>
            <a:t>サンプル</a:t>
          </a:r>
          <a:endParaRPr lang="en-US" altLang="ja-JP" sz="9600" b="1" cap="none" spc="0">
            <a:ln w="12700">
              <a:solidFill>
                <a:srgbClr val="FF0000"/>
              </a:solidFill>
              <a:prstDash val="solid"/>
            </a:ln>
            <a:solidFill>
              <a:srgbClr val="FF0000"/>
            </a:solidFill>
            <a:effectLst>
              <a:outerShdw dist="38100" dir="2640000" algn="bl" rotWithShape="0">
                <a:schemeClr val="tx2">
                  <a:lumMod val="75000"/>
                </a:schemeClr>
              </a:outerShdw>
            </a:effectLst>
          </a:endParaRP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12</xdr:col>
      <xdr:colOff>0</xdr:colOff>
      <xdr:row>18</xdr:row>
      <xdr:rowOff>76200</xdr:rowOff>
    </xdr:from>
    <xdr:to>
      <xdr:col>18</xdr:col>
      <xdr:colOff>82550</xdr:colOff>
      <xdr:row>20</xdr:row>
      <xdr:rowOff>0</xdr:rowOff>
    </xdr:to>
    <xdr:pic>
      <xdr:nvPicPr>
        <xdr:cNvPr id="189933" name="Picture 1401">
          <a:hlinkClick xmlns:r="http://schemas.openxmlformats.org/officeDocument/2006/relationships" r:id="rId1"/>
          <a:extLst>
            <a:ext uri="{FF2B5EF4-FFF2-40B4-BE49-F238E27FC236}">
              <a16:creationId xmlns:a16="http://schemas.microsoft.com/office/drawing/2014/main" id="{93435A92-35D0-1876-4B6E-F11AD7C143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70800" y="3232150"/>
          <a:ext cx="1098550" cy="31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7</xdr:col>
      <xdr:colOff>31750</xdr:colOff>
      <xdr:row>7</xdr:row>
      <xdr:rowOff>117475</xdr:rowOff>
    </xdr:from>
    <xdr:to>
      <xdr:col>10</xdr:col>
      <xdr:colOff>212790</xdr:colOff>
      <xdr:row>9</xdr:row>
      <xdr:rowOff>38176</xdr:rowOff>
    </xdr:to>
    <xdr:sp macro="" textlink="">
      <xdr:nvSpPr>
        <xdr:cNvPr id="6" name="Text Box 1398">
          <a:extLst>
            <a:ext uri="{FF2B5EF4-FFF2-40B4-BE49-F238E27FC236}">
              <a16:creationId xmlns:a16="http://schemas.microsoft.com/office/drawing/2014/main" id="{8C6F8322-E193-3F85-FC8A-F58CB9274A59}"/>
            </a:ext>
          </a:extLst>
        </xdr:cNvPr>
        <xdr:cNvSpPr txBox="1">
          <a:spLocks noChangeArrowheads="1"/>
        </xdr:cNvSpPr>
      </xdr:nvSpPr>
      <xdr:spPr bwMode="auto">
        <a:xfrm>
          <a:off x="7096125" y="1314450"/>
          <a:ext cx="1000125" cy="276225"/>
        </a:xfrm>
        <a:prstGeom prst="rect">
          <a:avLst/>
        </a:prstGeom>
        <a:solidFill>
          <a:srgbClr val="808080"/>
        </a:solidFill>
        <a:ln w="9525" algn="ctr">
          <a:solidFill>
            <a:srgbClr val="808080"/>
          </a:solidFill>
          <a:miter lim="800000"/>
          <a:headEnd/>
          <a:tailEnd/>
        </a:ln>
        <a:effectLst/>
      </xdr:spPr>
      <xdr:txBody>
        <a:bodyPr vertOverflow="clip" wrap="square" lIns="27432" tIns="18288" rIns="27432" bIns="18288" anchor="ctr" upright="1"/>
        <a:lstStyle/>
        <a:p>
          <a:pPr algn="ctr" rtl="0">
            <a:defRPr sz="1000"/>
          </a:pPr>
          <a:r>
            <a:rPr lang="ja-JP" altLang="en-US" sz="1100" b="1" i="0" u="none" strike="noStrike" baseline="0">
              <a:solidFill>
                <a:srgbClr val="FFFFFF"/>
              </a:solidFill>
              <a:latin typeface="ＭＳ Ｐゴシック"/>
              <a:ea typeface="ＭＳ Ｐゴシック"/>
            </a:rPr>
            <a:t>記載例です</a:t>
          </a:r>
        </a:p>
      </xdr:txBody>
    </xdr:sp>
    <xdr:clientData fPrintsWithSheet="0"/>
  </xdr:twoCellAnchor>
  <xdr:twoCellAnchor editAs="oneCell">
    <xdr:from>
      <xdr:col>8</xdr:col>
      <xdr:colOff>6350</xdr:colOff>
      <xdr:row>3</xdr:row>
      <xdr:rowOff>114300</xdr:rowOff>
    </xdr:from>
    <xdr:to>
      <xdr:col>9</xdr:col>
      <xdr:colOff>171450</xdr:colOff>
      <xdr:row>7</xdr:row>
      <xdr:rowOff>171450</xdr:rowOff>
    </xdr:to>
    <xdr:pic>
      <xdr:nvPicPr>
        <xdr:cNvPr id="189935" name="Picture 1399" descr="IP12_L20">
          <a:extLst>
            <a:ext uri="{FF2B5EF4-FFF2-40B4-BE49-F238E27FC236}">
              <a16:creationId xmlns:a16="http://schemas.microsoft.com/office/drawing/2014/main" id="{DE61832C-9A2F-84B1-1EDC-4251F239DF3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9900" y="571500"/>
          <a:ext cx="406400" cy="76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oneCellAnchor>
    <xdr:from>
      <xdr:col>1</xdr:col>
      <xdr:colOff>990600</xdr:colOff>
      <xdr:row>28</xdr:row>
      <xdr:rowOff>152400</xdr:rowOff>
    </xdr:from>
    <xdr:ext cx="6048374" cy="1692771"/>
    <xdr:sp macro="" textlink="">
      <xdr:nvSpPr>
        <xdr:cNvPr id="2" name="正方形/長方形 1">
          <a:extLst>
            <a:ext uri="{FF2B5EF4-FFF2-40B4-BE49-F238E27FC236}">
              <a16:creationId xmlns:a16="http://schemas.microsoft.com/office/drawing/2014/main" id="{A76767BC-6D72-4A82-9DC7-BFA5B208A636}"/>
            </a:ext>
          </a:extLst>
        </xdr:cNvPr>
        <xdr:cNvSpPr/>
      </xdr:nvSpPr>
      <xdr:spPr>
        <a:xfrm>
          <a:off x="1419225" y="5353050"/>
          <a:ext cx="6048374" cy="1692771"/>
        </a:xfrm>
        <a:prstGeom prst="rect">
          <a:avLst/>
        </a:prstGeom>
        <a:noFill/>
      </xdr:spPr>
      <xdr:txBody>
        <a:bodyPr wrap="square" lIns="91440" tIns="45720" rIns="91440" bIns="45720">
          <a:spAutoFit/>
        </a:bodyPr>
        <a:lstStyle/>
        <a:p>
          <a:pPr algn="ctr"/>
          <a:r>
            <a:rPr lang="ja-JP" altLang="en-US" sz="9600" b="1" cap="none" spc="0">
              <a:ln w="12700">
                <a:solidFill>
                  <a:srgbClr val="FF0000"/>
                </a:solidFill>
                <a:prstDash val="solid"/>
              </a:ln>
              <a:solidFill>
                <a:srgbClr val="FF0000"/>
              </a:solidFill>
              <a:effectLst>
                <a:outerShdw dist="38100" dir="2640000" algn="bl" rotWithShape="0">
                  <a:schemeClr val="tx2">
                    <a:lumMod val="75000"/>
                  </a:schemeClr>
                </a:outerShdw>
              </a:effectLst>
            </a:rPr>
            <a:t>サンプル</a:t>
          </a:r>
          <a:endParaRPr lang="en-US" altLang="ja-JP" sz="9600" b="1" cap="none" spc="0">
            <a:ln w="12700">
              <a:solidFill>
                <a:srgbClr val="FF0000"/>
              </a:solidFill>
              <a:prstDash val="solid"/>
            </a:ln>
            <a:solidFill>
              <a:srgbClr val="FF0000"/>
            </a:solidFill>
            <a:effectLst>
              <a:outerShdw dist="38100" dir="2640000" algn="bl" rotWithShape="0">
                <a:schemeClr val="tx2">
                  <a:lumMod val="75000"/>
                </a:schemeClr>
              </a:outerShdw>
            </a:effectLst>
          </a:endParaRPr>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31750</xdr:colOff>
      <xdr:row>37</xdr:row>
      <xdr:rowOff>298450</xdr:rowOff>
    </xdr:from>
    <xdr:to>
      <xdr:col>21</xdr:col>
      <xdr:colOff>1422400</xdr:colOff>
      <xdr:row>55</xdr:row>
      <xdr:rowOff>285750</xdr:rowOff>
    </xdr:to>
    <xdr:pic>
      <xdr:nvPicPr>
        <xdr:cNvPr id="306747" name="Picture 228">
          <a:extLst>
            <a:ext uri="{FF2B5EF4-FFF2-40B4-BE49-F238E27FC236}">
              <a16:creationId xmlns:a16="http://schemas.microsoft.com/office/drawing/2014/main" id="{ACE135E8-C850-9273-EC83-6B9D09FE7C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 y="14033500"/>
          <a:ext cx="10236200" cy="695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xdr:col>
      <xdr:colOff>63500</xdr:colOff>
      <xdr:row>56</xdr:row>
      <xdr:rowOff>107950</xdr:rowOff>
    </xdr:from>
    <xdr:to>
      <xdr:col>21</xdr:col>
      <xdr:colOff>1397000</xdr:colOff>
      <xdr:row>75</xdr:row>
      <xdr:rowOff>82550</xdr:rowOff>
    </xdr:to>
    <xdr:pic>
      <xdr:nvPicPr>
        <xdr:cNvPr id="306748" name="Picture 229">
          <a:extLst>
            <a:ext uri="{FF2B5EF4-FFF2-40B4-BE49-F238E27FC236}">
              <a16:creationId xmlns:a16="http://schemas.microsoft.com/office/drawing/2014/main" id="{6E178B52-4CBA-E795-3957-5F4A88F57E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8950" y="21202650"/>
          <a:ext cx="10179050" cy="733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63500</xdr:colOff>
      <xdr:row>75</xdr:row>
      <xdr:rowOff>184150</xdr:rowOff>
    </xdr:from>
    <xdr:to>
      <xdr:col>21</xdr:col>
      <xdr:colOff>1390650</xdr:colOff>
      <xdr:row>93</xdr:row>
      <xdr:rowOff>311150</xdr:rowOff>
    </xdr:to>
    <xdr:pic>
      <xdr:nvPicPr>
        <xdr:cNvPr id="306749" name="Picture 230">
          <a:extLst>
            <a:ext uri="{FF2B5EF4-FFF2-40B4-BE49-F238E27FC236}">
              <a16:creationId xmlns:a16="http://schemas.microsoft.com/office/drawing/2014/main" id="{7DBEA31C-733C-5D56-B227-EB68AC68311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950" y="28638500"/>
          <a:ext cx="10172700" cy="709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50800</xdr:colOff>
      <xdr:row>94</xdr:row>
      <xdr:rowOff>82550</xdr:rowOff>
    </xdr:from>
    <xdr:to>
      <xdr:col>21</xdr:col>
      <xdr:colOff>1377950</xdr:colOff>
      <xdr:row>112</xdr:row>
      <xdr:rowOff>19050</xdr:rowOff>
    </xdr:to>
    <xdr:pic>
      <xdr:nvPicPr>
        <xdr:cNvPr id="306750" name="Picture 231">
          <a:extLst>
            <a:ext uri="{FF2B5EF4-FFF2-40B4-BE49-F238E27FC236}">
              <a16:creationId xmlns:a16="http://schemas.microsoft.com/office/drawing/2014/main" id="{0B4DC99A-1B11-8FCB-0074-3171FBDA56A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76250" y="35896550"/>
          <a:ext cx="10172700" cy="690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101600</xdr:colOff>
      <xdr:row>112</xdr:row>
      <xdr:rowOff>158750</xdr:rowOff>
    </xdr:from>
    <xdr:to>
      <xdr:col>21</xdr:col>
      <xdr:colOff>1435100</xdr:colOff>
      <xdr:row>120</xdr:row>
      <xdr:rowOff>285750</xdr:rowOff>
    </xdr:to>
    <xdr:pic>
      <xdr:nvPicPr>
        <xdr:cNvPr id="306751" name="Picture 232">
          <a:extLst>
            <a:ext uri="{FF2B5EF4-FFF2-40B4-BE49-F238E27FC236}">
              <a16:creationId xmlns:a16="http://schemas.microsoft.com/office/drawing/2014/main" id="{90E064B3-3843-0BD4-842C-93FA799BF66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27050" y="42945050"/>
          <a:ext cx="10179050" cy="322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69850</xdr:colOff>
      <xdr:row>38</xdr:row>
      <xdr:rowOff>28575</xdr:rowOff>
    </xdr:from>
    <xdr:to>
      <xdr:col>4</xdr:col>
      <xdr:colOff>260323</xdr:colOff>
      <xdr:row>38</xdr:row>
      <xdr:rowOff>304800</xdr:rowOff>
    </xdr:to>
    <xdr:sp macro="" textlink="">
      <xdr:nvSpPr>
        <xdr:cNvPr id="7" name="Text Box 234">
          <a:extLst>
            <a:ext uri="{FF2B5EF4-FFF2-40B4-BE49-F238E27FC236}">
              <a16:creationId xmlns:a16="http://schemas.microsoft.com/office/drawing/2014/main" id="{8126A4D8-910E-F5AA-EEB4-B927A99B4B14}"/>
            </a:ext>
          </a:extLst>
        </xdr:cNvPr>
        <xdr:cNvSpPr txBox="1">
          <a:spLocks noChangeArrowheads="1"/>
        </xdr:cNvSpPr>
      </xdr:nvSpPr>
      <xdr:spPr bwMode="auto">
        <a:xfrm>
          <a:off x="752475" y="13687425"/>
          <a:ext cx="3228975" cy="276225"/>
        </a:xfrm>
        <a:prstGeom prst="rect">
          <a:avLst/>
        </a:prstGeom>
        <a:solidFill>
          <a:srgbClr val="FF0000"/>
        </a:solidFill>
        <a:ln w="9525" algn="ctr">
          <a:solidFill>
            <a:srgbClr val="FF0000"/>
          </a:solidFill>
          <a:miter lim="800000"/>
          <a:headEnd/>
          <a:tailEnd/>
        </a:ln>
        <a:effectLst/>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このコード表は変更になる場合があります</a:t>
          </a:r>
        </a:p>
      </xdr:txBody>
    </xdr:sp>
    <xdr:clientData fPrintsWithSheet="0"/>
  </xdr:twoCellAnchor>
  <xdr:twoCellAnchor editAs="oneCell">
    <xdr:from>
      <xdr:col>1</xdr:col>
      <xdr:colOff>0</xdr:colOff>
      <xdr:row>0</xdr:row>
      <xdr:rowOff>82550</xdr:rowOff>
    </xdr:from>
    <xdr:to>
      <xdr:col>15</xdr:col>
      <xdr:colOff>114300</xdr:colOff>
      <xdr:row>1</xdr:row>
      <xdr:rowOff>133350</xdr:rowOff>
    </xdr:to>
    <xdr:pic>
      <xdr:nvPicPr>
        <xdr:cNvPr id="306753" name="Picture 243">
          <a:extLst>
            <a:ext uri="{FF2B5EF4-FFF2-40B4-BE49-F238E27FC236}">
              <a16:creationId xmlns:a16="http://schemas.microsoft.com/office/drawing/2014/main" id="{0AA6D38D-D5A1-0672-E043-E5796C4EE68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25450" y="82550"/>
          <a:ext cx="7473950" cy="83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oneCellAnchor>
    <xdr:from>
      <xdr:col>2</xdr:col>
      <xdr:colOff>910167</xdr:colOff>
      <xdr:row>13</xdr:row>
      <xdr:rowOff>370417</xdr:rowOff>
    </xdr:from>
    <xdr:ext cx="6048374" cy="1692771"/>
    <xdr:sp macro="" textlink="">
      <xdr:nvSpPr>
        <xdr:cNvPr id="2" name="正方形/長方形 1">
          <a:extLst>
            <a:ext uri="{FF2B5EF4-FFF2-40B4-BE49-F238E27FC236}">
              <a16:creationId xmlns:a16="http://schemas.microsoft.com/office/drawing/2014/main" id="{CEC67324-8F1F-47B6-821B-8F6B42DA981B}"/>
            </a:ext>
          </a:extLst>
        </xdr:cNvPr>
        <xdr:cNvSpPr/>
      </xdr:nvSpPr>
      <xdr:spPr>
        <a:xfrm>
          <a:off x="1587500" y="5873750"/>
          <a:ext cx="6048374" cy="1692771"/>
        </a:xfrm>
        <a:prstGeom prst="rect">
          <a:avLst/>
        </a:prstGeom>
        <a:noFill/>
      </xdr:spPr>
      <xdr:txBody>
        <a:bodyPr wrap="square" lIns="91440" tIns="45720" rIns="91440" bIns="45720">
          <a:spAutoFit/>
        </a:bodyPr>
        <a:lstStyle/>
        <a:p>
          <a:pPr algn="ctr"/>
          <a:r>
            <a:rPr lang="ja-JP" altLang="en-US" sz="9600" b="1" cap="none" spc="0">
              <a:ln w="12700">
                <a:solidFill>
                  <a:srgbClr val="FF0000"/>
                </a:solidFill>
                <a:prstDash val="solid"/>
              </a:ln>
              <a:solidFill>
                <a:srgbClr val="FF0000"/>
              </a:solidFill>
              <a:effectLst>
                <a:outerShdw dist="38100" dir="2640000" algn="bl" rotWithShape="0">
                  <a:schemeClr val="tx2">
                    <a:lumMod val="75000"/>
                  </a:schemeClr>
                </a:outerShdw>
              </a:effectLst>
            </a:rPr>
            <a:t>サンプル</a:t>
          </a:r>
          <a:endParaRPr lang="en-US" altLang="ja-JP" sz="9600" b="1" cap="none" spc="0">
            <a:ln w="12700">
              <a:solidFill>
                <a:srgbClr val="FF0000"/>
              </a:solidFill>
              <a:prstDash val="solid"/>
            </a:ln>
            <a:solidFill>
              <a:srgbClr val="FF0000"/>
            </a:solidFill>
            <a:effectLst>
              <a:outerShdw dist="38100" dir="2640000" algn="bl" rotWithShape="0">
                <a:schemeClr val="tx2">
                  <a:lumMod val="75000"/>
                </a:schemeClr>
              </a:outerShdw>
            </a:effectLst>
          </a:endParaRPr>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35</xdr:col>
      <xdr:colOff>0</xdr:colOff>
      <xdr:row>1</xdr:row>
      <xdr:rowOff>0</xdr:rowOff>
    </xdr:from>
    <xdr:to>
      <xdr:col>37</xdr:col>
      <xdr:colOff>25400</xdr:colOff>
      <xdr:row>1</xdr:row>
      <xdr:rowOff>25400</xdr:rowOff>
    </xdr:to>
    <xdr:grpSp>
      <xdr:nvGrpSpPr>
        <xdr:cNvPr id="399648" name="Group 17">
          <a:extLst>
            <a:ext uri="{FF2B5EF4-FFF2-40B4-BE49-F238E27FC236}">
              <a16:creationId xmlns:a16="http://schemas.microsoft.com/office/drawing/2014/main" id="{0411B9A0-C346-D0F7-4181-0121EF8BA815}"/>
            </a:ext>
          </a:extLst>
        </xdr:cNvPr>
        <xdr:cNvGrpSpPr>
          <a:grpSpLocks/>
        </xdr:cNvGrpSpPr>
      </xdr:nvGrpSpPr>
      <xdr:grpSpPr bwMode="auto">
        <a:xfrm rot="10800000" flipV="1">
          <a:off x="16392525" y="76200"/>
          <a:ext cx="1339850" cy="25400"/>
          <a:chOff x="192" y="847"/>
          <a:chExt cx="97" cy="4"/>
        </a:xfrm>
      </xdr:grpSpPr>
      <xdr:sp macro="" textlink="">
        <xdr:nvSpPr>
          <xdr:cNvPr id="399706" name="Line 18">
            <a:extLst>
              <a:ext uri="{FF2B5EF4-FFF2-40B4-BE49-F238E27FC236}">
                <a16:creationId xmlns:a16="http://schemas.microsoft.com/office/drawing/2014/main" id="{5577DED3-5DBC-A038-7D05-D562D3680EDA}"/>
              </a:ext>
            </a:extLst>
          </xdr:cNvPr>
          <xdr:cNvSpPr>
            <a:spLocks noChangeShapeType="1"/>
          </xdr:cNvSpPr>
        </xdr:nvSpPr>
        <xdr:spPr bwMode="auto">
          <a:xfrm>
            <a:off x="192" y="847"/>
            <a:ext cx="96"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707" name="Line 19">
            <a:extLst>
              <a:ext uri="{FF2B5EF4-FFF2-40B4-BE49-F238E27FC236}">
                <a16:creationId xmlns:a16="http://schemas.microsoft.com/office/drawing/2014/main" id="{F918B2F2-FAB6-498C-4883-F3DAD500402B}"/>
              </a:ext>
            </a:extLst>
          </xdr:cNvPr>
          <xdr:cNvSpPr>
            <a:spLocks noChangeShapeType="1"/>
          </xdr:cNvSpPr>
        </xdr:nvSpPr>
        <xdr:spPr bwMode="auto">
          <a:xfrm>
            <a:off x="193" y="851"/>
            <a:ext cx="96"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97</xdr:col>
      <xdr:colOff>6350</xdr:colOff>
      <xdr:row>1</xdr:row>
      <xdr:rowOff>0</xdr:rowOff>
    </xdr:from>
    <xdr:to>
      <xdr:col>97</xdr:col>
      <xdr:colOff>285750</xdr:colOff>
      <xdr:row>1</xdr:row>
      <xdr:rowOff>25400</xdr:rowOff>
    </xdr:to>
    <xdr:grpSp>
      <xdr:nvGrpSpPr>
        <xdr:cNvPr id="399649" name="Group 20">
          <a:extLst>
            <a:ext uri="{FF2B5EF4-FFF2-40B4-BE49-F238E27FC236}">
              <a16:creationId xmlns:a16="http://schemas.microsoft.com/office/drawing/2014/main" id="{70D27007-3CF7-4185-8C57-9FC558ED1E86}"/>
            </a:ext>
          </a:extLst>
        </xdr:cNvPr>
        <xdr:cNvGrpSpPr>
          <a:grpSpLocks/>
        </xdr:cNvGrpSpPr>
      </xdr:nvGrpSpPr>
      <xdr:grpSpPr bwMode="auto">
        <a:xfrm rot="10800000" flipV="1">
          <a:off x="57146825" y="76200"/>
          <a:ext cx="279400" cy="25400"/>
          <a:chOff x="192" y="847"/>
          <a:chExt cx="97" cy="4"/>
        </a:xfrm>
      </xdr:grpSpPr>
      <xdr:sp macro="" textlink="">
        <xdr:nvSpPr>
          <xdr:cNvPr id="399704" name="Line 21">
            <a:extLst>
              <a:ext uri="{FF2B5EF4-FFF2-40B4-BE49-F238E27FC236}">
                <a16:creationId xmlns:a16="http://schemas.microsoft.com/office/drawing/2014/main" id="{8AF65347-E58C-7013-2414-B5A70AC3FF75}"/>
              </a:ext>
            </a:extLst>
          </xdr:cNvPr>
          <xdr:cNvSpPr>
            <a:spLocks noChangeShapeType="1"/>
          </xdr:cNvSpPr>
        </xdr:nvSpPr>
        <xdr:spPr bwMode="auto">
          <a:xfrm>
            <a:off x="192" y="847"/>
            <a:ext cx="96"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705" name="Line 22">
            <a:extLst>
              <a:ext uri="{FF2B5EF4-FFF2-40B4-BE49-F238E27FC236}">
                <a16:creationId xmlns:a16="http://schemas.microsoft.com/office/drawing/2014/main" id="{3CD4C870-269C-46E0-0431-4CF6B529DABF}"/>
              </a:ext>
            </a:extLst>
          </xdr:cNvPr>
          <xdr:cNvSpPr>
            <a:spLocks noChangeShapeType="1"/>
          </xdr:cNvSpPr>
        </xdr:nvSpPr>
        <xdr:spPr bwMode="auto">
          <a:xfrm>
            <a:off x="193" y="851"/>
            <a:ext cx="96"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66</xdr:col>
      <xdr:colOff>0</xdr:colOff>
      <xdr:row>1</xdr:row>
      <xdr:rowOff>0</xdr:rowOff>
    </xdr:from>
    <xdr:to>
      <xdr:col>68</xdr:col>
      <xdr:colOff>25400</xdr:colOff>
      <xdr:row>1</xdr:row>
      <xdr:rowOff>25400</xdr:rowOff>
    </xdr:to>
    <xdr:grpSp>
      <xdr:nvGrpSpPr>
        <xdr:cNvPr id="399650" name="Group 23">
          <a:extLst>
            <a:ext uri="{FF2B5EF4-FFF2-40B4-BE49-F238E27FC236}">
              <a16:creationId xmlns:a16="http://schemas.microsoft.com/office/drawing/2014/main" id="{1D4D3627-EEBD-B862-E172-A78307BF7947}"/>
            </a:ext>
          </a:extLst>
        </xdr:cNvPr>
        <xdr:cNvGrpSpPr>
          <a:grpSpLocks/>
        </xdr:cNvGrpSpPr>
      </xdr:nvGrpSpPr>
      <xdr:grpSpPr bwMode="auto">
        <a:xfrm rot="10800000" flipV="1">
          <a:off x="36766500" y="76200"/>
          <a:ext cx="1339850" cy="25400"/>
          <a:chOff x="192" y="847"/>
          <a:chExt cx="97" cy="4"/>
        </a:xfrm>
      </xdr:grpSpPr>
      <xdr:sp macro="" textlink="">
        <xdr:nvSpPr>
          <xdr:cNvPr id="399702" name="Line 24">
            <a:extLst>
              <a:ext uri="{FF2B5EF4-FFF2-40B4-BE49-F238E27FC236}">
                <a16:creationId xmlns:a16="http://schemas.microsoft.com/office/drawing/2014/main" id="{AA471A99-B87E-94C5-2F8C-3764D011FFC6}"/>
              </a:ext>
            </a:extLst>
          </xdr:cNvPr>
          <xdr:cNvSpPr>
            <a:spLocks noChangeShapeType="1"/>
          </xdr:cNvSpPr>
        </xdr:nvSpPr>
        <xdr:spPr bwMode="auto">
          <a:xfrm>
            <a:off x="192" y="847"/>
            <a:ext cx="96"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703" name="Line 25">
            <a:extLst>
              <a:ext uri="{FF2B5EF4-FFF2-40B4-BE49-F238E27FC236}">
                <a16:creationId xmlns:a16="http://schemas.microsoft.com/office/drawing/2014/main" id="{E7AB6879-1ECC-A55B-5A9A-B4E714E8A6BB}"/>
              </a:ext>
            </a:extLst>
          </xdr:cNvPr>
          <xdr:cNvSpPr>
            <a:spLocks noChangeShapeType="1"/>
          </xdr:cNvSpPr>
        </xdr:nvSpPr>
        <xdr:spPr bwMode="auto">
          <a:xfrm>
            <a:off x="193" y="851"/>
            <a:ext cx="96"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106</xdr:col>
      <xdr:colOff>25400</xdr:colOff>
      <xdr:row>1</xdr:row>
      <xdr:rowOff>0</xdr:rowOff>
    </xdr:from>
    <xdr:to>
      <xdr:col>106</xdr:col>
      <xdr:colOff>304800</xdr:colOff>
      <xdr:row>1</xdr:row>
      <xdr:rowOff>25400</xdr:rowOff>
    </xdr:to>
    <xdr:grpSp>
      <xdr:nvGrpSpPr>
        <xdr:cNvPr id="399651" name="Group 26">
          <a:extLst>
            <a:ext uri="{FF2B5EF4-FFF2-40B4-BE49-F238E27FC236}">
              <a16:creationId xmlns:a16="http://schemas.microsoft.com/office/drawing/2014/main" id="{5EE65C0A-460C-A689-A145-8DF1C6791117}"/>
            </a:ext>
          </a:extLst>
        </xdr:cNvPr>
        <xdr:cNvGrpSpPr>
          <a:grpSpLocks/>
        </xdr:cNvGrpSpPr>
      </xdr:nvGrpSpPr>
      <xdr:grpSpPr bwMode="auto">
        <a:xfrm rot="10800000" flipV="1">
          <a:off x="63080900" y="76200"/>
          <a:ext cx="279400" cy="25400"/>
          <a:chOff x="192" y="847"/>
          <a:chExt cx="97" cy="4"/>
        </a:xfrm>
      </xdr:grpSpPr>
      <xdr:sp macro="" textlink="">
        <xdr:nvSpPr>
          <xdr:cNvPr id="399700" name="Line 27">
            <a:extLst>
              <a:ext uri="{FF2B5EF4-FFF2-40B4-BE49-F238E27FC236}">
                <a16:creationId xmlns:a16="http://schemas.microsoft.com/office/drawing/2014/main" id="{4E02D7CD-C18B-39F5-3D86-A5436EDCEAB5}"/>
              </a:ext>
            </a:extLst>
          </xdr:cNvPr>
          <xdr:cNvSpPr>
            <a:spLocks noChangeShapeType="1"/>
          </xdr:cNvSpPr>
        </xdr:nvSpPr>
        <xdr:spPr bwMode="auto">
          <a:xfrm>
            <a:off x="192" y="847"/>
            <a:ext cx="96"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701" name="Line 28">
            <a:extLst>
              <a:ext uri="{FF2B5EF4-FFF2-40B4-BE49-F238E27FC236}">
                <a16:creationId xmlns:a16="http://schemas.microsoft.com/office/drawing/2014/main" id="{8C0CA3C0-5D16-DB80-5719-FFD89E1D2E01}"/>
              </a:ext>
            </a:extLst>
          </xdr:cNvPr>
          <xdr:cNvSpPr>
            <a:spLocks noChangeShapeType="1"/>
          </xdr:cNvSpPr>
        </xdr:nvSpPr>
        <xdr:spPr bwMode="auto">
          <a:xfrm>
            <a:off x="193" y="851"/>
            <a:ext cx="96"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18</xdr:col>
      <xdr:colOff>63500</xdr:colOff>
      <xdr:row>30</xdr:row>
      <xdr:rowOff>82550</xdr:rowOff>
    </xdr:from>
    <xdr:to>
      <xdr:col>23</xdr:col>
      <xdr:colOff>19050</xdr:colOff>
      <xdr:row>30</xdr:row>
      <xdr:rowOff>114300</xdr:rowOff>
    </xdr:to>
    <xdr:grpSp>
      <xdr:nvGrpSpPr>
        <xdr:cNvPr id="399652" name="Group 32">
          <a:extLst>
            <a:ext uri="{FF2B5EF4-FFF2-40B4-BE49-F238E27FC236}">
              <a16:creationId xmlns:a16="http://schemas.microsoft.com/office/drawing/2014/main" id="{E929CECE-8D7B-E37C-DD81-8154A2E2933B}"/>
            </a:ext>
          </a:extLst>
        </xdr:cNvPr>
        <xdr:cNvGrpSpPr>
          <a:grpSpLocks/>
        </xdr:cNvGrpSpPr>
      </xdr:nvGrpSpPr>
      <xdr:grpSpPr bwMode="auto">
        <a:xfrm>
          <a:off x="7150100" y="5768975"/>
          <a:ext cx="1374775" cy="31750"/>
          <a:chOff x="192" y="847"/>
          <a:chExt cx="97" cy="4"/>
        </a:xfrm>
      </xdr:grpSpPr>
      <xdr:sp macro="" textlink="">
        <xdr:nvSpPr>
          <xdr:cNvPr id="399698" name="Line 33">
            <a:extLst>
              <a:ext uri="{FF2B5EF4-FFF2-40B4-BE49-F238E27FC236}">
                <a16:creationId xmlns:a16="http://schemas.microsoft.com/office/drawing/2014/main" id="{9F9B2D13-54BA-A2DB-DE51-94E2F87F5F6B}"/>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699" name="Line 34">
            <a:extLst>
              <a:ext uri="{FF2B5EF4-FFF2-40B4-BE49-F238E27FC236}">
                <a16:creationId xmlns:a16="http://schemas.microsoft.com/office/drawing/2014/main" id="{9FFC54E1-CA02-AD97-0090-4A8570D6B839}"/>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2</xdr:col>
      <xdr:colOff>120650</xdr:colOff>
      <xdr:row>30</xdr:row>
      <xdr:rowOff>82550</xdr:rowOff>
    </xdr:from>
    <xdr:to>
      <xdr:col>4</xdr:col>
      <xdr:colOff>165100</xdr:colOff>
      <xdr:row>30</xdr:row>
      <xdr:rowOff>114300</xdr:rowOff>
    </xdr:to>
    <xdr:grpSp>
      <xdr:nvGrpSpPr>
        <xdr:cNvPr id="399653" name="Group 60">
          <a:extLst>
            <a:ext uri="{FF2B5EF4-FFF2-40B4-BE49-F238E27FC236}">
              <a16:creationId xmlns:a16="http://schemas.microsoft.com/office/drawing/2014/main" id="{14D65501-DD6A-A0D1-BA5C-D4BAC227136D}"/>
            </a:ext>
          </a:extLst>
        </xdr:cNvPr>
        <xdr:cNvGrpSpPr>
          <a:grpSpLocks/>
        </xdr:cNvGrpSpPr>
      </xdr:nvGrpSpPr>
      <xdr:grpSpPr bwMode="auto">
        <a:xfrm>
          <a:off x="854075" y="5768975"/>
          <a:ext cx="1368425" cy="31750"/>
          <a:chOff x="192" y="847"/>
          <a:chExt cx="97" cy="4"/>
        </a:xfrm>
      </xdr:grpSpPr>
      <xdr:sp macro="" textlink="">
        <xdr:nvSpPr>
          <xdr:cNvPr id="399696" name="Line 61">
            <a:extLst>
              <a:ext uri="{FF2B5EF4-FFF2-40B4-BE49-F238E27FC236}">
                <a16:creationId xmlns:a16="http://schemas.microsoft.com/office/drawing/2014/main" id="{00045472-12D7-F10D-C358-DB243BB9588C}"/>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697" name="Line 62">
            <a:extLst>
              <a:ext uri="{FF2B5EF4-FFF2-40B4-BE49-F238E27FC236}">
                <a16:creationId xmlns:a16="http://schemas.microsoft.com/office/drawing/2014/main" id="{E1A005FD-8AD6-FC98-79FE-F800223F6572}"/>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xdr:from>
      <xdr:col>1</xdr:col>
      <xdr:colOff>203200</xdr:colOff>
      <xdr:row>9</xdr:row>
      <xdr:rowOff>38100</xdr:rowOff>
    </xdr:from>
    <xdr:to>
      <xdr:col>1</xdr:col>
      <xdr:colOff>323850</xdr:colOff>
      <xdr:row>13</xdr:row>
      <xdr:rowOff>0</xdr:rowOff>
    </xdr:to>
    <xdr:sp macro="" textlink="">
      <xdr:nvSpPr>
        <xdr:cNvPr id="399654" name="左中かっこ 21">
          <a:extLst>
            <a:ext uri="{FF2B5EF4-FFF2-40B4-BE49-F238E27FC236}">
              <a16:creationId xmlns:a16="http://schemas.microsoft.com/office/drawing/2014/main" id="{CC53D5C1-CFBD-AFE8-2B02-00A3A4743157}"/>
            </a:ext>
          </a:extLst>
        </xdr:cNvPr>
        <xdr:cNvSpPr>
          <a:spLocks/>
        </xdr:cNvSpPr>
      </xdr:nvSpPr>
      <xdr:spPr bwMode="auto">
        <a:xfrm>
          <a:off x="533400" y="1638300"/>
          <a:ext cx="120650" cy="723900"/>
        </a:xfrm>
        <a:prstGeom prst="leftBrace">
          <a:avLst>
            <a:gd name="adj1" fmla="val 9222"/>
            <a:gd name="adj2" fmla="val 50000"/>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6350</xdr:colOff>
      <xdr:row>9</xdr:row>
      <xdr:rowOff>25400</xdr:rowOff>
    </xdr:from>
    <xdr:to>
      <xdr:col>3</xdr:col>
      <xdr:colOff>101600</xdr:colOff>
      <xdr:row>12</xdr:row>
      <xdr:rowOff>177800</xdr:rowOff>
    </xdr:to>
    <xdr:sp macro="" textlink="">
      <xdr:nvSpPr>
        <xdr:cNvPr id="399655" name="左中かっこ 22">
          <a:extLst>
            <a:ext uri="{FF2B5EF4-FFF2-40B4-BE49-F238E27FC236}">
              <a16:creationId xmlns:a16="http://schemas.microsoft.com/office/drawing/2014/main" id="{49ED26AC-6485-F7C3-0586-8A5F4278FEBF}"/>
            </a:ext>
          </a:extLst>
        </xdr:cNvPr>
        <xdr:cNvSpPr>
          <a:spLocks/>
        </xdr:cNvSpPr>
      </xdr:nvSpPr>
      <xdr:spPr bwMode="auto">
        <a:xfrm flipH="1">
          <a:off x="1517650" y="1625600"/>
          <a:ext cx="95250" cy="723900"/>
        </a:xfrm>
        <a:prstGeom prst="leftBrace">
          <a:avLst>
            <a:gd name="adj1" fmla="val 9183"/>
            <a:gd name="adj2" fmla="val 50000"/>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241300</xdr:colOff>
      <xdr:row>9</xdr:row>
      <xdr:rowOff>38100</xdr:rowOff>
    </xdr:from>
    <xdr:to>
      <xdr:col>3</xdr:col>
      <xdr:colOff>368300</xdr:colOff>
      <xdr:row>13</xdr:row>
      <xdr:rowOff>0</xdr:rowOff>
    </xdr:to>
    <xdr:sp macro="" textlink="">
      <xdr:nvSpPr>
        <xdr:cNvPr id="399656" name="左中かっこ 23">
          <a:extLst>
            <a:ext uri="{FF2B5EF4-FFF2-40B4-BE49-F238E27FC236}">
              <a16:creationId xmlns:a16="http://schemas.microsoft.com/office/drawing/2014/main" id="{31436ECC-5F98-07A1-BBAB-76CCA6A0AC9A}"/>
            </a:ext>
          </a:extLst>
        </xdr:cNvPr>
        <xdr:cNvSpPr>
          <a:spLocks/>
        </xdr:cNvSpPr>
      </xdr:nvSpPr>
      <xdr:spPr bwMode="auto">
        <a:xfrm>
          <a:off x="1752600" y="1638300"/>
          <a:ext cx="127000" cy="723900"/>
        </a:xfrm>
        <a:prstGeom prst="leftBrace">
          <a:avLst>
            <a:gd name="adj1" fmla="val 8761"/>
            <a:gd name="adj2" fmla="val 50000"/>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19050</xdr:colOff>
      <xdr:row>9</xdr:row>
      <xdr:rowOff>25400</xdr:rowOff>
    </xdr:from>
    <xdr:to>
      <xdr:col>5</xdr:col>
      <xdr:colOff>114300</xdr:colOff>
      <xdr:row>12</xdr:row>
      <xdr:rowOff>177800</xdr:rowOff>
    </xdr:to>
    <xdr:sp macro="" textlink="">
      <xdr:nvSpPr>
        <xdr:cNvPr id="399657" name="左中かっこ 24">
          <a:extLst>
            <a:ext uri="{FF2B5EF4-FFF2-40B4-BE49-F238E27FC236}">
              <a16:creationId xmlns:a16="http://schemas.microsoft.com/office/drawing/2014/main" id="{CBEB0910-4793-B03D-1B66-2A66DE762DAE}"/>
            </a:ext>
          </a:extLst>
        </xdr:cNvPr>
        <xdr:cNvSpPr>
          <a:spLocks/>
        </xdr:cNvSpPr>
      </xdr:nvSpPr>
      <xdr:spPr bwMode="auto">
        <a:xfrm flipH="1">
          <a:off x="2743200" y="1625600"/>
          <a:ext cx="95250" cy="723900"/>
        </a:xfrm>
        <a:prstGeom prst="leftBrace">
          <a:avLst>
            <a:gd name="adj1" fmla="val 9183"/>
            <a:gd name="adj2" fmla="val 50000"/>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203200</xdr:colOff>
      <xdr:row>38</xdr:row>
      <xdr:rowOff>38100</xdr:rowOff>
    </xdr:from>
    <xdr:to>
      <xdr:col>1</xdr:col>
      <xdr:colOff>323850</xdr:colOff>
      <xdr:row>42</xdr:row>
      <xdr:rowOff>0</xdr:rowOff>
    </xdr:to>
    <xdr:sp macro="" textlink="">
      <xdr:nvSpPr>
        <xdr:cNvPr id="399658" name="左中かっこ 25">
          <a:extLst>
            <a:ext uri="{FF2B5EF4-FFF2-40B4-BE49-F238E27FC236}">
              <a16:creationId xmlns:a16="http://schemas.microsoft.com/office/drawing/2014/main" id="{0CE0A489-5C10-56E0-72CD-DBC99A0CCD6D}"/>
            </a:ext>
          </a:extLst>
        </xdr:cNvPr>
        <xdr:cNvSpPr>
          <a:spLocks/>
        </xdr:cNvSpPr>
      </xdr:nvSpPr>
      <xdr:spPr bwMode="auto">
        <a:xfrm>
          <a:off x="533400" y="7239000"/>
          <a:ext cx="120650" cy="723900"/>
        </a:xfrm>
        <a:prstGeom prst="leftBrace">
          <a:avLst>
            <a:gd name="adj1" fmla="val 9222"/>
            <a:gd name="adj2" fmla="val 50000"/>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6350</xdr:colOff>
      <xdr:row>38</xdr:row>
      <xdr:rowOff>25400</xdr:rowOff>
    </xdr:from>
    <xdr:to>
      <xdr:col>3</xdr:col>
      <xdr:colOff>101600</xdr:colOff>
      <xdr:row>41</xdr:row>
      <xdr:rowOff>177800</xdr:rowOff>
    </xdr:to>
    <xdr:sp macro="" textlink="">
      <xdr:nvSpPr>
        <xdr:cNvPr id="399659" name="左中かっこ 26">
          <a:extLst>
            <a:ext uri="{FF2B5EF4-FFF2-40B4-BE49-F238E27FC236}">
              <a16:creationId xmlns:a16="http://schemas.microsoft.com/office/drawing/2014/main" id="{37BD95C2-E748-8678-3E11-D70488F8A142}"/>
            </a:ext>
          </a:extLst>
        </xdr:cNvPr>
        <xdr:cNvSpPr>
          <a:spLocks/>
        </xdr:cNvSpPr>
      </xdr:nvSpPr>
      <xdr:spPr bwMode="auto">
        <a:xfrm flipH="1">
          <a:off x="1517650" y="7226300"/>
          <a:ext cx="95250" cy="723900"/>
        </a:xfrm>
        <a:prstGeom prst="leftBrace">
          <a:avLst>
            <a:gd name="adj1" fmla="val 9183"/>
            <a:gd name="adj2" fmla="val 50000"/>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298450</xdr:colOff>
      <xdr:row>11</xdr:row>
      <xdr:rowOff>95250</xdr:rowOff>
    </xdr:from>
    <xdr:to>
      <xdr:col>3</xdr:col>
      <xdr:colOff>44450</xdr:colOff>
      <xdr:row>11</xdr:row>
      <xdr:rowOff>120650</xdr:rowOff>
    </xdr:to>
    <xdr:grpSp>
      <xdr:nvGrpSpPr>
        <xdr:cNvPr id="399660" name="Group 32">
          <a:extLst>
            <a:ext uri="{FF2B5EF4-FFF2-40B4-BE49-F238E27FC236}">
              <a16:creationId xmlns:a16="http://schemas.microsoft.com/office/drawing/2014/main" id="{DD51D157-BC8C-4653-E79C-A2D13D5604AF}"/>
            </a:ext>
          </a:extLst>
        </xdr:cNvPr>
        <xdr:cNvGrpSpPr>
          <a:grpSpLocks/>
        </xdr:cNvGrpSpPr>
      </xdr:nvGrpSpPr>
      <xdr:grpSpPr bwMode="auto">
        <a:xfrm>
          <a:off x="660400" y="2076450"/>
          <a:ext cx="1031875" cy="25400"/>
          <a:chOff x="192" y="847"/>
          <a:chExt cx="97" cy="4"/>
        </a:xfrm>
      </xdr:grpSpPr>
      <xdr:sp macro="" textlink="">
        <xdr:nvSpPr>
          <xdr:cNvPr id="399694" name="Line 33">
            <a:extLst>
              <a:ext uri="{FF2B5EF4-FFF2-40B4-BE49-F238E27FC236}">
                <a16:creationId xmlns:a16="http://schemas.microsoft.com/office/drawing/2014/main" id="{10B2384B-D1C5-BB53-405F-8ADFC4E5EA2A}"/>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695" name="Line 34">
            <a:extLst>
              <a:ext uri="{FF2B5EF4-FFF2-40B4-BE49-F238E27FC236}">
                <a16:creationId xmlns:a16="http://schemas.microsoft.com/office/drawing/2014/main" id="{156ABD08-18F5-B18D-5380-EE3E781FAC4F}"/>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xdr:col>
      <xdr:colOff>292100</xdr:colOff>
      <xdr:row>10</xdr:row>
      <xdr:rowOff>107950</xdr:rowOff>
    </xdr:from>
    <xdr:to>
      <xdr:col>3</xdr:col>
      <xdr:colOff>31750</xdr:colOff>
      <xdr:row>10</xdr:row>
      <xdr:rowOff>133350</xdr:rowOff>
    </xdr:to>
    <xdr:grpSp>
      <xdr:nvGrpSpPr>
        <xdr:cNvPr id="399661" name="Group 32">
          <a:extLst>
            <a:ext uri="{FF2B5EF4-FFF2-40B4-BE49-F238E27FC236}">
              <a16:creationId xmlns:a16="http://schemas.microsoft.com/office/drawing/2014/main" id="{348CCAF3-59E0-F49D-6796-852735D02725}"/>
            </a:ext>
          </a:extLst>
        </xdr:cNvPr>
        <xdr:cNvGrpSpPr>
          <a:grpSpLocks/>
        </xdr:cNvGrpSpPr>
      </xdr:nvGrpSpPr>
      <xdr:grpSpPr bwMode="auto">
        <a:xfrm>
          <a:off x="654050" y="1898650"/>
          <a:ext cx="1025525" cy="25400"/>
          <a:chOff x="192" y="847"/>
          <a:chExt cx="97" cy="4"/>
        </a:xfrm>
      </xdr:grpSpPr>
      <xdr:sp macro="" textlink="">
        <xdr:nvSpPr>
          <xdr:cNvPr id="399692" name="Line 33">
            <a:extLst>
              <a:ext uri="{FF2B5EF4-FFF2-40B4-BE49-F238E27FC236}">
                <a16:creationId xmlns:a16="http://schemas.microsoft.com/office/drawing/2014/main" id="{144920BF-7054-D1F8-29A3-9D5E48960533}"/>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693" name="Line 34">
            <a:extLst>
              <a:ext uri="{FF2B5EF4-FFF2-40B4-BE49-F238E27FC236}">
                <a16:creationId xmlns:a16="http://schemas.microsoft.com/office/drawing/2014/main" id="{816CB56A-4C95-DE43-333D-FBF61025925E}"/>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xdr:col>
      <xdr:colOff>298450</xdr:colOff>
      <xdr:row>12</xdr:row>
      <xdr:rowOff>95250</xdr:rowOff>
    </xdr:from>
    <xdr:to>
      <xdr:col>3</xdr:col>
      <xdr:colOff>44450</xdr:colOff>
      <xdr:row>12</xdr:row>
      <xdr:rowOff>120650</xdr:rowOff>
    </xdr:to>
    <xdr:grpSp>
      <xdr:nvGrpSpPr>
        <xdr:cNvPr id="399662" name="Group 32">
          <a:extLst>
            <a:ext uri="{FF2B5EF4-FFF2-40B4-BE49-F238E27FC236}">
              <a16:creationId xmlns:a16="http://schemas.microsoft.com/office/drawing/2014/main" id="{1B018ACD-223B-9679-593F-32AD33C3AF7D}"/>
            </a:ext>
          </a:extLst>
        </xdr:cNvPr>
        <xdr:cNvGrpSpPr>
          <a:grpSpLocks/>
        </xdr:cNvGrpSpPr>
      </xdr:nvGrpSpPr>
      <xdr:grpSpPr bwMode="auto">
        <a:xfrm>
          <a:off x="660400" y="2266950"/>
          <a:ext cx="1031875" cy="25400"/>
          <a:chOff x="192" y="847"/>
          <a:chExt cx="97" cy="4"/>
        </a:xfrm>
      </xdr:grpSpPr>
      <xdr:sp macro="" textlink="">
        <xdr:nvSpPr>
          <xdr:cNvPr id="399690" name="Line 33">
            <a:extLst>
              <a:ext uri="{FF2B5EF4-FFF2-40B4-BE49-F238E27FC236}">
                <a16:creationId xmlns:a16="http://schemas.microsoft.com/office/drawing/2014/main" id="{54C5504C-4708-142A-B125-EABF7E45E302}"/>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691" name="Line 34">
            <a:extLst>
              <a:ext uri="{FF2B5EF4-FFF2-40B4-BE49-F238E27FC236}">
                <a16:creationId xmlns:a16="http://schemas.microsoft.com/office/drawing/2014/main" id="{C707945D-3CDF-6F55-B17F-9C755B6CD3E2}"/>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3</xdr:col>
      <xdr:colOff>342900</xdr:colOff>
      <xdr:row>10</xdr:row>
      <xdr:rowOff>76200</xdr:rowOff>
    </xdr:from>
    <xdr:to>
      <xdr:col>5</xdr:col>
      <xdr:colOff>50800</xdr:colOff>
      <xdr:row>10</xdr:row>
      <xdr:rowOff>107950</xdr:rowOff>
    </xdr:to>
    <xdr:grpSp>
      <xdr:nvGrpSpPr>
        <xdr:cNvPr id="399663" name="Group 32">
          <a:extLst>
            <a:ext uri="{FF2B5EF4-FFF2-40B4-BE49-F238E27FC236}">
              <a16:creationId xmlns:a16="http://schemas.microsoft.com/office/drawing/2014/main" id="{1C732F92-1795-BFD6-0FA3-96188EB2B822}"/>
            </a:ext>
          </a:extLst>
        </xdr:cNvPr>
        <xdr:cNvGrpSpPr>
          <a:grpSpLocks/>
        </xdr:cNvGrpSpPr>
      </xdr:nvGrpSpPr>
      <xdr:grpSpPr bwMode="auto">
        <a:xfrm>
          <a:off x="1990725" y="1866900"/>
          <a:ext cx="1031875" cy="31750"/>
          <a:chOff x="192" y="847"/>
          <a:chExt cx="97" cy="4"/>
        </a:xfrm>
      </xdr:grpSpPr>
      <xdr:sp macro="" textlink="">
        <xdr:nvSpPr>
          <xdr:cNvPr id="399688" name="Line 33">
            <a:extLst>
              <a:ext uri="{FF2B5EF4-FFF2-40B4-BE49-F238E27FC236}">
                <a16:creationId xmlns:a16="http://schemas.microsoft.com/office/drawing/2014/main" id="{9328FAAA-394B-52E7-0A2D-C5004284197E}"/>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689" name="Line 34">
            <a:extLst>
              <a:ext uri="{FF2B5EF4-FFF2-40B4-BE49-F238E27FC236}">
                <a16:creationId xmlns:a16="http://schemas.microsoft.com/office/drawing/2014/main" id="{9E322719-F63A-F7A6-3DC1-862A2278911F}"/>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3</xdr:col>
      <xdr:colOff>330200</xdr:colOff>
      <xdr:row>11</xdr:row>
      <xdr:rowOff>95250</xdr:rowOff>
    </xdr:from>
    <xdr:to>
      <xdr:col>5</xdr:col>
      <xdr:colOff>44450</xdr:colOff>
      <xdr:row>11</xdr:row>
      <xdr:rowOff>120650</xdr:rowOff>
    </xdr:to>
    <xdr:grpSp>
      <xdr:nvGrpSpPr>
        <xdr:cNvPr id="399664" name="Group 32">
          <a:extLst>
            <a:ext uri="{FF2B5EF4-FFF2-40B4-BE49-F238E27FC236}">
              <a16:creationId xmlns:a16="http://schemas.microsoft.com/office/drawing/2014/main" id="{8A1A6281-8DF4-350D-91B3-B983E192C1FB}"/>
            </a:ext>
          </a:extLst>
        </xdr:cNvPr>
        <xdr:cNvGrpSpPr>
          <a:grpSpLocks/>
        </xdr:cNvGrpSpPr>
      </xdr:nvGrpSpPr>
      <xdr:grpSpPr bwMode="auto">
        <a:xfrm>
          <a:off x="1978025" y="2076450"/>
          <a:ext cx="1038225" cy="25400"/>
          <a:chOff x="192" y="847"/>
          <a:chExt cx="97" cy="4"/>
        </a:xfrm>
      </xdr:grpSpPr>
      <xdr:sp macro="" textlink="">
        <xdr:nvSpPr>
          <xdr:cNvPr id="399686" name="Line 33">
            <a:extLst>
              <a:ext uri="{FF2B5EF4-FFF2-40B4-BE49-F238E27FC236}">
                <a16:creationId xmlns:a16="http://schemas.microsoft.com/office/drawing/2014/main" id="{80FD459D-2084-3BBD-0AA5-D0CBB32C5FE0}"/>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687" name="Line 34">
            <a:extLst>
              <a:ext uri="{FF2B5EF4-FFF2-40B4-BE49-F238E27FC236}">
                <a16:creationId xmlns:a16="http://schemas.microsoft.com/office/drawing/2014/main" id="{D22D8781-9648-32D4-9F9F-2EC010EDC783}"/>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3</xdr:col>
      <xdr:colOff>330200</xdr:colOff>
      <xdr:row>12</xdr:row>
      <xdr:rowOff>95250</xdr:rowOff>
    </xdr:from>
    <xdr:to>
      <xdr:col>5</xdr:col>
      <xdr:colOff>44450</xdr:colOff>
      <xdr:row>12</xdr:row>
      <xdr:rowOff>120650</xdr:rowOff>
    </xdr:to>
    <xdr:grpSp>
      <xdr:nvGrpSpPr>
        <xdr:cNvPr id="399665" name="Group 32">
          <a:extLst>
            <a:ext uri="{FF2B5EF4-FFF2-40B4-BE49-F238E27FC236}">
              <a16:creationId xmlns:a16="http://schemas.microsoft.com/office/drawing/2014/main" id="{30D89F9E-0623-6F63-DA94-EFC6CEA739F8}"/>
            </a:ext>
          </a:extLst>
        </xdr:cNvPr>
        <xdr:cNvGrpSpPr>
          <a:grpSpLocks/>
        </xdr:cNvGrpSpPr>
      </xdr:nvGrpSpPr>
      <xdr:grpSpPr bwMode="auto">
        <a:xfrm>
          <a:off x="1978025" y="2266950"/>
          <a:ext cx="1038225" cy="25400"/>
          <a:chOff x="192" y="847"/>
          <a:chExt cx="97" cy="4"/>
        </a:xfrm>
      </xdr:grpSpPr>
      <xdr:sp macro="" textlink="">
        <xdr:nvSpPr>
          <xdr:cNvPr id="399684" name="Line 33">
            <a:extLst>
              <a:ext uri="{FF2B5EF4-FFF2-40B4-BE49-F238E27FC236}">
                <a16:creationId xmlns:a16="http://schemas.microsoft.com/office/drawing/2014/main" id="{DC69880B-B444-073E-5BC5-A6EF95E45231}"/>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685" name="Line 34">
            <a:extLst>
              <a:ext uri="{FF2B5EF4-FFF2-40B4-BE49-F238E27FC236}">
                <a16:creationId xmlns:a16="http://schemas.microsoft.com/office/drawing/2014/main" id="{B92CAE38-482A-F0FB-85DA-14C8B928E76F}"/>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19</xdr:col>
      <xdr:colOff>69850</xdr:colOff>
      <xdr:row>12</xdr:row>
      <xdr:rowOff>38100</xdr:rowOff>
    </xdr:from>
    <xdr:to>
      <xdr:col>22</xdr:col>
      <xdr:colOff>393700</xdr:colOff>
      <xdr:row>12</xdr:row>
      <xdr:rowOff>69850</xdr:rowOff>
    </xdr:to>
    <xdr:grpSp>
      <xdr:nvGrpSpPr>
        <xdr:cNvPr id="399666" name="Group 32">
          <a:extLst>
            <a:ext uri="{FF2B5EF4-FFF2-40B4-BE49-F238E27FC236}">
              <a16:creationId xmlns:a16="http://schemas.microsoft.com/office/drawing/2014/main" id="{172A24C5-430E-362C-C184-E147C3147453}"/>
            </a:ext>
          </a:extLst>
        </xdr:cNvPr>
        <xdr:cNvGrpSpPr>
          <a:grpSpLocks/>
        </xdr:cNvGrpSpPr>
      </xdr:nvGrpSpPr>
      <xdr:grpSpPr bwMode="auto">
        <a:xfrm>
          <a:off x="7261225" y="2209800"/>
          <a:ext cx="981075" cy="31750"/>
          <a:chOff x="192" y="847"/>
          <a:chExt cx="97" cy="4"/>
        </a:xfrm>
      </xdr:grpSpPr>
      <xdr:sp macro="" textlink="">
        <xdr:nvSpPr>
          <xdr:cNvPr id="399682" name="Line 33">
            <a:extLst>
              <a:ext uri="{FF2B5EF4-FFF2-40B4-BE49-F238E27FC236}">
                <a16:creationId xmlns:a16="http://schemas.microsoft.com/office/drawing/2014/main" id="{9065CAE5-EA9B-9A95-0CE5-FDA37A1DDD95}"/>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683" name="Line 34">
            <a:extLst>
              <a:ext uri="{FF2B5EF4-FFF2-40B4-BE49-F238E27FC236}">
                <a16:creationId xmlns:a16="http://schemas.microsoft.com/office/drawing/2014/main" id="{90F99900-BD12-13AB-B68E-CA38FCA5DFF1}"/>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19</xdr:col>
      <xdr:colOff>69850</xdr:colOff>
      <xdr:row>13</xdr:row>
      <xdr:rowOff>38100</xdr:rowOff>
    </xdr:from>
    <xdr:to>
      <xdr:col>22</xdr:col>
      <xdr:colOff>393700</xdr:colOff>
      <xdr:row>13</xdr:row>
      <xdr:rowOff>69850</xdr:rowOff>
    </xdr:to>
    <xdr:grpSp>
      <xdr:nvGrpSpPr>
        <xdr:cNvPr id="399667" name="Group 32">
          <a:extLst>
            <a:ext uri="{FF2B5EF4-FFF2-40B4-BE49-F238E27FC236}">
              <a16:creationId xmlns:a16="http://schemas.microsoft.com/office/drawing/2014/main" id="{84655E10-8521-6EEB-880B-50F1C7899C74}"/>
            </a:ext>
          </a:extLst>
        </xdr:cNvPr>
        <xdr:cNvGrpSpPr>
          <a:grpSpLocks/>
        </xdr:cNvGrpSpPr>
      </xdr:nvGrpSpPr>
      <xdr:grpSpPr bwMode="auto">
        <a:xfrm>
          <a:off x="7261225" y="2400300"/>
          <a:ext cx="981075" cy="31750"/>
          <a:chOff x="192" y="847"/>
          <a:chExt cx="97" cy="4"/>
        </a:xfrm>
      </xdr:grpSpPr>
      <xdr:sp macro="" textlink="">
        <xdr:nvSpPr>
          <xdr:cNvPr id="399680" name="Line 33">
            <a:extLst>
              <a:ext uri="{FF2B5EF4-FFF2-40B4-BE49-F238E27FC236}">
                <a16:creationId xmlns:a16="http://schemas.microsoft.com/office/drawing/2014/main" id="{76C3E989-ACEE-B392-081C-94C9736A2A97}"/>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681" name="Line 34">
            <a:extLst>
              <a:ext uri="{FF2B5EF4-FFF2-40B4-BE49-F238E27FC236}">
                <a16:creationId xmlns:a16="http://schemas.microsoft.com/office/drawing/2014/main" id="{A4305FE2-1E9D-5F1D-CCEE-79D8E61BD050}"/>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19</xdr:col>
      <xdr:colOff>88900</xdr:colOff>
      <xdr:row>22</xdr:row>
      <xdr:rowOff>38100</xdr:rowOff>
    </xdr:from>
    <xdr:to>
      <xdr:col>22</xdr:col>
      <xdr:colOff>412750</xdr:colOff>
      <xdr:row>22</xdr:row>
      <xdr:rowOff>69850</xdr:rowOff>
    </xdr:to>
    <xdr:grpSp>
      <xdr:nvGrpSpPr>
        <xdr:cNvPr id="399668" name="Group 32">
          <a:extLst>
            <a:ext uri="{FF2B5EF4-FFF2-40B4-BE49-F238E27FC236}">
              <a16:creationId xmlns:a16="http://schemas.microsoft.com/office/drawing/2014/main" id="{59E0C82E-D40D-7615-E473-BC2AB32AB8F2}"/>
            </a:ext>
          </a:extLst>
        </xdr:cNvPr>
        <xdr:cNvGrpSpPr>
          <a:grpSpLocks/>
        </xdr:cNvGrpSpPr>
      </xdr:nvGrpSpPr>
      <xdr:grpSpPr bwMode="auto">
        <a:xfrm>
          <a:off x="7280275" y="4114800"/>
          <a:ext cx="981075" cy="31750"/>
          <a:chOff x="192" y="847"/>
          <a:chExt cx="97" cy="4"/>
        </a:xfrm>
      </xdr:grpSpPr>
      <xdr:sp macro="" textlink="">
        <xdr:nvSpPr>
          <xdr:cNvPr id="399678" name="Line 33">
            <a:extLst>
              <a:ext uri="{FF2B5EF4-FFF2-40B4-BE49-F238E27FC236}">
                <a16:creationId xmlns:a16="http://schemas.microsoft.com/office/drawing/2014/main" id="{AFA20890-66BD-A379-6D55-C90D4BB97F6D}"/>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679" name="Line 34">
            <a:extLst>
              <a:ext uri="{FF2B5EF4-FFF2-40B4-BE49-F238E27FC236}">
                <a16:creationId xmlns:a16="http://schemas.microsoft.com/office/drawing/2014/main" id="{1749FA65-17B1-A3DD-F920-6D3EBEB8DE79}"/>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4</xdr:col>
      <xdr:colOff>774700</xdr:colOff>
      <xdr:row>22</xdr:row>
      <xdr:rowOff>95250</xdr:rowOff>
    </xdr:from>
    <xdr:to>
      <xdr:col>6</xdr:col>
      <xdr:colOff>641350</xdr:colOff>
      <xdr:row>22</xdr:row>
      <xdr:rowOff>127000</xdr:rowOff>
    </xdr:to>
    <xdr:grpSp>
      <xdr:nvGrpSpPr>
        <xdr:cNvPr id="399669" name="Group 32">
          <a:extLst>
            <a:ext uri="{FF2B5EF4-FFF2-40B4-BE49-F238E27FC236}">
              <a16:creationId xmlns:a16="http://schemas.microsoft.com/office/drawing/2014/main" id="{C3DCC19C-F31C-6494-B74D-79524A93AEC3}"/>
            </a:ext>
          </a:extLst>
        </xdr:cNvPr>
        <xdr:cNvGrpSpPr>
          <a:grpSpLocks/>
        </xdr:cNvGrpSpPr>
      </xdr:nvGrpSpPr>
      <xdr:grpSpPr bwMode="auto">
        <a:xfrm>
          <a:off x="2832100" y="4171950"/>
          <a:ext cx="1019175" cy="31750"/>
          <a:chOff x="192" y="847"/>
          <a:chExt cx="97" cy="4"/>
        </a:xfrm>
      </xdr:grpSpPr>
      <xdr:sp macro="" textlink="">
        <xdr:nvSpPr>
          <xdr:cNvPr id="399676" name="Line 33">
            <a:extLst>
              <a:ext uri="{FF2B5EF4-FFF2-40B4-BE49-F238E27FC236}">
                <a16:creationId xmlns:a16="http://schemas.microsoft.com/office/drawing/2014/main" id="{31C165DE-4F91-A04F-6646-9259DB3B7547}"/>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677" name="Line 34">
            <a:extLst>
              <a:ext uri="{FF2B5EF4-FFF2-40B4-BE49-F238E27FC236}">
                <a16:creationId xmlns:a16="http://schemas.microsoft.com/office/drawing/2014/main" id="{07EE83E9-4022-E946-9E93-7823367F8B33}"/>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4</xdr:col>
      <xdr:colOff>774700</xdr:colOff>
      <xdr:row>23</xdr:row>
      <xdr:rowOff>95250</xdr:rowOff>
    </xdr:from>
    <xdr:to>
      <xdr:col>6</xdr:col>
      <xdr:colOff>641350</xdr:colOff>
      <xdr:row>23</xdr:row>
      <xdr:rowOff>127000</xdr:rowOff>
    </xdr:to>
    <xdr:grpSp>
      <xdr:nvGrpSpPr>
        <xdr:cNvPr id="399670" name="Group 32">
          <a:extLst>
            <a:ext uri="{FF2B5EF4-FFF2-40B4-BE49-F238E27FC236}">
              <a16:creationId xmlns:a16="http://schemas.microsoft.com/office/drawing/2014/main" id="{9CA08DB1-1B4B-1769-D016-A591FE519DE8}"/>
            </a:ext>
          </a:extLst>
        </xdr:cNvPr>
        <xdr:cNvGrpSpPr>
          <a:grpSpLocks/>
        </xdr:cNvGrpSpPr>
      </xdr:nvGrpSpPr>
      <xdr:grpSpPr bwMode="auto">
        <a:xfrm>
          <a:off x="2832100" y="4391025"/>
          <a:ext cx="1019175" cy="31750"/>
          <a:chOff x="192" y="847"/>
          <a:chExt cx="97" cy="4"/>
        </a:xfrm>
      </xdr:grpSpPr>
      <xdr:sp macro="" textlink="">
        <xdr:nvSpPr>
          <xdr:cNvPr id="399674" name="Line 33">
            <a:extLst>
              <a:ext uri="{FF2B5EF4-FFF2-40B4-BE49-F238E27FC236}">
                <a16:creationId xmlns:a16="http://schemas.microsoft.com/office/drawing/2014/main" id="{101D0D74-9C02-5753-36B2-2680D6615D87}"/>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675" name="Line 34">
            <a:extLst>
              <a:ext uri="{FF2B5EF4-FFF2-40B4-BE49-F238E27FC236}">
                <a16:creationId xmlns:a16="http://schemas.microsoft.com/office/drawing/2014/main" id="{8FF584F3-1942-769D-C5CE-661AB8A05918}"/>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4</xdr:col>
      <xdr:colOff>774700</xdr:colOff>
      <xdr:row>24</xdr:row>
      <xdr:rowOff>82550</xdr:rowOff>
    </xdr:from>
    <xdr:to>
      <xdr:col>6</xdr:col>
      <xdr:colOff>641350</xdr:colOff>
      <xdr:row>24</xdr:row>
      <xdr:rowOff>114300</xdr:rowOff>
    </xdr:to>
    <xdr:grpSp>
      <xdr:nvGrpSpPr>
        <xdr:cNvPr id="399671" name="Group 32">
          <a:extLst>
            <a:ext uri="{FF2B5EF4-FFF2-40B4-BE49-F238E27FC236}">
              <a16:creationId xmlns:a16="http://schemas.microsoft.com/office/drawing/2014/main" id="{47BBB779-3F17-93ED-9D86-D21DB42B4ACB}"/>
            </a:ext>
          </a:extLst>
        </xdr:cNvPr>
        <xdr:cNvGrpSpPr>
          <a:grpSpLocks/>
        </xdr:cNvGrpSpPr>
      </xdr:nvGrpSpPr>
      <xdr:grpSpPr bwMode="auto">
        <a:xfrm>
          <a:off x="2832100" y="4597400"/>
          <a:ext cx="1019175" cy="31750"/>
          <a:chOff x="192" y="847"/>
          <a:chExt cx="97" cy="4"/>
        </a:xfrm>
      </xdr:grpSpPr>
      <xdr:sp macro="" textlink="">
        <xdr:nvSpPr>
          <xdr:cNvPr id="399672" name="Line 33">
            <a:extLst>
              <a:ext uri="{FF2B5EF4-FFF2-40B4-BE49-F238E27FC236}">
                <a16:creationId xmlns:a16="http://schemas.microsoft.com/office/drawing/2014/main" id="{49B85774-F85F-C0AB-4BB5-13CF5B150DE9}"/>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673" name="Line 34">
            <a:extLst>
              <a:ext uri="{FF2B5EF4-FFF2-40B4-BE49-F238E27FC236}">
                <a16:creationId xmlns:a16="http://schemas.microsoft.com/office/drawing/2014/main" id="{A9FFEB35-EBED-D9B2-AD03-7EFE0CC5222D}"/>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oneCellAnchor>
    <xdr:from>
      <xdr:col>2</xdr:col>
      <xdr:colOff>142875</xdr:colOff>
      <xdr:row>21</xdr:row>
      <xdr:rowOff>152400</xdr:rowOff>
    </xdr:from>
    <xdr:ext cx="6048374" cy="1692771"/>
    <xdr:sp macro="" textlink="">
      <xdr:nvSpPr>
        <xdr:cNvPr id="2" name="正方形/長方形 1">
          <a:extLst>
            <a:ext uri="{FF2B5EF4-FFF2-40B4-BE49-F238E27FC236}">
              <a16:creationId xmlns:a16="http://schemas.microsoft.com/office/drawing/2014/main" id="{13E7BA5B-3CBF-462A-84CA-065CF2CDC135}"/>
            </a:ext>
          </a:extLst>
        </xdr:cNvPr>
        <xdr:cNvSpPr/>
      </xdr:nvSpPr>
      <xdr:spPr>
        <a:xfrm>
          <a:off x="876300" y="4038600"/>
          <a:ext cx="6048374" cy="1692771"/>
        </a:xfrm>
        <a:prstGeom prst="rect">
          <a:avLst/>
        </a:prstGeom>
        <a:noFill/>
      </xdr:spPr>
      <xdr:txBody>
        <a:bodyPr wrap="square" lIns="91440" tIns="45720" rIns="91440" bIns="45720">
          <a:spAutoFit/>
        </a:bodyPr>
        <a:lstStyle/>
        <a:p>
          <a:pPr algn="ctr"/>
          <a:r>
            <a:rPr lang="ja-JP" altLang="en-US" sz="9600" b="1" cap="none" spc="0">
              <a:ln w="12700">
                <a:solidFill>
                  <a:srgbClr val="FF0000"/>
                </a:solidFill>
                <a:prstDash val="solid"/>
              </a:ln>
              <a:solidFill>
                <a:srgbClr val="FF0000"/>
              </a:solidFill>
              <a:effectLst>
                <a:outerShdw dist="38100" dir="2640000" algn="bl" rotWithShape="0">
                  <a:schemeClr val="tx2">
                    <a:lumMod val="75000"/>
                  </a:schemeClr>
                </a:outerShdw>
              </a:effectLst>
            </a:rPr>
            <a:t>サンプル</a:t>
          </a:r>
          <a:endParaRPr lang="en-US" altLang="ja-JP" sz="9600" b="1" cap="none" spc="0">
            <a:ln w="12700">
              <a:solidFill>
                <a:srgbClr val="FF0000"/>
              </a:solidFill>
              <a:prstDash val="solid"/>
            </a:ln>
            <a:solidFill>
              <a:srgbClr val="FF0000"/>
            </a:solidFill>
            <a:effectLst>
              <a:outerShdw dist="38100" dir="2640000" algn="bl" rotWithShape="0">
                <a:schemeClr val="tx2">
                  <a:lumMod val="75000"/>
                </a:schemeClr>
              </a:outerShdw>
            </a:effectLst>
          </a:endParaRPr>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187</xdr:col>
      <xdr:colOff>0</xdr:colOff>
      <xdr:row>33</xdr:row>
      <xdr:rowOff>114300</xdr:rowOff>
    </xdr:from>
    <xdr:to>
      <xdr:col>192</xdr:col>
      <xdr:colOff>50800</xdr:colOff>
      <xdr:row>33</xdr:row>
      <xdr:rowOff>146050</xdr:rowOff>
    </xdr:to>
    <xdr:grpSp>
      <xdr:nvGrpSpPr>
        <xdr:cNvPr id="400596" name="Group 27">
          <a:extLst>
            <a:ext uri="{FF2B5EF4-FFF2-40B4-BE49-F238E27FC236}">
              <a16:creationId xmlns:a16="http://schemas.microsoft.com/office/drawing/2014/main" id="{64F71B1F-F00C-9BAB-F43D-8F568CE4296A}"/>
            </a:ext>
          </a:extLst>
        </xdr:cNvPr>
        <xdr:cNvGrpSpPr>
          <a:grpSpLocks/>
        </xdr:cNvGrpSpPr>
      </xdr:nvGrpSpPr>
      <xdr:grpSpPr bwMode="auto">
        <a:xfrm rot="10800000" flipV="1">
          <a:off x="8486775" y="6791325"/>
          <a:ext cx="1336675" cy="31750"/>
          <a:chOff x="192" y="847"/>
          <a:chExt cx="97" cy="4"/>
        </a:xfrm>
      </xdr:grpSpPr>
      <xdr:sp macro="" textlink="">
        <xdr:nvSpPr>
          <xdr:cNvPr id="400653" name="Line 28">
            <a:extLst>
              <a:ext uri="{FF2B5EF4-FFF2-40B4-BE49-F238E27FC236}">
                <a16:creationId xmlns:a16="http://schemas.microsoft.com/office/drawing/2014/main" id="{BA6E94E8-272E-6822-14AD-17280A983D17}"/>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0654" name="Line 29">
            <a:extLst>
              <a:ext uri="{FF2B5EF4-FFF2-40B4-BE49-F238E27FC236}">
                <a16:creationId xmlns:a16="http://schemas.microsoft.com/office/drawing/2014/main" id="{93F6E469-30BA-42F7-B36B-CBF7F954EDCE}"/>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186</xdr:col>
      <xdr:colOff>127000</xdr:colOff>
      <xdr:row>27</xdr:row>
      <xdr:rowOff>19050</xdr:rowOff>
    </xdr:from>
    <xdr:to>
      <xdr:col>188</xdr:col>
      <xdr:colOff>0</xdr:colOff>
      <xdr:row>27</xdr:row>
      <xdr:rowOff>50800</xdr:rowOff>
    </xdr:to>
    <xdr:grpSp>
      <xdr:nvGrpSpPr>
        <xdr:cNvPr id="400597" name="Group 30">
          <a:extLst>
            <a:ext uri="{FF2B5EF4-FFF2-40B4-BE49-F238E27FC236}">
              <a16:creationId xmlns:a16="http://schemas.microsoft.com/office/drawing/2014/main" id="{22301616-7B73-1AE4-D218-F3404B88F8BB}"/>
            </a:ext>
          </a:extLst>
        </xdr:cNvPr>
        <xdr:cNvGrpSpPr>
          <a:grpSpLocks/>
        </xdr:cNvGrpSpPr>
      </xdr:nvGrpSpPr>
      <xdr:grpSpPr bwMode="auto">
        <a:xfrm rot="10800000" flipV="1">
          <a:off x="8423275" y="5553075"/>
          <a:ext cx="320675" cy="31750"/>
          <a:chOff x="192" y="847"/>
          <a:chExt cx="97" cy="4"/>
        </a:xfrm>
      </xdr:grpSpPr>
      <xdr:sp macro="" textlink="">
        <xdr:nvSpPr>
          <xdr:cNvPr id="400651" name="Line 31">
            <a:extLst>
              <a:ext uri="{FF2B5EF4-FFF2-40B4-BE49-F238E27FC236}">
                <a16:creationId xmlns:a16="http://schemas.microsoft.com/office/drawing/2014/main" id="{D28782CD-B462-61D5-1B2B-896A9558AC00}"/>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0652" name="Line 32">
            <a:extLst>
              <a:ext uri="{FF2B5EF4-FFF2-40B4-BE49-F238E27FC236}">
                <a16:creationId xmlns:a16="http://schemas.microsoft.com/office/drawing/2014/main" id="{8F794A10-6084-C009-5AC5-B95A2F817907}"/>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186</xdr:col>
      <xdr:colOff>120650</xdr:colOff>
      <xdr:row>25</xdr:row>
      <xdr:rowOff>133350</xdr:rowOff>
    </xdr:from>
    <xdr:to>
      <xdr:col>191</xdr:col>
      <xdr:colOff>95250</xdr:colOff>
      <xdr:row>25</xdr:row>
      <xdr:rowOff>165100</xdr:rowOff>
    </xdr:to>
    <xdr:grpSp>
      <xdr:nvGrpSpPr>
        <xdr:cNvPr id="400598" name="Group 33">
          <a:extLst>
            <a:ext uri="{FF2B5EF4-FFF2-40B4-BE49-F238E27FC236}">
              <a16:creationId xmlns:a16="http://schemas.microsoft.com/office/drawing/2014/main" id="{1F742BDE-151E-5512-A883-497B8DE43DEC}"/>
            </a:ext>
          </a:extLst>
        </xdr:cNvPr>
        <xdr:cNvGrpSpPr>
          <a:grpSpLocks/>
        </xdr:cNvGrpSpPr>
      </xdr:nvGrpSpPr>
      <xdr:grpSpPr bwMode="auto">
        <a:xfrm>
          <a:off x="8416925" y="5334000"/>
          <a:ext cx="1193800" cy="31750"/>
          <a:chOff x="192" y="847"/>
          <a:chExt cx="97" cy="4"/>
        </a:xfrm>
      </xdr:grpSpPr>
      <xdr:sp macro="" textlink="">
        <xdr:nvSpPr>
          <xdr:cNvPr id="400649" name="Line 34">
            <a:extLst>
              <a:ext uri="{FF2B5EF4-FFF2-40B4-BE49-F238E27FC236}">
                <a16:creationId xmlns:a16="http://schemas.microsoft.com/office/drawing/2014/main" id="{F0C61B45-B37C-095E-4198-923EDE39784B}"/>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0650" name="Line 35">
            <a:extLst>
              <a:ext uri="{FF2B5EF4-FFF2-40B4-BE49-F238E27FC236}">
                <a16:creationId xmlns:a16="http://schemas.microsoft.com/office/drawing/2014/main" id="{2089A6B1-DAA7-59A3-68F6-27A175FA9519}"/>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186</xdr:col>
      <xdr:colOff>127000</xdr:colOff>
      <xdr:row>26</xdr:row>
      <xdr:rowOff>38100</xdr:rowOff>
    </xdr:from>
    <xdr:to>
      <xdr:col>191</xdr:col>
      <xdr:colOff>101600</xdr:colOff>
      <xdr:row>26</xdr:row>
      <xdr:rowOff>69850</xdr:rowOff>
    </xdr:to>
    <xdr:grpSp>
      <xdr:nvGrpSpPr>
        <xdr:cNvPr id="400599" name="Group 36">
          <a:extLst>
            <a:ext uri="{FF2B5EF4-FFF2-40B4-BE49-F238E27FC236}">
              <a16:creationId xmlns:a16="http://schemas.microsoft.com/office/drawing/2014/main" id="{9E22B026-8F8E-56E8-109D-F0F901A00EF7}"/>
            </a:ext>
          </a:extLst>
        </xdr:cNvPr>
        <xdr:cNvGrpSpPr>
          <a:grpSpLocks/>
        </xdr:cNvGrpSpPr>
      </xdr:nvGrpSpPr>
      <xdr:grpSpPr bwMode="auto">
        <a:xfrm>
          <a:off x="8423275" y="5448300"/>
          <a:ext cx="1193800" cy="31750"/>
          <a:chOff x="192" y="847"/>
          <a:chExt cx="97" cy="4"/>
        </a:xfrm>
      </xdr:grpSpPr>
      <xdr:sp macro="" textlink="">
        <xdr:nvSpPr>
          <xdr:cNvPr id="400647" name="Line 37">
            <a:extLst>
              <a:ext uri="{FF2B5EF4-FFF2-40B4-BE49-F238E27FC236}">
                <a16:creationId xmlns:a16="http://schemas.microsoft.com/office/drawing/2014/main" id="{73D494AE-5BF7-BD59-3F1F-5A10BE3088A0}"/>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0648" name="Line 38">
            <a:extLst>
              <a:ext uri="{FF2B5EF4-FFF2-40B4-BE49-F238E27FC236}">
                <a16:creationId xmlns:a16="http://schemas.microsoft.com/office/drawing/2014/main" id="{642ACBA7-77A2-EC06-BB2E-99D7EFFEB7F8}"/>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3</xdr:col>
      <xdr:colOff>19050</xdr:colOff>
      <xdr:row>33</xdr:row>
      <xdr:rowOff>95250</xdr:rowOff>
    </xdr:from>
    <xdr:to>
      <xdr:col>15</xdr:col>
      <xdr:colOff>19050</xdr:colOff>
      <xdr:row>33</xdr:row>
      <xdr:rowOff>120650</xdr:rowOff>
    </xdr:to>
    <xdr:grpSp>
      <xdr:nvGrpSpPr>
        <xdr:cNvPr id="400600" name="Group 55">
          <a:extLst>
            <a:ext uri="{FF2B5EF4-FFF2-40B4-BE49-F238E27FC236}">
              <a16:creationId xmlns:a16="http://schemas.microsoft.com/office/drawing/2014/main" id="{51B4131F-9DD0-AE08-345F-B572CC6D61D9}"/>
            </a:ext>
          </a:extLst>
        </xdr:cNvPr>
        <xdr:cNvGrpSpPr>
          <a:grpSpLocks/>
        </xdr:cNvGrpSpPr>
      </xdr:nvGrpSpPr>
      <xdr:grpSpPr bwMode="auto">
        <a:xfrm rot="10800000" flipV="1">
          <a:off x="514350" y="6772275"/>
          <a:ext cx="1285875" cy="25400"/>
          <a:chOff x="192" y="847"/>
          <a:chExt cx="97" cy="4"/>
        </a:xfrm>
      </xdr:grpSpPr>
      <xdr:sp macro="" textlink="">
        <xdr:nvSpPr>
          <xdr:cNvPr id="400645" name="Line 56">
            <a:extLst>
              <a:ext uri="{FF2B5EF4-FFF2-40B4-BE49-F238E27FC236}">
                <a16:creationId xmlns:a16="http://schemas.microsoft.com/office/drawing/2014/main" id="{B2AFCA13-121B-39C8-4E42-5CB713C5B45F}"/>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0646" name="Line 57">
            <a:extLst>
              <a:ext uri="{FF2B5EF4-FFF2-40B4-BE49-F238E27FC236}">
                <a16:creationId xmlns:a16="http://schemas.microsoft.com/office/drawing/2014/main" id="{F6094129-DA39-F980-B06B-3B7CA31F9B0C}"/>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39</xdr:col>
      <xdr:colOff>0</xdr:colOff>
      <xdr:row>44</xdr:row>
      <xdr:rowOff>38100</xdr:rowOff>
    </xdr:from>
    <xdr:to>
      <xdr:col>62</xdr:col>
      <xdr:colOff>0</xdr:colOff>
      <xdr:row>44</xdr:row>
      <xdr:rowOff>82550</xdr:rowOff>
    </xdr:to>
    <xdr:grpSp>
      <xdr:nvGrpSpPr>
        <xdr:cNvPr id="400601" name="Group 163">
          <a:extLst>
            <a:ext uri="{FF2B5EF4-FFF2-40B4-BE49-F238E27FC236}">
              <a16:creationId xmlns:a16="http://schemas.microsoft.com/office/drawing/2014/main" id="{73F6DDD2-43C8-2DF1-7FBE-6AF7C6EAB231}"/>
            </a:ext>
          </a:extLst>
        </xdr:cNvPr>
        <xdr:cNvGrpSpPr>
          <a:grpSpLocks/>
        </xdr:cNvGrpSpPr>
      </xdr:nvGrpSpPr>
      <xdr:grpSpPr bwMode="auto">
        <a:xfrm>
          <a:off x="2695575" y="9182100"/>
          <a:ext cx="876300" cy="44450"/>
          <a:chOff x="192" y="847"/>
          <a:chExt cx="97" cy="4"/>
        </a:xfrm>
      </xdr:grpSpPr>
      <xdr:sp macro="" textlink="">
        <xdr:nvSpPr>
          <xdr:cNvPr id="400643" name="Line 164">
            <a:extLst>
              <a:ext uri="{FF2B5EF4-FFF2-40B4-BE49-F238E27FC236}">
                <a16:creationId xmlns:a16="http://schemas.microsoft.com/office/drawing/2014/main" id="{B8F8DB8E-BB87-CC03-F368-E70D4A0F63BA}"/>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0644" name="Line 165">
            <a:extLst>
              <a:ext uri="{FF2B5EF4-FFF2-40B4-BE49-F238E27FC236}">
                <a16:creationId xmlns:a16="http://schemas.microsoft.com/office/drawing/2014/main" id="{D77A81F6-18A9-1DB0-2E63-063F7BF7F34E}"/>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70</xdr:col>
      <xdr:colOff>19050</xdr:colOff>
      <xdr:row>45</xdr:row>
      <xdr:rowOff>57150</xdr:rowOff>
    </xdr:from>
    <xdr:to>
      <xdr:col>77</xdr:col>
      <xdr:colOff>19050</xdr:colOff>
      <xdr:row>45</xdr:row>
      <xdr:rowOff>82550</xdr:rowOff>
    </xdr:to>
    <xdr:grpSp>
      <xdr:nvGrpSpPr>
        <xdr:cNvPr id="400602" name="Group 166">
          <a:extLst>
            <a:ext uri="{FF2B5EF4-FFF2-40B4-BE49-F238E27FC236}">
              <a16:creationId xmlns:a16="http://schemas.microsoft.com/office/drawing/2014/main" id="{A8C6C037-04E3-6CC7-ADFB-4FDE2ED00430}"/>
            </a:ext>
          </a:extLst>
        </xdr:cNvPr>
        <xdr:cNvGrpSpPr>
          <a:grpSpLocks/>
        </xdr:cNvGrpSpPr>
      </xdr:nvGrpSpPr>
      <xdr:grpSpPr bwMode="auto">
        <a:xfrm rot="10800000" flipV="1">
          <a:off x="3895725" y="9324975"/>
          <a:ext cx="266700" cy="25400"/>
          <a:chOff x="192" y="847"/>
          <a:chExt cx="97" cy="4"/>
        </a:xfrm>
      </xdr:grpSpPr>
      <xdr:sp macro="" textlink="">
        <xdr:nvSpPr>
          <xdr:cNvPr id="400641" name="Line 167">
            <a:extLst>
              <a:ext uri="{FF2B5EF4-FFF2-40B4-BE49-F238E27FC236}">
                <a16:creationId xmlns:a16="http://schemas.microsoft.com/office/drawing/2014/main" id="{A1DECD5A-8388-F76C-E601-A5790A913529}"/>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0642" name="Line 168">
            <a:extLst>
              <a:ext uri="{FF2B5EF4-FFF2-40B4-BE49-F238E27FC236}">
                <a16:creationId xmlns:a16="http://schemas.microsoft.com/office/drawing/2014/main" id="{23FC0CEE-361F-D026-A05E-4A34859B1666}"/>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xdr:from>
      <xdr:col>28</xdr:col>
      <xdr:colOff>19050</xdr:colOff>
      <xdr:row>26</xdr:row>
      <xdr:rowOff>114300</xdr:rowOff>
    </xdr:from>
    <xdr:to>
      <xdr:col>30</xdr:col>
      <xdr:colOff>0</xdr:colOff>
      <xdr:row>29</xdr:row>
      <xdr:rowOff>127000</xdr:rowOff>
    </xdr:to>
    <xdr:sp macro="" textlink="">
      <xdr:nvSpPr>
        <xdr:cNvPr id="400603" name="AutoShape 229">
          <a:extLst>
            <a:ext uri="{FF2B5EF4-FFF2-40B4-BE49-F238E27FC236}">
              <a16:creationId xmlns:a16="http://schemas.microsoft.com/office/drawing/2014/main" id="{C2B55A92-F551-1291-C6BE-85A9160AA65D}"/>
            </a:ext>
          </a:extLst>
        </xdr:cNvPr>
        <xdr:cNvSpPr>
          <a:spLocks/>
        </xdr:cNvSpPr>
      </xdr:nvSpPr>
      <xdr:spPr bwMode="auto">
        <a:xfrm>
          <a:off x="2019300" y="5486400"/>
          <a:ext cx="44450" cy="495300"/>
        </a:xfrm>
        <a:prstGeom prst="leftBrace">
          <a:avLst>
            <a:gd name="adj1" fmla="val 92857"/>
            <a:gd name="adj2" fmla="val 5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29</xdr:col>
      <xdr:colOff>25400</xdr:colOff>
      <xdr:row>28</xdr:row>
      <xdr:rowOff>107950</xdr:rowOff>
    </xdr:from>
    <xdr:to>
      <xdr:col>59</xdr:col>
      <xdr:colOff>0</xdr:colOff>
      <xdr:row>28</xdr:row>
      <xdr:rowOff>133350</xdr:rowOff>
    </xdr:to>
    <xdr:grpSp>
      <xdr:nvGrpSpPr>
        <xdr:cNvPr id="400604" name="Group 230">
          <a:extLst>
            <a:ext uri="{FF2B5EF4-FFF2-40B4-BE49-F238E27FC236}">
              <a16:creationId xmlns:a16="http://schemas.microsoft.com/office/drawing/2014/main" id="{772105FA-56B1-5447-083C-8E0EB5958F71}"/>
            </a:ext>
          </a:extLst>
        </xdr:cNvPr>
        <xdr:cNvGrpSpPr>
          <a:grpSpLocks/>
        </xdr:cNvGrpSpPr>
      </xdr:nvGrpSpPr>
      <xdr:grpSpPr bwMode="auto">
        <a:xfrm rot="10800000" flipV="1">
          <a:off x="2339975" y="5794375"/>
          <a:ext cx="1117600" cy="25400"/>
          <a:chOff x="192" y="847"/>
          <a:chExt cx="97" cy="4"/>
        </a:xfrm>
      </xdr:grpSpPr>
      <xdr:sp macro="" textlink="">
        <xdr:nvSpPr>
          <xdr:cNvPr id="400639" name="Line 231">
            <a:extLst>
              <a:ext uri="{FF2B5EF4-FFF2-40B4-BE49-F238E27FC236}">
                <a16:creationId xmlns:a16="http://schemas.microsoft.com/office/drawing/2014/main" id="{444FEA50-023E-4DC7-2C98-580924B0E4DF}"/>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0640" name="Line 232">
            <a:extLst>
              <a:ext uri="{FF2B5EF4-FFF2-40B4-BE49-F238E27FC236}">
                <a16:creationId xmlns:a16="http://schemas.microsoft.com/office/drawing/2014/main" id="{BEB5D535-6C20-A437-0A6F-4A2F564094F6}"/>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30</xdr:col>
      <xdr:colOff>0</xdr:colOff>
      <xdr:row>29</xdr:row>
      <xdr:rowOff>88900</xdr:rowOff>
    </xdr:from>
    <xdr:to>
      <xdr:col>59</xdr:col>
      <xdr:colOff>0</xdr:colOff>
      <xdr:row>29</xdr:row>
      <xdr:rowOff>114300</xdr:rowOff>
    </xdr:to>
    <xdr:grpSp>
      <xdr:nvGrpSpPr>
        <xdr:cNvPr id="400605" name="Group 233">
          <a:extLst>
            <a:ext uri="{FF2B5EF4-FFF2-40B4-BE49-F238E27FC236}">
              <a16:creationId xmlns:a16="http://schemas.microsoft.com/office/drawing/2014/main" id="{335FFFBB-60C3-0777-03A7-BB7A7C20CAEE}"/>
            </a:ext>
          </a:extLst>
        </xdr:cNvPr>
        <xdr:cNvGrpSpPr>
          <a:grpSpLocks/>
        </xdr:cNvGrpSpPr>
      </xdr:nvGrpSpPr>
      <xdr:grpSpPr bwMode="auto">
        <a:xfrm rot="10800000" flipV="1">
          <a:off x="2352675" y="5984875"/>
          <a:ext cx="1104900" cy="25400"/>
          <a:chOff x="192" y="847"/>
          <a:chExt cx="97" cy="4"/>
        </a:xfrm>
      </xdr:grpSpPr>
      <xdr:sp macro="" textlink="">
        <xdr:nvSpPr>
          <xdr:cNvPr id="400637" name="Line 234">
            <a:extLst>
              <a:ext uri="{FF2B5EF4-FFF2-40B4-BE49-F238E27FC236}">
                <a16:creationId xmlns:a16="http://schemas.microsoft.com/office/drawing/2014/main" id="{2B7FE254-4D77-6AC7-6C64-E10D2E091093}"/>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0638" name="Line 235">
            <a:extLst>
              <a:ext uri="{FF2B5EF4-FFF2-40B4-BE49-F238E27FC236}">
                <a16:creationId xmlns:a16="http://schemas.microsoft.com/office/drawing/2014/main" id="{7D122D60-2D95-A9B2-04F0-6CE24886769B}"/>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xdr:from>
      <xdr:col>59</xdr:col>
      <xdr:colOff>19050</xdr:colOff>
      <xdr:row>27</xdr:row>
      <xdr:rowOff>0</xdr:rowOff>
    </xdr:from>
    <xdr:to>
      <xdr:col>61</xdr:col>
      <xdr:colOff>0</xdr:colOff>
      <xdr:row>30</xdr:row>
      <xdr:rowOff>0</xdr:rowOff>
    </xdr:to>
    <xdr:sp macro="" textlink="">
      <xdr:nvSpPr>
        <xdr:cNvPr id="400606" name="AutoShape 236">
          <a:extLst>
            <a:ext uri="{FF2B5EF4-FFF2-40B4-BE49-F238E27FC236}">
              <a16:creationId xmlns:a16="http://schemas.microsoft.com/office/drawing/2014/main" id="{C08DD073-21F3-28E9-DEC3-5CCABB0DAC81}"/>
            </a:ext>
          </a:extLst>
        </xdr:cNvPr>
        <xdr:cNvSpPr>
          <a:spLocks/>
        </xdr:cNvSpPr>
      </xdr:nvSpPr>
      <xdr:spPr bwMode="auto">
        <a:xfrm>
          <a:off x="3003550" y="5492750"/>
          <a:ext cx="44450" cy="514350"/>
        </a:xfrm>
        <a:prstGeom prst="rightBrace">
          <a:avLst>
            <a:gd name="adj1" fmla="val 96429"/>
            <a:gd name="adj2" fmla="val 5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186</xdr:col>
      <xdr:colOff>120650</xdr:colOff>
      <xdr:row>47</xdr:row>
      <xdr:rowOff>196850</xdr:rowOff>
    </xdr:from>
    <xdr:to>
      <xdr:col>187</xdr:col>
      <xdr:colOff>228600</xdr:colOff>
      <xdr:row>47</xdr:row>
      <xdr:rowOff>228600</xdr:rowOff>
    </xdr:to>
    <xdr:grpSp>
      <xdr:nvGrpSpPr>
        <xdr:cNvPr id="400607" name="Group 328">
          <a:extLst>
            <a:ext uri="{FF2B5EF4-FFF2-40B4-BE49-F238E27FC236}">
              <a16:creationId xmlns:a16="http://schemas.microsoft.com/office/drawing/2014/main" id="{FD6BCE7D-20AF-91DD-F7DA-B811078F5B35}"/>
            </a:ext>
          </a:extLst>
        </xdr:cNvPr>
        <xdr:cNvGrpSpPr>
          <a:grpSpLocks/>
        </xdr:cNvGrpSpPr>
      </xdr:nvGrpSpPr>
      <xdr:grpSpPr bwMode="auto">
        <a:xfrm rot="10800000" flipV="1">
          <a:off x="8416925" y="9607550"/>
          <a:ext cx="298450" cy="31750"/>
          <a:chOff x="192" y="847"/>
          <a:chExt cx="97" cy="4"/>
        </a:xfrm>
      </xdr:grpSpPr>
      <xdr:sp macro="" textlink="">
        <xdr:nvSpPr>
          <xdr:cNvPr id="400635" name="Line 329">
            <a:extLst>
              <a:ext uri="{FF2B5EF4-FFF2-40B4-BE49-F238E27FC236}">
                <a16:creationId xmlns:a16="http://schemas.microsoft.com/office/drawing/2014/main" id="{8DE84B52-959C-AB89-2C9A-E1E2981C611A}"/>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0636" name="Line 330">
            <a:extLst>
              <a:ext uri="{FF2B5EF4-FFF2-40B4-BE49-F238E27FC236}">
                <a16:creationId xmlns:a16="http://schemas.microsoft.com/office/drawing/2014/main" id="{FE5F0FC3-0290-CF13-1389-FC6B21BC348B}"/>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186</xdr:col>
      <xdr:colOff>120650</xdr:colOff>
      <xdr:row>47</xdr:row>
      <xdr:rowOff>107950</xdr:rowOff>
    </xdr:from>
    <xdr:to>
      <xdr:col>189</xdr:col>
      <xdr:colOff>139700</xdr:colOff>
      <xdr:row>47</xdr:row>
      <xdr:rowOff>133350</xdr:rowOff>
    </xdr:to>
    <xdr:grpSp>
      <xdr:nvGrpSpPr>
        <xdr:cNvPr id="400608" name="Group 331">
          <a:extLst>
            <a:ext uri="{FF2B5EF4-FFF2-40B4-BE49-F238E27FC236}">
              <a16:creationId xmlns:a16="http://schemas.microsoft.com/office/drawing/2014/main" id="{2753DF1B-BBC3-CCF4-659F-5418D0F3407C}"/>
            </a:ext>
          </a:extLst>
        </xdr:cNvPr>
        <xdr:cNvGrpSpPr>
          <a:grpSpLocks/>
        </xdr:cNvGrpSpPr>
      </xdr:nvGrpSpPr>
      <xdr:grpSpPr bwMode="auto">
        <a:xfrm>
          <a:off x="8416925" y="9518650"/>
          <a:ext cx="723900" cy="25400"/>
          <a:chOff x="192" y="847"/>
          <a:chExt cx="97" cy="4"/>
        </a:xfrm>
      </xdr:grpSpPr>
      <xdr:sp macro="" textlink="">
        <xdr:nvSpPr>
          <xdr:cNvPr id="400633" name="Line 332">
            <a:extLst>
              <a:ext uri="{FF2B5EF4-FFF2-40B4-BE49-F238E27FC236}">
                <a16:creationId xmlns:a16="http://schemas.microsoft.com/office/drawing/2014/main" id="{2D9F3004-49AE-0E07-1A4E-67F0608DE969}"/>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0634" name="Line 333">
            <a:extLst>
              <a:ext uri="{FF2B5EF4-FFF2-40B4-BE49-F238E27FC236}">
                <a16:creationId xmlns:a16="http://schemas.microsoft.com/office/drawing/2014/main" id="{049E2EA6-F13B-BE28-6623-8C8D902BAB78}"/>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217</xdr:col>
      <xdr:colOff>38100</xdr:colOff>
      <xdr:row>35</xdr:row>
      <xdr:rowOff>247650</xdr:rowOff>
    </xdr:from>
    <xdr:to>
      <xdr:col>217</xdr:col>
      <xdr:colOff>38100</xdr:colOff>
      <xdr:row>41</xdr:row>
      <xdr:rowOff>76200</xdr:rowOff>
    </xdr:to>
    <xdr:pic>
      <xdr:nvPicPr>
        <xdr:cNvPr id="400609" name="Picture 339">
          <a:extLst>
            <a:ext uri="{FF2B5EF4-FFF2-40B4-BE49-F238E27FC236}">
              <a16:creationId xmlns:a16="http://schemas.microsoft.com/office/drawing/2014/main" id="{229E88B3-E49F-A367-AC24-B6AACB4F74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17150" y="7251700"/>
          <a:ext cx="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217</xdr:col>
      <xdr:colOff>38100</xdr:colOff>
      <xdr:row>33</xdr:row>
      <xdr:rowOff>171450</xdr:rowOff>
    </xdr:from>
    <xdr:to>
      <xdr:col>217</xdr:col>
      <xdr:colOff>38100</xdr:colOff>
      <xdr:row>39</xdr:row>
      <xdr:rowOff>209550</xdr:rowOff>
    </xdr:to>
    <xdr:pic>
      <xdr:nvPicPr>
        <xdr:cNvPr id="400610" name="Picture 340">
          <a:extLst>
            <a:ext uri="{FF2B5EF4-FFF2-40B4-BE49-F238E27FC236}">
              <a16:creationId xmlns:a16="http://schemas.microsoft.com/office/drawing/2014/main" id="{B47C1E0B-4FE6-EAED-52D7-B34F0459BA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17150" y="6807200"/>
          <a:ext cx="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217</xdr:col>
      <xdr:colOff>38100</xdr:colOff>
      <xdr:row>74</xdr:row>
      <xdr:rowOff>88900</xdr:rowOff>
    </xdr:from>
    <xdr:to>
      <xdr:col>217</xdr:col>
      <xdr:colOff>38100</xdr:colOff>
      <xdr:row>82</xdr:row>
      <xdr:rowOff>107950</xdr:rowOff>
    </xdr:to>
    <xdr:pic>
      <xdr:nvPicPr>
        <xdr:cNvPr id="400611" name="Picture 341">
          <a:extLst>
            <a:ext uri="{FF2B5EF4-FFF2-40B4-BE49-F238E27FC236}">
              <a16:creationId xmlns:a16="http://schemas.microsoft.com/office/drawing/2014/main" id="{6912ABE8-1C9D-1F0F-20C1-D4FF22F26D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17150" y="14458950"/>
          <a:ext cx="0" cy="133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187</xdr:col>
      <xdr:colOff>19050</xdr:colOff>
      <xdr:row>34</xdr:row>
      <xdr:rowOff>88900</xdr:rowOff>
    </xdr:from>
    <xdr:to>
      <xdr:col>188</xdr:col>
      <xdr:colOff>133350</xdr:colOff>
      <xdr:row>34</xdr:row>
      <xdr:rowOff>120650</xdr:rowOff>
    </xdr:to>
    <xdr:grpSp>
      <xdr:nvGrpSpPr>
        <xdr:cNvPr id="400612" name="Group 377">
          <a:extLst>
            <a:ext uri="{FF2B5EF4-FFF2-40B4-BE49-F238E27FC236}">
              <a16:creationId xmlns:a16="http://schemas.microsoft.com/office/drawing/2014/main" id="{CAE23E7E-47E8-5B9F-6EE9-F91A784AD116}"/>
            </a:ext>
          </a:extLst>
        </xdr:cNvPr>
        <xdr:cNvGrpSpPr>
          <a:grpSpLocks/>
        </xdr:cNvGrpSpPr>
      </xdr:nvGrpSpPr>
      <xdr:grpSpPr bwMode="auto">
        <a:xfrm rot="10800000" flipV="1">
          <a:off x="8505825" y="6975475"/>
          <a:ext cx="371475" cy="31750"/>
          <a:chOff x="192" y="847"/>
          <a:chExt cx="97" cy="4"/>
        </a:xfrm>
      </xdr:grpSpPr>
      <xdr:sp macro="" textlink="">
        <xdr:nvSpPr>
          <xdr:cNvPr id="400631" name="Line 378">
            <a:extLst>
              <a:ext uri="{FF2B5EF4-FFF2-40B4-BE49-F238E27FC236}">
                <a16:creationId xmlns:a16="http://schemas.microsoft.com/office/drawing/2014/main" id="{F4604B9E-130A-6EEF-CEF4-60F75F3A88FC}"/>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0632" name="Line 379">
            <a:extLst>
              <a:ext uri="{FF2B5EF4-FFF2-40B4-BE49-F238E27FC236}">
                <a16:creationId xmlns:a16="http://schemas.microsoft.com/office/drawing/2014/main" id="{085E1C4D-4C2B-4EBA-2E0D-2B6EB161D2F2}"/>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xdr:from>
      <xdr:col>88</xdr:col>
      <xdr:colOff>6350</xdr:colOff>
      <xdr:row>26</xdr:row>
      <xdr:rowOff>114300</xdr:rowOff>
    </xdr:from>
    <xdr:to>
      <xdr:col>91</xdr:col>
      <xdr:colOff>0</xdr:colOff>
      <xdr:row>30</xdr:row>
      <xdr:rowOff>0</xdr:rowOff>
    </xdr:to>
    <xdr:sp macro="" textlink="">
      <xdr:nvSpPr>
        <xdr:cNvPr id="400613" name="AutoShape 380">
          <a:extLst>
            <a:ext uri="{FF2B5EF4-FFF2-40B4-BE49-F238E27FC236}">
              <a16:creationId xmlns:a16="http://schemas.microsoft.com/office/drawing/2014/main" id="{12F07602-A5BF-363D-8398-B944D9F56959}"/>
            </a:ext>
          </a:extLst>
        </xdr:cNvPr>
        <xdr:cNvSpPr>
          <a:spLocks/>
        </xdr:cNvSpPr>
      </xdr:nvSpPr>
      <xdr:spPr bwMode="auto">
        <a:xfrm>
          <a:off x="3911600" y="5486400"/>
          <a:ext cx="88900" cy="520700"/>
        </a:xfrm>
        <a:prstGeom prst="leftBrace">
          <a:avLst>
            <a:gd name="adj1" fmla="val 42247"/>
            <a:gd name="adj2" fmla="val 5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97</xdr:col>
      <xdr:colOff>25400</xdr:colOff>
      <xdr:row>26</xdr:row>
      <xdr:rowOff>107950</xdr:rowOff>
    </xdr:from>
    <xdr:to>
      <xdr:col>100</xdr:col>
      <xdr:colOff>0</xdr:colOff>
      <xdr:row>29</xdr:row>
      <xdr:rowOff>146050</xdr:rowOff>
    </xdr:to>
    <xdr:sp macro="" textlink="">
      <xdr:nvSpPr>
        <xdr:cNvPr id="400614" name="AutoShape 381">
          <a:extLst>
            <a:ext uri="{FF2B5EF4-FFF2-40B4-BE49-F238E27FC236}">
              <a16:creationId xmlns:a16="http://schemas.microsoft.com/office/drawing/2014/main" id="{44019238-2A5F-C113-9419-E781EF8450BE}"/>
            </a:ext>
          </a:extLst>
        </xdr:cNvPr>
        <xdr:cNvSpPr>
          <a:spLocks/>
        </xdr:cNvSpPr>
      </xdr:nvSpPr>
      <xdr:spPr bwMode="auto">
        <a:xfrm>
          <a:off x="4216400" y="5480050"/>
          <a:ext cx="69850" cy="520700"/>
        </a:xfrm>
        <a:prstGeom prst="rightBrace">
          <a:avLst>
            <a:gd name="adj1" fmla="val 50836"/>
            <a:gd name="adj2" fmla="val 5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187</xdr:col>
      <xdr:colOff>31750</xdr:colOff>
      <xdr:row>29</xdr:row>
      <xdr:rowOff>146050</xdr:rowOff>
    </xdr:from>
    <xdr:to>
      <xdr:col>188</xdr:col>
      <xdr:colOff>76200</xdr:colOff>
      <xdr:row>30</xdr:row>
      <xdr:rowOff>31750</xdr:rowOff>
    </xdr:to>
    <xdr:grpSp>
      <xdr:nvGrpSpPr>
        <xdr:cNvPr id="400615" name="Group 382">
          <a:extLst>
            <a:ext uri="{FF2B5EF4-FFF2-40B4-BE49-F238E27FC236}">
              <a16:creationId xmlns:a16="http://schemas.microsoft.com/office/drawing/2014/main" id="{90184DF6-7E68-B91A-ED5F-D9F26F1286F6}"/>
            </a:ext>
          </a:extLst>
        </xdr:cNvPr>
        <xdr:cNvGrpSpPr>
          <a:grpSpLocks/>
        </xdr:cNvGrpSpPr>
      </xdr:nvGrpSpPr>
      <xdr:grpSpPr bwMode="auto">
        <a:xfrm rot="10800000" flipV="1">
          <a:off x="8518525" y="6042025"/>
          <a:ext cx="301625" cy="38100"/>
          <a:chOff x="192" y="847"/>
          <a:chExt cx="97" cy="4"/>
        </a:xfrm>
      </xdr:grpSpPr>
      <xdr:sp macro="" textlink="">
        <xdr:nvSpPr>
          <xdr:cNvPr id="400629" name="Line 383">
            <a:extLst>
              <a:ext uri="{FF2B5EF4-FFF2-40B4-BE49-F238E27FC236}">
                <a16:creationId xmlns:a16="http://schemas.microsoft.com/office/drawing/2014/main" id="{25FE3447-CF97-B184-44CB-7410CF7DE0B3}"/>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0630" name="Line 384">
            <a:extLst>
              <a:ext uri="{FF2B5EF4-FFF2-40B4-BE49-F238E27FC236}">
                <a16:creationId xmlns:a16="http://schemas.microsoft.com/office/drawing/2014/main" id="{EDFF05B0-1F16-B589-32A8-C024D9C30E48}"/>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xdr:from>
      <xdr:col>68</xdr:col>
      <xdr:colOff>19050</xdr:colOff>
      <xdr:row>9</xdr:row>
      <xdr:rowOff>171450</xdr:rowOff>
    </xdr:from>
    <xdr:to>
      <xdr:col>71</xdr:col>
      <xdr:colOff>6350</xdr:colOff>
      <xdr:row>13</xdr:row>
      <xdr:rowOff>31750</xdr:rowOff>
    </xdr:to>
    <xdr:sp macro="" textlink="">
      <xdr:nvSpPr>
        <xdr:cNvPr id="400616" name="AutoShape 380">
          <a:extLst>
            <a:ext uri="{FF2B5EF4-FFF2-40B4-BE49-F238E27FC236}">
              <a16:creationId xmlns:a16="http://schemas.microsoft.com/office/drawing/2014/main" id="{A4972589-071B-16D2-3116-6F4D0545C7A0}"/>
            </a:ext>
          </a:extLst>
        </xdr:cNvPr>
        <xdr:cNvSpPr>
          <a:spLocks/>
        </xdr:cNvSpPr>
      </xdr:nvSpPr>
      <xdr:spPr bwMode="auto">
        <a:xfrm>
          <a:off x="3289300" y="2222500"/>
          <a:ext cx="82550" cy="571500"/>
        </a:xfrm>
        <a:prstGeom prst="leftBrace">
          <a:avLst>
            <a:gd name="adj1" fmla="val 45064"/>
            <a:gd name="adj2" fmla="val 5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78</xdr:col>
      <xdr:colOff>25400</xdr:colOff>
      <xdr:row>9</xdr:row>
      <xdr:rowOff>171450</xdr:rowOff>
    </xdr:from>
    <xdr:to>
      <xdr:col>81</xdr:col>
      <xdr:colOff>0</xdr:colOff>
      <xdr:row>13</xdr:row>
      <xdr:rowOff>31750</xdr:rowOff>
    </xdr:to>
    <xdr:sp macro="" textlink="">
      <xdr:nvSpPr>
        <xdr:cNvPr id="400617" name="AutoShape 381">
          <a:extLst>
            <a:ext uri="{FF2B5EF4-FFF2-40B4-BE49-F238E27FC236}">
              <a16:creationId xmlns:a16="http://schemas.microsoft.com/office/drawing/2014/main" id="{86E124EB-969C-A169-BA19-15FA8AC86634}"/>
            </a:ext>
          </a:extLst>
        </xdr:cNvPr>
        <xdr:cNvSpPr>
          <a:spLocks/>
        </xdr:cNvSpPr>
      </xdr:nvSpPr>
      <xdr:spPr bwMode="auto">
        <a:xfrm>
          <a:off x="3613150" y="2222500"/>
          <a:ext cx="69850" cy="571500"/>
        </a:xfrm>
        <a:prstGeom prst="rightBrace">
          <a:avLst>
            <a:gd name="adj1" fmla="val 50303"/>
            <a:gd name="adj2" fmla="val 5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186</xdr:col>
      <xdr:colOff>127000</xdr:colOff>
      <xdr:row>8</xdr:row>
      <xdr:rowOff>196850</xdr:rowOff>
    </xdr:from>
    <xdr:to>
      <xdr:col>188</xdr:col>
      <xdr:colOff>0</xdr:colOff>
      <xdr:row>8</xdr:row>
      <xdr:rowOff>241300</xdr:rowOff>
    </xdr:to>
    <xdr:grpSp>
      <xdr:nvGrpSpPr>
        <xdr:cNvPr id="400618" name="Group 382">
          <a:extLst>
            <a:ext uri="{FF2B5EF4-FFF2-40B4-BE49-F238E27FC236}">
              <a16:creationId xmlns:a16="http://schemas.microsoft.com/office/drawing/2014/main" id="{CBA03782-4A37-DBC9-4161-ACE257BEDD77}"/>
            </a:ext>
          </a:extLst>
        </xdr:cNvPr>
        <xdr:cNvGrpSpPr>
          <a:grpSpLocks/>
        </xdr:cNvGrpSpPr>
      </xdr:nvGrpSpPr>
      <xdr:grpSpPr bwMode="auto">
        <a:xfrm rot="10800000" flipV="1">
          <a:off x="8423275" y="1854200"/>
          <a:ext cx="320675" cy="44450"/>
          <a:chOff x="192" y="847"/>
          <a:chExt cx="97" cy="4"/>
        </a:xfrm>
      </xdr:grpSpPr>
      <xdr:sp macro="" textlink="">
        <xdr:nvSpPr>
          <xdr:cNvPr id="400627" name="Line 383">
            <a:extLst>
              <a:ext uri="{FF2B5EF4-FFF2-40B4-BE49-F238E27FC236}">
                <a16:creationId xmlns:a16="http://schemas.microsoft.com/office/drawing/2014/main" id="{9B1C9600-8302-1632-BB2B-E3E45BC6C183}"/>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0628" name="Line 384">
            <a:extLst>
              <a:ext uri="{FF2B5EF4-FFF2-40B4-BE49-F238E27FC236}">
                <a16:creationId xmlns:a16="http://schemas.microsoft.com/office/drawing/2014/main" id="{E7C25712-38D7-F782-69E0-774654A5CC07}"/>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186</xdr:col>
      <xdr:colOff>120650</xdr:colOff>
      <xdr:row>8</xdr:row>
      <xdr:rowOff>361950</xdr:rowOff>
    </xdr:from>
    <xdr:to>
      <xdr:col>187</xdr:col>
      <xdr:colOff>228600</xdr:colOff>
      <xdr:row>8</xdr:row>
      <xdr:rowOff>400050</xdr:rowOff>
    </xdr:to>
    <xdr:grpSp>
      <xdr:nvGrpSpPr>
        <xdr:cNvPr id="400619" name="Group 382">
          <a:extLst>
            <a:ext uri="{FF2B5EF4-FFF2-40B4-BE49-F238E27FC236}">
              <a16:creationId xmlns:a16="http://schemas.microsoft.com/office/drawing/2014/main" id="{8804BDAA-E90C-083C-099C-7E0C9B11FF73}"/>
            </a:ext>
          </a:extLst>
        </xdr:cNvPr>
        <xdr:cNvGrpSpPr>
          <a:grpSpLocks/>
        </xdr:cNvGrpSpPr>
      </xdr:nvGrpSpPr>
      <xdr:grpSpPr bwMode="auto">
        <a:xfrm rot="10800000" flipV="1">
          <a:off x="8416925" y="2019300"/>
          <a:ext cx="298450" cy="38100"/>
          <a:chOff x="192" y="847"/>
          <a:chExt cx="97" cy="4"/>
        </a:xfrm>
      </xdr:grpSpPr>
      <xdr:sp macro="" textlink="">
        <xdr:nvSpPr>
          <xdr:cNvPr id="400625" name="Line 383">
            <a:extLst>
              <a:ext uri="{FF2B5EF4-FFF2-40B4-BE49-F238E27FC236}">
                <a16:creationId xmlns:a16="http://schemas.microsoft.com/office/drawing/2014/main" id="{8596A30F-B0D9-0494-F25D-ACAFDA36D947}"/>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0626" name="Line 384">
            <a:extLst>
              <a:ext uri="{FF2B5EF4-FFF2-40B4-BE49-F238E27FC236}">
                <a16:creationId xmlns:a16="http://schemas.microsoft.com/office/drawing/2014/main" id="{05DC7FEE-E5F5-F2A6-20FD-D500D56FB507}"/>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186</xdr:col>
      <xdr:colOff>120650</xdr:colOff>
      <xdr:row>9</xdr:row>
      <xdr:rowOff>101600</xdr:rowOff>
    </xdr:from>
    <xdr:to>
      <xdr:col>187</xdr:col>
      <xdr:colOff>228600</xdr:colOff>
      <xdr:row>9</xdr:row>
      <xdr:rowOff>139700</xdr:rowOff>
    </xdr:to>
    <xdr:grpSp>
      <xdr:nvGrpSpPr>
        <xdr:cNvPr id="400620" name="Group 382">
          <a:extLst>
            <a:ext uri="{FF2B5EF4-FFF2-40B4-BE49-F238E27FC236}">
              <a16:creationId xmlns:a16="http://schemas.microsoft.com/office/drawing/2014/main" id="{0C27ACDC-FB53-9BEF-E07D-2563ACB522D6}"/>
            </a:ext>
          </a:extLst>
        </xdr:cNvPr>
        <xdr:cNvGrpSpPr>
          <a:grpSpLocks/>
        </xdr:cNvGrpSpPr>
      </xdr:nvGrpSpPr>
      <xdr:grpSpPr bwMode="auto">
        <a:xfrm rot="10800000" flipV="1">
          <a:off x="8416925" y="2168525"/>
          <a:ext cx="298450" cy="38100"/>
          <a:chOff x="192" y="847"/>
          <a:chExt cx="97" cy="4"/>
        </a:xfrm>
      </xdr:grpSpPr>
      <xdr:sp macro="" textlink="">
        <xdr:nvSpPr>
          <xdr:cNvPr id="400623" name="Line 383">
            <a:extLst>
              <a:ext uri="{FF2B5EF4-FFF2-40B4-BE49-F238E27FC236}">
                <a16:creationId xmlns:a16="http://schemas.microsoft.com/office/drawing/2014/main" id="{4CF612B1-483A-61BC-0721-239C903ACDD2}"/>
              </a:ext>
            </a:extLst>
          </xdr:cNvPr>
          <xdr:cNvSpPr>
            <a:spLocks noChangeShapeType="1"/>
          </xdr:cNvSpPr>
        </xdr:nvSpPr>
        <xdr:spPr bwMode="auto">
          <a:xfrm>
            <a:off x="192" y="847"/>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0624" name="Line 384">
            <a:extLst>
              <a:ext uri="{FF2B5EF4-FFF2-40B4-BE49-F238E27FC236}">
                <a16:creationId xmlns:a16="http://schemas.microsoft.com/office/drawing/2014/main" id="{A68431D0-B36A-3E8E-1A45-A9383EE6332F}"/>
              </a:ext>
            </a:extLst>
          </xdr:cNvPr>
          <xdr:cNvSpPr>
            <a:spLocks noChangeShapeType="1"/>
          </xdr:cNvSpPr>
        </xdr:nvSpPr>
        <xdr:spPr bwMode="auto">
          <a:xfrm>
            <a:off x="193" y="851"/>
            <a:ext cx="9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6</xdr:col>
      <xdr:colOff>0</xdr:colOff>
      <xdr:row>0</xdr:row>
      <xdr:rowOff>-8915400</xdr:rowOff>
    </xdr:from>
    <xdr:to>
      <xdr:col>183</xdr:col>
      <xdr:colOff>25400</xdr:colOff>
      <xdr:row>0</xdr:row>
      <xdr:rowOff>-8915400</xdr:rowOff>
    </xdr:to>
    <xdr:sp macro="" textlink="">
      <xdr:nvSpPr>
        <xdr:cNvPr id="400621" name="Line 383">
          <a:extLst>
            <a:ext uri="{FF2B5EF4-FFF2-40B4-BE49-F238E27FC236}">
              <a16:creationId xmlns:a16="http://schemas.microsoft.com/office/drawing/2014/main" id="{EDCD23B2-B413-C8C4-FC65-40CEACD7FD0A}"/>
            </a:ext>
          </a:extLst>
        </xdr:cNvPr>
        <xdr:cNvSpPr>
          <a:spLocks noChangeShapeType="1"/>
        </xdr:cNvSpPr>
      </xdr:nvSpPr>
      <xdr:spPr bwMode="auto">
        <a:xfrm rot="10800000" flipV="1">
          <a:off x="539750" y="-8915400"/>
          <a:ext cx="64071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3175</xdr:colOff>
      <xdr:row>3</xdr:row>
      <xdr:rowOff>136525</xdr:rowOff>
    </xdr:from>
    <xdr:to>
      <xdr:col>183</xdr:col>
      <xdr:colOff>3</xdr:colOff>
      <xdr:row>3</xdr:row>
      <xdr:rowOff>155575</xdr:rowOff>
    </xdr:to>
    <xdr:cxnSp macro="">
      <xdr:nvCxnSpPr>
        <xdr:cNvPr id="3" name="直線コネクタ 2">
          <a:extLst>
            <a:ext uri="{FF2B5EF4-FFF2-40B4-BE49-F238E27FC236}">
              <a16:creationId xmlns:a16="http://schemas.microsoft.com/office/drawing/2014/main" id="{23269891-ED8D-6778-7B9B-90DD1D0CC769}"/>
            </a:ext>
          </a:extLst>
        </xdr:cNvPr>
        <xdr:cNvCxnSpPr/>
      </xdr:nvCxnSpPr>
      <xdr:spPr bwMode="auto">
        <a:xfrm flipV="1">
          <a:off x="504825" y="762000"/>
          <a:ext cx="7677150" cy="9525"/>
        </a:xfrm>
        <a:prstGeom prst="line">
          <a:avLst/>
        </a:prstGeom>
        <a:ln w="28575">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oneCellAnchor>
    <xdr:from>
      <xdr:col>6</xdr:col>
      <xdr:colOff>714375</xdr:colOff>
      <xdr:row>25</xdr:row>
      <xdr:rowOff>104775</xdr:rowOff>
    </xdr:from>
    <xdr:ext cx="6048374" cy="1692771"/>
    <xdr:sp macro="" textlink="">
      <xdr:nvSpPr>
        <xdr:cNvPr id="2" name="正方形/長方形 1">
          <a:extLst>
            <a:ext uri="{FF2B5EF4-FFF2-40B4-BE49-F238E27FC236}">
              <a16:creationId xmlns:a16="http://schemas.microsoft.com/office/drawing/2014/main" id="{AC9628C1-705D-4CD0-B994-A554373935C5}"/>
            </a:ext>
          </a:extLst>
        </xdr:cNvPr>
        <xdr:cNvSpPr/>
      </xdr:nvSpPr>
      <xdr:spPr>
        <a:xfrm>
          <a:off x="1323975" y="5305425"/>
          <a:ext cx="6048374" cy="1692771"/>
        </a:xfrm>
        <a:prstGeom prst="rect">
          <a:avLst/>
        </a:prstGeom>
        <a:noFill/>
      </xdr:spPr>
      <xdr:txBody>
        <a:bodyPr wrap="square" lIns="91440" tIns="45720" rIns="91440" bIns="45720">
          <a:spAutoFit/>
        </a:bodyPr>
        <a:lstStyle/>
        <a:p>
          <a:pPr algn="ctr"/>
          <a:r>
            <a:rPr lang="ja-JP" altLang="en-US" sz="9600" b="1" cap="none" spc="0">
              <a:ln w="12700">
                <a:solidFill>
                  <a:srgbClr val="FF0000"/>
                </a:solidFill>
                <a:prstDash val="solid"/>
              </a:ln>
              <a:solidFill>
                <a:srgbClr val="FF0000"/>
              </a:solidFill>
              <a:effectLst>
                <a:outerShdw dist="38100" dir="2640000" algn="bl" rotWithShape="0">
                  <a:schemeClr val="tx2">
                    <a:lumMod val="75000"/>
                  </a:schemeClr>
                </a:outerShdw>
              </a:effectLst>
            </a:rPr>
            <a:t>サンプル</a:t>
          </a:r>
          <a:endParaRPr lang="en-US" altLang="ja-JP" sz="9600" b="1" cap="none" spc="0">
            <a:ln w="12700">
              <a:solidFill>
                <a:srgbClr val="FF0000"/>
              </a:solidFill>
              <a:prstDash val="solid"/>
            </a:ln>
            <a:solidFill>
              <a:srgbClr val="FF0000"/>
            </a:solidFill>
            <a:effectLst>
              <a:outerShdw dist="38100" dir="2640000" algn="bl" rotWithShape="0">
                <a:schemeClr val="tx2">
                  <a:lumMod val="75000"/>
                </a:schemeClr>
              </a:outerShdw>
            </a:effectLst>
          </a:endParaRP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32</xdr:col>
      <xdr:colOff>209550</xdr:colOff>
      <xdr:row>14</xdr:row>
      <xdr:rowOff>28575</xdr:rowOff>
    </xdr:from>
    <xdr:to>
      <xdr:col>37</xdr:col>
      <xdr:colOff>209550</xdr:colOff>
      <xdr:row>17</xdr:row>
      <xdr:rowOff>38100</xdr:rowOff>
    </xdr:to>
    <xdr:sp macro="" textlink="">
      <xdr:nvSpPr>
        <xdr:cNvPr id="2" name="AutoShape 184">
          <a:extLst>
            <a:ext uri="{FF2B5EF4-FFF2-40B4-BE49-F238E27FC236}">
              <a16:creationId xmlns:a16="http://schemas.microsoft.com/office/drawing/2014/main" id="{C3F5AD60-AFBC-D23F-D443-FBA2FF8C9D67}"/>
            </a:ext>
          </a:extLst>
        </xdr:cNvPr>
        <xdr:cNvSpPr>
          <a:spLocks/>
        </xdr:cNvSpPr>
      </xdr:nvSpPr>
      <xdr:spPr bwMode="auto">
        <a:xfrm>
          <a:off x="9001125" y="3629025"/>
          <a:ext cx="1714500" cy="638175"/>
        </a:xfrm>
        <a:prstGeom prst="borderCallout1">
          <a:avLst>
            <a:gd name="adj1" fmla="val 17912"/>
            <a:gd name="adj2" fmla="val -4444"/>
            <a:gd name="adj3" fmla="val 17912"/>
            <a:gd name="adj4" fmla="val -10556"/>
          </a:avLst>
        </a:prstGeom>
        <a:solidFill>
          <a:srgbClr val="FFFFFF"/>
        </a:solidFill>
        <a:ln w="9525">
          <a:solidFill>
            <a:srgbClr val="FF0000"/>
          </a:solidFill>
          <a:miter lim="800000"/>
          <a:headEnd/>
          <a:tailEnd/>
        </a:ln>
      </xdr:spPr>
      <xdr:txBody>
        <a:bodyPr vertOverflow="clip" wrap="square" lIns="27432" tIns="18288" rIns="0" bIns="18288" anchor="ctr"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・最終学歴後の職歴を記載</a:t>
          </a:r>
        </a:p>
        <a:p>
          <a:pPr algn="l" rtl="0">
            <a:lnSpc>
              <a:spcPts val="1100"/>
            </a:lnSpc>
            <a:defRPr sz="1000"/>
          </a:pPr>
          <a:r>
            <a:rPr lang="ja-JP" altLang="en-US" sz="1000" b="0" i="0" u="none" strike="noStrike" baseline="0">
              <a:solidFill>
                <a:srgbClr val="000000"/>
              </a:solidFill>
              <a:latin typeface="ＭＳ Ｐゴシック"/>
              <a:ea typeface="ＭＳ Ｐゴシック"/>
            </a:rPr>
            <a:t>・建設業に関しては職務内容も書きます。</a:t>
          </a:r>
        </a:p>
      </xdr:txBody>
    </xdr:sp>
    <xdr:clientData fPrintsWithSheet="0"/>
  </xdr:twoCellAnchor>
  <xdr:twoCellAnchor>
    <xdr:from>
      <xdr:col>32</xdr:col>
      <xdr:colOff>209550</xdr:colOff>
      <xdr:row>43</xdr:row>
      <xdr:rowOff>142875</xdr:rowOff>
    </xdr:from>
    <xdr:to>
      <xdr:col>36</xdr:col>
      <xdr:colOff>212740</xdr:colOff>
      <xdr:row>44</xdr:row>
      <xdr:rowOff>174625</xdr:rowOff>
    </xdr:to>
    <xdr:sp macro="" textlink="">
      <xdr:nvSpPr>
        <xdr:cNvPr id="3" name="AutoShape 187">
          <a:extLst>
            <a:ext uri="{FF2B5EF4-FFF2-40B4-BE49-F238E27FC236}">
              <a16:creationId xmlns:a16="http://schemas.microsoft.com/office/drawing/2014/main" id="{9E775A7D-35B7-B85B-6DD1-58F8FA33FAC0}"/>
            </a:ext>
          </a:extLst>
        </xdr:cNvPr>
        <xdr:cNvSpPr>
          <a:spLocks/>
        </xdr:cNvSpPr>
      </xdr:nvSpPr>
      <xdr:spPr bwMode="auto">
        <a:xfrm>
          <a:off x="9001125" y="9820275"/>
          <a:ext cx="1457325" cy="247650"/>
        </a:xfrm>
        <a:prstGeom prst="borderCallout1">
          <a:avLst>
            <a:gd name="adj1" fmla="val 46153"/>
            <a:gd name="adj2" fmla="val -5227"/>
            <a:gd name="adj3" fmla="val 46153"/>
            <a:gd name="adj4" fmla="val -11111"/>
          </a:avLst>
        </a:prstGeom>
        <a:solidFill>
          <a:srgbClr val="FFFFFF"/>
        </a:solidFill>
        <a:ln w="9525">
          <a:solidFill>
            <a:srgbClr val="FF0000"/>
          </a:solid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ゴシック"/>
              <a:ea typeface="ＭＳ Ｐゴシック"/>
            </a:rPr>
            <a:t>ない場合、「なし」と記入</a:t>
          </a:r>
        </a:p>
      </xdr:txBody>
    </xdr:sp>
    <xdr:clientData/>
  </xdr:twoCellAnchor>
  <xdr:twoCellAnchor editAs="oneCell">
    <xdr:from>
      <xdr:col>1</xdr:col>
      <xdr:colOff>19050</xdr:colOff>
      <xdr:row>0</xdr:row>
      <xdr:rowOff>196850</xdr:rowOff>
    </xdr:from>
    <xdr:to>
      <xdr:col>32</xdr:col>
      <xdr:colOff>0</xdr:colOff>
      <xdr:row>3</xdr:row>
      <xdr:rowOff>190500</xdr:rowOff>
    </xdr:to>
    <xdr:pic>
      <xdr:nvPicPr>
        <xdr:cNvPr id="331136" name="Picture 243">
          <a:extLst>
            <a:ext uri="{FF2B5EF4-FFF2-40B4-BE49-F238E27FC236}">
              <a16:creationId xmlns:a16="http://schemas.microsoft.com/office/drawing/2014/main" id="{2C157D74-2977-92C6-5223-EFE5721F6A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3100" y="196850"/>
          <a:ext cx="7277100" cy="8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oneCellAnchor>
    <xdr:from>
      <xdr:col>5</xdr:col>
      <xdr:colOff>19050</xdr:colOff>
      <xdr:row>20</xdr:row>
      <xdr:rowOff>0</xdr:rowOff>
    </xdr:from>
    <xdr:ext cx="6048374" cy="1692771"/>
    <xdr:sp macro="" textlink="">
      <xdr:nvSpPr>
        <xdr:cNvPr id="4" name="正方形/長方形 3">
          <a:extLst>
            <a:ext uri="{FF2B5EF4-FFF2-40B4-BE49-F238E27FC236}">
              <a16:creationId xmlns:a16="http://schemas.microsoft.com/office/drawing/2014/main" id="{AE7AFCE6-9976-4E2A-ABB0-1D2EBFA8A3E7}"/>
            </a:ext>
          </a:extLst>
        </xdr:cNvPr>
        <xdr:cNvSpPr/>
      </xdr:nvSpPr>
      <xdr:spPr>
        <a:xfrm>
          <a:off x="1771650" y="4857750"/>
          <a:ext cx="6048374" cy="1692771"/>
        </a:xfrm>
        <a:prstGeom prst="rect">
          <a:avLst/>
        </a:prstGeom>
        <a:noFill/>
      </xdr:spPr>
      <xdr:txBody>
        <a:bodyPr wrap="square" lIns="91440" tIns="45720" rIns="91440" bIns="45720">
          <a:spAutoFit/>
        </a:bodyPr>
        <a:lstStyle/>
        <a:p>
          <a:pPr algn="ctr"/>
          <a:r>
            <a:rPr lang="ja-JP" altLang="en-US" sz="9600" b="1" cap="none" spc="0">
              <a:ln w="12700">
                <a:solidFill>
                  <a:srgbClr val="FF0000"/>
                </a:solidFill>
                <a:prstDash val="solid"/>
              </a:ln>
              <a:solidFill>
                <a:srgbClr val="FF0000"/>
              </a:solidFill>
              <a:effectLst>
                <a:outerShdw dist="38100" dir="2640000" algn="bl" rotWithShape="0">
                  <a:schemeClr val="tx2">
                    <a:lumMod val="75000"/>
                  </a:schemeClr>
                </a:outerShdw>
              </a:effectLst>
            </a:rPr>
            <a:t>サンプル</a:t>
          </a:r>
          <a:endParaRPr lang="en-US" altLang="ja-JP" sz="9600" b="1" cap="none" spc="0">
            <a:ln w="12700">
              <a:solidFill>
                <a:srgbClr val="FF0000"/>
              </a:solidFill>
              <a:prstDash val="solid"/>
            </a:ln>
            <a:solidFill>
              <a:srgbClr val="FF0000"/>
            </a:solidFill>
            <a:effectLst>
              <a:outerShdw dist="38100" dir="2640000" algn="bl" rotWithShape="0">
                <a:schemeClr val="tx2">
                  <a:lumMod val="75000"/>
                </a:schemeClr>
              </a:outerShdw>
            </a:effectLst>
          </a:endParaRP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41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41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6.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7.bin"/><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8.bin"/><Relationship Id="rId4" Type="http://schemas.openxmlformats.org/officeDocument/2006/relationships/comments" Target="../comments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9.bin"/><Relationship Id="rId4" Type="http://schemas.openxmlformats.org/officeDocument/2006/relationships/comments" Target="../comments1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20.bin"/><Relationship Id="rId4" Type="http://schemas.openxmlformats.org/officeDocument/2006/relationships/comments" Target="../comments17.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2.bin"/><Relationship Id="rId4" Type="http://schemas.openxmlformats.org/officeDocument/2006/relationships/comments" Target="../comments1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3.bin"/><Relationship Id="rId4" Type="http://schemas.openxmlformats.org/officeDocument/2006/relationships/comments" Target="../comments1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4.bin"/><Relationship Id="rId4" Type="http://schemas.openxmlformats.org/officeDocument/2006/relationships/comments" Target="../comments20.x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5.bin"/><Relationship Id="rId1" Type="http://schemas.openxmlformats.org/officeDocument/2006/relationships/hyperlink" Target="http://www.e-jimu.com/hpgen/HPB/entries/44.html" TargetMode="External"/><Relationship Id="rId5" Type="http://schemas.openxmlformats.org/officeDocument/2006/relationships/comments" Target="../comments21.xml"/><Relationship Id="rId4" Type="http://schemas.openxmlformats.org/officeDocument/2006/relationships/vmlDrawing" Target="../drawings/vmlDrawing21.v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6.bin"/><Relationship Id="rId1" Type="http://schemas.openxmlformats.org/officeDocument/2006/relationships/hyperlink" Target="http://www.e-jimu.com/hpgen/HPB/entries/44.html" TargetMode="External"/><Relationship Id="rId5" Type="http://schemas.openxmlformats.org/officeDocument/2006/relationships/comments" Target="../comments22.xml"/><Relationship Id="rId4" Type="http://schemas.openxmlformats.org/officeDocument/2006/relationships/vmlDrawing" Target="../drawings/vmlDrawing22.v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7.bin"/><Relationship Id="rId4" Type="http://schemas.openxmlformats.org/officeDocument/2006/relationships/comments" Target="../comments2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8.bin"/><Relationship Id="rId4" Type="http://schemas.openxmlformats.org/officeDocument/2006/relationships/comments" Target="../comments24.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9.bin"/><Relationship Id="rId4" Type="http://schemas.openxmlformats.org/officeDocument/2006/relationships/comments" Target="../comments2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30.bin"/><Relationship Id="rId4" Type="http://schemas.openxmlformats.org/officeDocument/2006/relationships/comments" Target="../comments26.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44"/>
    <pageSetUpPr fitToPage="1"/>
  </sheetPr>
  <dimension ref="A1:S89"/>
  <sheetViews>
    <sheetView showRowColHeaders="0" tabSelected="1" defaultGridColor="0" colorId="12" workbookViewId="0">
      <selection activeCell="E7" sqref="E7"/>
    </sheetView>
  </sheetViews>
  <sheetFormatPr defaultColWidth="17.875" defaultRowHeight="23.25" customHeight="1"/>
  <cols>
    <col min="1" max="1" width="1.125" style="2" customWidth="1"/>
    <col min="2" max="2" width="1.25" style="2" customWidth="1"/>
    <col min="3" max="3" width="6.875" style="2" customWidth="1"/>
    <col min="4" max="4" width="17.5" style="2" customWidth="1"/>
    <col min="5" max="5" width="37.375" style="2" customWidth="1"/>
    <col min="6" max="6" width="3.875" style="2" customWidth="1"/>
    <col min="7" max="7" width="1" style="2" customWidth="1"/>
    <col min="8" max="12" width="3.875" style="2" customWidth="1"/>
    <col min="13" max="13" width="17.875" style="2" customWidth="1"/>
    <col min="14" max="14" width="6.125" style="2" customWidth="1"/>
    <col min="15" max="15" width="10.125" style="2" customWidth="1"/>
    <col min="16" max="16" width="4.75" style="2" customWidth="1"/>
    <col min="17" max="17" width="30.375" style="2" customWidth="1"/>
    <col min="18" max="19" width="17.875" style="2" customWidth="1"/>
    <col min="20" max="34" width="8" style="2" customWidth="1"/>
    <col min="35" max="16384" width="17.875" style="2"/>
  </cols>
  <sheetData>
    <row r="1" spans="1:17" ht="10.5" customHeight="1">
      <c r="C1" s="805"/>
      <c r="D1" s="806"/>
      <c r="E1" s="806"/>
      <c r="F1" s="806"/>
      <c r="G1" s="806"/>
      <c r="H1" s="806"/>
      <c r="I1" s="806"/>
      <c r="J1" s="806"/>
      <c r="K1" s="806"/>
      <c r="L1" s="806"/>
      <c r="M1" s="806"/>
      <c r="N1" s="806"/>
    </row>
    <row r="2" spans="1:17" s="729" customFormat="1" ht="20.25" customHeight="1">
      <c r="B2" s="796" t="s">
        <v>785</v>
      </c>
      <c r="C2" s="789"/>
      <c r="D2" s="789"/>
      <c r="E2" s="789"/>
      <c r="F2" s="789"/>
      <c r="G2" s="789"/>
      <c r="H2" s="789"/>
      <c r="I2" s="789"/>
      <c r="J2" s="789"/>
      <c r="K2" s="789"/>
      <c r="L2" s="789"/>
      <c r="M2" s="789"/>
      <c r="N2" s="790"/>
    </row>
    <row r="3" spans="1:17" s="730" customFormat="1" ht="20.25" customHeight="1">
      <c r="B3" s="797" t="s">
        <v>786</v>
      </c>
      <c r="C3" s="791"/>
      <c r="D3" s="791"/>
      <c r="E3" s="791"/>
      <c r="F3" s="791"/>
      <c r="G3" s="791"/>
      <c r="H3" s="791"/>
      <c r="I3" s="791"/>
      <c r="J3" s="791"/>
      <c r="K3" s="791"/>
      <c r="L3" s="791"/>
      <c r="M3" s="791"/>
      <c r="N3" s="792"/>
    </row>
    <row r="4" spans="1:17" ht="23.25" customHeight="1">
      <c r="A4" s="3"/>
      <c r="B4" s="723"/>
      <c r="C4" s="793" t="s">
        <v>766</v>
      </c>
      <c r="D4" s="724"/>
      <c r="E4" s="724"/>
      <c r="F4" s="724"/>
      <c r="G4" s="724"/>
      <c r="H4" s="724"/>
      <c r="I4" s="724"/>
      <c r="J4" s="724"/>
      <c r="K4" s="724"/>
      <c r="L4" s="724"/>
      <c r="M4" s="724"/>
      <c r="N4" s="725"/>
      <c r="O4" s="795" t="s">
        <v>784</v>
      </c>
    </row>
    <row r="5" spans="1:17" ht="16.5" customHeight="1">
      <c r="B5" s="134"/>
      <c r="C5" s="291"/>
      <c r="D5" s="293" t="str">
        <f>VLOOKUP(E5,Q41:R89,2,0)</f>
        <v>○○局長</v>
      </c>
      <c r="E5" s="813" t="s">
        <v>457</v>
      </c>
      <c r="F5" s="809" t="str">
        <f>IF(E5=Q41,"←提出先を選択！！","")</f>
        <v>←提出先を選択！！</v>
      </c>
      <c r="G5" s="810"/>
      <c r="H5" s="810"/>
      <c r="I5" s="810"/>
      <c r="J5" s="810"/>
      <c r="K5" s="810"/>
      <c r="L5" s="810"/>
      <c r="M5" s="810"/>
      <c r="N5" s="811"/>
      <c r="O5" s="711"/>
    </row>
    <row r="6" spans="1:17" ht="16.5" customHeight="1">
      <c r="B6" s="134"/>
      <c r="C6" s="292"/>
      <c r="D6" s="294" t="str">
        <f>VLOOKUP(E5,Q41:S89,3,0)</f>
        <v>○○知事</v>
      </c>
      <c r="E6" s="814"/>
      <c r="F6" s="812"/>
      <c r="G6" s="810"/>
      <c r="H6" s="810"/>
      <c r="I6" s="810"/>
      <c r="J6" s="810"/>
      <c r="K6" s="810"/>
      <c r="L6" s="810"/>
      <c r="M6" s="810"/>
      <c r="N6" s="811"/>
      <c r="O6" s="711"/>
    </row>
    <row r="7" spans="1:17" ht="21" customHeight="1">
      <c r="B7" s="134"/>
      <c r="C7" s="817" t="s">
        <v>103</v>
      </c>
      <c r="D7" s="710" t="s">
        <v>661</v>
      </c>
      <c r="E7" s="346"/>
      <c r="F7" s="816" t="s">
        <v>663</v>
      </c>
      <c r="G7" s="808"/>
      <c r="H7" s="808"/>
      <c r="I7" s="808"/>
      <c r="J7" s="808"/>
      <c r="K7" s="808"/>
      <c r="L7" s="808"/>
      <c r="M7" s="808"/>
      <c r="N7" s="135"/>
      <c r="O7" s="711"/>
      <c r="Q7" s="713"/>
    </row>
    <row r="8" spans="1:17" ht="21" customHeight="1">
      <c r="B8" s="134"/>
      <c r="C8" s="817"/>
      <c r="D8" s="710" t="s">
        <v>662</v>
      </c>
      <c r="E8" s="345"/>
      <c r="F8" s="807" t="s">
        <v>664</v>
      </c>
      <c r="G8" s="808"/>
      <c r="H8" s="808"/>
      <c r="I8" s="808"/>
      <c r="J8" s="808"/>
      <c r="K8" s="808"/>
      <c r="L8" s="808"/>
      <c r="M8" s="808"/>
      <c r="N8" s="135"/>
      <c r="O8" s="711"/>
      <c r="Q8" s="713"/>
    </row>
    <row r="9" spans="1:17" ht="24" customHeight="1">
      <c r="B9" s="134"/>
      <c r="C9" s="817"/>
      <c r="D9" s="594" t="s">
        <v>154</v>
      </c>
      <c r="E9" s="345"/>
      <c r="F9" s="89" t="s">
        <v>311</v>
      </c>
      <c r="G9" s="89"/>
      <c r="H9" s="89"/>
      <c r="I9" s="89"/>
      <c r="J9" s="89"/>
      <c r="K9" s="89"/>
      <c r="L9" s="89"/>
      <c r="M9" s="89"/>
      <c r="N9" s="135"/>
      <c r="O9" s="711"/>
      <c r="Q9" s="713"/>
    </row>
    <row r="10" spans="1:17" ht="24" customHeight="1">
      <c r="B10" s="134"/>
      <c r="C10" s="817"/>
      <c r="D10" s="594" t="s">
        <v>155</v>
      </c>
      <c r="E10" s="726"/>
      <c r="F10" s="89" t="s">
        <v>312</v>
      </c>
      <c r="G10" s="89"/>
      <c r="H10" s="89"/>
      <c r="I10" s="89"/>
      <c r="J10" s="89"/>
      <c r="K10" s="89"/>
      <c r="L10" s="89"/>
      <c r="M10" s="89"/>
      <c r="N10" s="135"/>
      <c r="O10" s="711"/>
      <c r="Q10" s="713"/>
    </row>
    <row r="11" spans="1:17" ht="24" customHeight="1">
      <c r="B11" s="134"/>
      <c r="C11" s="818"/>
      <c r="D11" s="595" t="s">
        <v>668</v>
      </c>
      <c r="E11" s="727"/>
      <c r="F11" s="728" t="s">
        <v>669</v>
      </c>
      <c r="G11" s="728"/>
      <c r="H11" s="728"/>
      <c r="I11" s="728"/>
      <c r="J11" s="728"/>
      <c r="K11" s="728"/>
      <c r="L11" s="728"/>
      <c r="M11" s="89"/>
      <c r="N11" s="135"/>
      <c r="O11" s="711"/>
      <c r="Q11" s="713"/>
    </row>
    <row r="12" spans="1:17" s="121" customFormat="1" ht="7.5" customHeight="1">
      <c r="B12" s="136"/>
      <c r="C12" s="122"/>
      <c r="D12" s="122"/>
      <c r="E12" s="122"/>
      <c r="F12" s="123"/>
      <c r="G12" s="123"/>
      <c r="H12" s="123"/>
      <c r="I12" s="123"/>
      <c r="J12" s="123"/>
      <c r="K12" s="122"/>
      <c r="L12" s="122"/>
      <c r="M12" s="122"/>
      <c r="N12" s="137"/>
      <c r="O12" s="711"/>
    </row>
    <row r="13" spans="1:17" ht="15.75" customHeight="1">
      <c r="B13" s="593"/>
      <c r="C13" s="132" t="s">
        <v>333</v>
      </c>
      <c r="D13" s="90"/>
      <c r="E13" s="90"/>
      <c r="F13" s="90"/>
      <c r="G13" s="90"/>
      <c r="H13" s="90"/>
      <c r="I13" s="90"/>
      <c r="J13" s="90"/>
      <c r="K13" s="90"/>
      <c r="L13" s="90"/>
      <c r="M13" s="90"/>
      <c r="N13" s="135"/>
      <c r="O13" s="711"/>
    </row>
    <row r="14" spans="1:17" ht="21" customHeight="1">
      <c r="B14" s="134"/>
      <c r="C14" s="802" t="s">
        <v>331</v>
      </c>
      <c r="D14" s="802"/>
      <c r="E14" s="130"/>
      <c r="F14" s="90"/>
      <c r="G14" s="90"/>
      <c r="H14" s="90"/>
      <c r="I14" s="90"/>
      <c r="J14" s="90"/>
      <c r="K14" s="90"/>
      <c r="L14" s="90"/>
      <c r="M14" s="90"/>
      <c r="N14" s="135"/>
      <c r="O14" s="711"/>
    </row>
    <row r="15" spans="1:17" ht="21" customHeight="1">
      <c r="B15" s="134"/>
      <c r="C15" s="803" t="s">
        <v>345</v>
      </c>
      <c r="D15" s="804"/>
      <c r="E15" s="345"/>
      <c r="F15" s="90" t="s">
        <v>336</v>
      </c>
      <c r="G15" s="90"/>
      <c r="H15" s="90"/>
      <c r="I15" s="90"/>
      <c r="J15" s="90"/>
      <c r="K15" s="90"/>
      <c r="L15" s="90"/>
      <c r="M15" s="90"/>
      <c r="N15" s="135"/>
      <c r="O15" s="711"/>
    </row>
    <row r="16" spans="1:17" ht="21" customHeight="1">
      <c r="B16" s="134"/>
      <c r="C16" s="815" t="s">
        <v>332</v>
      </c>
      <c r="D16" s="815"/>
      <c r="E16" s="131"/>
      <c r="F16" s="90"/>
      <c r="G16" s="90"/>
      <c r="H16" s="90"/>
      <c r="I16" s="90"/>
      <c r="J16" s="90"/>
      <c r="K16" s="90"/>
      <c r="L16" s="90"/>
      <c r="M16" s="90"/>
      <c r="N16" s="135"/>
      <c r="O16" s="711"/>
    </row>
    <row r="17" spans="2:15" ht="4.5" customHeight="1">
      <c r="B17" s="134"/>
      <c r="C17" s="90"/>
      <c r="D17" s="90"/>
      <c r="E17" s="90"/>
      <c r="F17" s="90"/>
      <c r="G17" s="90"/>
      <c r="H17" s="90"/>
      <c r="I17" s="90"/>
      <c r="J17" s="90"/>
      <c r="K17" s="90"/>
      <c r="L17" s="90"/>
      <c r="M17" s="90"/>
      <c r="N17" s="135"/>
      <c r="O17" s="711"/>
    </row>
    <row r="18" spans="2:15" ht="21" customHeight="1">
      <c r="B18" s="134"/>
      <c r="C18" s="800" t="s">
        <v>337</v>
      </c>
      <c r="D18" s="801"/>
      <c r="E18" s="207"/>
      <c r="F18" s="90" t="s">
        <v>338</v>
      </c>
      <c r="G18" s="90"/>
      <c r="H18" s="90"/>
      <c r="I18" s="90"/>
      <c r="J18" s="90"/>
      <c r="K18" s="90"/>
      <c r="L18" s="90"/>
      <c r="M18" s="90"/>
      <c r="N18" s="135"/>
      <c r="O18" s="711"/>
    </row>
    <row r="19" spans="2:15" ht="6.75" customHeight="1">
      <c r="B19" s="138"/>
      <c r="C19" s="139"/>
      <c r="D19" s="139"/>
      <c r="E19" s="139"/>
      <c r="F19" s="139"/>
      <c r="G19" s="139"/>
      <c r="H19" s="139"/>
      <c r="I19" s="139"/>
      <c r="J19" s="139"/>
      <c r="K19" s="139"/>
      <c r="L19" s="139"/>
      <c r="M19" s="139"/>
      <c r="N19" s="140"/>
      <c r="O19" s="711"/>
    </row>
    <row r="20" spans="2:15" ht="17.25" customHeight="1"/>
    <row r="21" spans="2:15" ht="17.25" customHeight="1"/>
    <row r="22" spans="2:15" ht="17.25" customHeight="1"/>
    <row r="23" spans="2:15" ht="17.25" customHeight="1"/>
    <row r="24" spans="2:15" ht="17.25" customHeight="1"/>
    <row r="25" spans="2:15" ht="17.25" customHeight="1"/>
    <row r="26" spans="2:15" ht="17.25" customHeight="1"/>
    <row r="27" spans="2:15" ht="17.25" customHeight="1"/>
    <row r="28" spans="2:15" ht="17.25" customHeight="1"/>
    <row r="29" spans="2:15" ht="17.25" customHeight="1"/>
    <row r="30" spans="2:15" ht="17.25" customHeight="1"/>
    <row r="31" spans="2:15" ht="17.25" customHeight="1"/>
    <row r="32" spans="2:15" ht="17.25" customHeight="1"/>
    <row r="33" spans="6:19" ht="17.25" customHeight="1"/>
    <row r="34" spans="6:19" ht="17.25" customHeight="1"/>
    <row r="35" spans="6:19" ht="17.25" customHeight="1"/>
    <row r="36" spans="6:19" ht="17.25" customHeight="1"/>
    <row r="37" spans="6:19" ht="17.25" customHeight="1"/>
    <row r="38" spans="6:19" ht="17.25" customHeight="1"/>
    <row r="39" spans="6:19" ht="17.25" customHeight="1"/>
    <row r="40" spans="6:19" ht="17.25" customHeight="1"/>
    <row r="41" spans="6:19" ht="23.25" customHeight="1">
      <c r="F41" s="4"/>
      <c r="G41" s="4"/>
      <c r="H41" s="4"/>
      <c r="I41" s="4"/>
      <c r="J41" s="4"/>
      <c r="P41" s="295"/>
      <c r="Q41" s="295" t="s">
        <v>457</v>
      </c>
      <c r="R41" s="295" t="s">
        <v>455</v>
      </c>
      <c r="S41" s="295" t="s">
        <v>456</v>
      </c>
    </row>
    <row r="42" spans="6:19" ht="23.25" customHeight="1">
      <c r="F42" s="4"/>
      <c r="G42" s="4"/>
      <c r="H42" s="4"/>
      <c r="I42" s="4"/>
      <c r="J42" s="4"/>
      <c r="P42" s="295" t="s">
        <v>163</v>
      </c>
      <c r="Q42" s="296" t="s">
        <v>458</v>
      </c>
      <c r="R42" s="297" t="s">
        <v>156</v>
      </c>
      <c r="S42" s="297" t="s">
        <v>255</v>
      </c>
    </row>
    <row r="43" spans="6:19" ht="23.25" customHeight="1">
      <c r="F43" s="4"/>
      <c r="G43" s="4"/>
      <c r="H43" s="4"/>
      <c r="I43" s="4"/>
      <c r="J43" s="4"/>
      <c r="P43" s="295" t="s">
        <v>164</v>
      </c>
      <c r="Q43" s="296" t="s">
        <v>459</v>
      </c>
      <c r="R43" s="298" t="s">
        <v>157</v>
      </c>
      <c r="S43" s="298" t="s">
        <v>210</v>
      </c>
    </row>
    <row r="44" spans="6:19" ht="23.25" customHeight="1">
      <c r="F44" s="4"/>
      <c r="G44" s="4"/>
      <c r="H44" s="4"/>
      <c r="I44" s="4"/>
      <c r="J44" s="4"/>
      <c r="P44" s="295" t="s">
        <v>165</v>
      </c>
      <c r="Q44" s="296" t="s">
        <v>460</v>
      </c>
      <c r="R44" s="298" t="s">
        <v>157</v>
      </c>
      <c r="S44" s="298" t="s">
        <v>211</v>
      </c>
    </row>
    <row r="45" spans="6:19" ht="23.25" customHeight="1">
      <c r="F45" s="4"/>
      <c r="G45" s="4"/>
      <c r="H45" s="4"/>
      <c r="I45" s="4"/>
      <c r="J45" s="4"/>
      <c r="P45" s="295" t="s">
        <v>166</v>
      </c>
      <c r="Q45" s="296" t="s">
        <v>461</v>
      </c>
      <c r="R45" s="298" t="s">
        <v>157</v>
      </c>
      <c r="S45" s="298" t="s">
        <v>212</v>
      </c>
    </row>
    <row r="46" spans="6:19" ht="23.25" customHeight="1">
      <c r="F46" s="4"/>
      <c r="G46" s="4"/>
      <c r="H46" s="4"/>
      <c r="I46" s="4"/>
      <c r="J46" s="4"/>
      <c r="P46" s="295" t="s">
        <v>167</v>
      </c>
      <c r="Q46" s="296" t="s">
        <v>462</v>
      </c>
      <c r="R46" s="298" t="s">
        <v>157</v>
      </c>
      <c r="S46" s="298" t="s">
        <v>213</v>
      </c>
    </row>
    <row r="47" spans="6:19" ht="23.25" customHeight="1">
      <c r="F47" s="4"/>
      <c r="G47" s="4"/>
      <c r="H47" s="4"/>
      <c r="I47" s="4"/>
      <c r="J47" s="4"/>
      <c r="P47" s="295" t="s">
        <v>168</v>
      </c>
      <c r="Q47" s="296" t="s">
        <v>463</v>
      </c>
      <c r="R47" s="298" t="s">
        <v>157</v>
      </c>
      <c r="S47" s="298" t="s">
        <v>214</v>
      </c>
    </row>
    <row r="48" spans="6:19" ht="23.25" customHeight="1">
      <c r="P48" s="295" t="s">
        <v>169</v>
      </c>
      <c r="Q48" s="296" t="s">
        <v>464</v>
      </c>
      <c r="R48" s="298" t="s">
        <v>157</v>
      </c>
      <c r="S48" s="298" t="s">
        <v>215</v>
      </c>
    </row>
    <row r="49" spans="16:19" ht="23.25" customHeight="1">
      <c r="P49" s="295" t="s">
        <v>170</v>
      </c>
      <c r="Q49" s="296" t="s">
        <v>465</v>
      </c>
      <c r="R49" s="299" t="s">
        <v>158</v>
      </c>
      <c r="S49" s="299" t="s">
        <v>216</v>
      </c>
    </row>
    <row r="50" spans="16:19" ht="23.25" customHeight="1">
      <c r="P50" s="295" t="s">
        <v>171</v>
      </c>
      <c r="Q50" s="296" t="s">
        <v>466</v>
      </c>
      <c r="R50" s="299" t="s">
        <v>158</v>
      </c>
      <c r="S50" s="299" t="s">
        <v>217</v>
      </c>
    </row>
    <row r="51" spans="16:19" ht="23.25" customHeight="1">
      <c r="P51" s="295" t="s">
        <v>172</v>
      </c>
      <c r="Q51" s="296" t="s">
        <v>467</v>
      </c>
      <c r="R51" s="299" t="s">
        <v>158</v>
      </c>
      <c r="S51" s="299" t="s">
        <v>218</v>
      </c>
    </row>
    <row r="52" spans="16:19" ht="23.25" customHeight="1">
      <c r="P52" s="295" t="s">
        <v>173</v>
      </c>
      <c r="Q52" s="296" t="s">
        <v>468</v>
      </c>
      <c r="R52" s="299" t="s">
        <v>158</v>
      </c>
      <c r="S52" s="299" t="s">
        <v>219</v>
      </c>
    </row>
    <row r="53" spans="16:19" ht="23.25" customHeight="1">
      <c r="P53" s="295" t="s">
        <v>174</v>
      </c>
      <c r="Q53" s="296" t="s">
        <v>469</v>
      </c>
      <c r="R53" s="299" t="s">
        <v>158</v>
      </c>
      <c r="S53" s="299" t="s">
        <v>220</v>
      </c>
    </row>
    <row r="54" spans="16:19" ht="23.25" customHeight="1">
      <c r="P54" s="295" t="s">
        <v>175</v>
      </c>
      <c r="Q54" s="296" t="s">
        <v>470</v>
      </c>
      <c r="R54" s="299" t="s">
        <v>158</v>
      </c>
      <c r="S54" s="299" t="s">
        <v>256</v>
      </c>
    </row>
    <row r="55" spans="16:19" ht="23.25" customHeight="1">
      <c r="P55" s="295" t="s">
        <v>176</v>
      </c>
      <c r="Q55" s="296" t="s">
        <v>471</v>
      </c>
      <c r="R55" s="299" t="s">
        <v>158</v>
      </c>
      <c r="S55" s="299" t="s">
        <v>221</v>
      </c>
    </row>
    <row r="56" spans="16:19" ht="23.25" customHeight="1">
      <c r="P56" s="295" t="s">
        <v>177</v>
      </c>
      <c r="Q56" s="296" t="s">
        <v>472</v>
      </c>
      <c r="R56" s="300" t="s">
        <v>159</v>
      </c>
      <c r="S56" s="300" t="s">
        <v>222</v>
      </c>
    </row>
    <row r="57" spans="16:19" ht="23.25" customHeight="1">
      <c r="P57" s="295" t="s">
        <v>178</v>
      </c>
      <c r="Q57" s="296" t="s">
        <v>473</v>
      </c>
      <c r="R57" s="300" t="s">
        <v>159</v>
      </c>
      <c r="S57" s="300" t="s">
        <v>223</v>
      </c>
    </row>
    <row r="58" spans="16:19" ht="23.25" customHeight="1">
      <c r="P58" s="295" t="s">
        <v>179</v>
      </c>
      <c r="Q58" s="296" t="s">
        <v>474</v>
      </c>
      <c r="R58" s="300" t="s">
        <v>159</v>
      </c>
      <c r="S58" s="300" t="s">
        <v>224</v>
      </c>
    </row>
    <row r="59" spans="16:19" ht="23.25" customHeight="1">
      <c r="P59" s="295" t="s">
        <v>180</v>
      </c>
      <c r="Q59" s="296" t="s">
        <v>475</v>
      </c>
      <c r="R59" s="301" t="s">
        <v>316</v>
      </c>
      <c r="S59" s="301" t="s">
        <v>225</v>
      </c>
    </row>
    <row r="60" spans="16:19" ht="23.25" customHeight="1">
      <c r="P60" s="295" t="s">
        <v>181</v>
      </c>
      <c r="Q60" s="296" t="s">
        <v>476</v>
      </c>
      <c r="R60" s="299" t="s">
        <v>158</v>
      </c>
      <c r="S60" s="299" t="s">
        <v>226</v>
      </c>
    </row>
    <row r="61" spans="16:19" ht="23.25" customHeight="1">
      <c r="P61" s="295" t="s">
        <v>182</v>
      </c>
      <c r="Q61" s="296" t="s">
        <v>477</v>
      </c>
      <c r="R61" s="299" t="s">
        <v>158</v>
      </c>
      <c r="S61" s="299" t="s">
        <v>227</v>
      </c>
    </row>
    <row r="62" spans="16:19" ht="23.25" customHeight="1">
      <c r="P62" s="295" t="s">
        <v>183</v>
      </c>
      <c r="Q62" s="296" t="s">
        <v>478</v>
      </c>
      <c r="R62" s="302" t="s">
        <v>66</v>
      </c>
      <c r="S62" s="302" t="s">
        <v>228</v>
      </c>
    </row>
    <row r="63" spans="16:19" ht="23.25" customHeight="1">
      <c r="P63" s="295" t="s">
        <v>184</v>
      </c>
      <c r="Q63" s="296" t="s">
        <v>479</v>
      </c>
      <c r="R63" s="302" t="s">
        <v>66</v>
      </c>
      <c r="S63" s="302" t="s">
        <v>229</v>
      </c>
    </row>
    <row r="64" spans="16:19" ht="23.25" customHeight="1">
      <c r="P64" s="295" t="s">
        <v>185</v>
      </c>
      <c r="Q64" s="296" t="s">
        <v>480</v>
      </c>
      <c r="R64" s="302" t="s">
        <v>66</v>
      </c>
      <c r="S64" s="302" t="s">
        <v>230</v>
      </c>
    </row>
    <row r="65" spans="16:19" ht="23.25" customHeight="1">
      <c r="P65" s="295" t="s">
        <v>186</v>
      </c>
      <c r="Q65" s="296" t="s">
        <v>481</v>
      </c>
      <c r="R65" s="302" t="s">
        <v>66</v>
      </c>
      <c r="S65" s="302" t="s">
        <v>231</v>
      </c>
    </row>
    <row r="66" spans="16:19" ht="23.25" customHeight="1">
      <c r="P66" s="295" t="s">
        <v>187</v>
      </c>
      <c r="Q66" s="296" t="s">
        <v>482</v>
      </c>
      <c r="R66" s="301" t="s">
        <v>316</v>
      </c>
      <c r="S66" s="301" t="s">
        <v>232</v>
      </c>
    </row>
    <row r="67" spans="16:19" ht="23.25" customHeight="1">
      <c r="P67" s="295" t="s">
        <v>188</v>
      </c>
      <c r="Q67" s="296" t="s">
        <v>483</v>
      </c>
      <c r="R67" s="301" t="s">
        <v>316</v>
      </c>
      <c r="S67" s="301" t="s">
        <v>233</v>
      </c>
    </row>
    <row r="68" spans="16:19" ht="23.25" customHeight="1">
      <c r="P68" s="295" t="s">
        <v>189</v>
      </c>
      <c r="Q68" s="296" t="s">
        <v>484</v>
      </c>
      <c r="R68" s="301" t="s">
        <v>316</v>
      </c>
      <c r="S68" s="301" t="s">
        <v>234</v>
      </c>
    </row>
    <row r="69" spans="16:19" ht="23.25" customHeight="1">
      <c r="P69" s="295" t="s">
        <v>190</v>
      </c>
      <c r="Q69" s="296" t="s">
        <v>485</v>
      </c>
      <c r="R69" s="301" t="s">
        <v>316</v>
      </c>
      <c r="S69" s="301" t="s">
        <v>235</v>
      </c>
    </row>
    <row r="70" spans="16:19" ht="23.25" customHeight="1">
      <c r="P70" s="295" t="s">
        <v>191</v>
      </c>
      <c r="Q70" s="296" t="s">
        <v>486</v>
      </c>
      <c r="R70" s="301" t="s">
        <v>316</v>
      </c>
      <c r="S70" s="301" t="s">
        <v>236</v>
      </c>
    </row>
    <row r="71" spans="16:19" ht="23.25" customHeight="1">
      <c r="P71" s="295" t="s">
        <v>192</v>
      </c>
      <c r="Q71" s="296" t="s">
        <v>487</v>
      </c>
      <c r="R71" s="301" t="s">
        <v>316</v>
      </c>
      <c r="S71" s="301" t="s">
        <v>237</v>
      </c>
    </row>
    <row r="72" spans="16:19" ht="23.25" customHeight="1">
      <c r="P72" s="295" t="s">
        <v>193</v>
      </c>
      <c r="Q72" s="296" t="s">
        <v>488</v>
      </c>
      <c r="R72" s="303" t="s">
        <v>160</v>
      </c>
      <c r="S72" s="303" t="s">
        <v>238</v>
      </c>
    </row>
    <row r="73" spans="16:19" ht="23.25" customHeight="1">
      <c r="P73" s="295" t="s">
        <v>194</v>
      </c>
      <c r="Q73" s="296" t="s">
        <v>489</v>
      </c>
      <c r="R73" s="303" t="s">
        <v>160</v>
      </c>
      <c r="S73" s="303" t="s">
        <v>239</v>
      </c>
    </row>
    <row r="74" spans="16:19" ht="23.25" customHeight="1">
      <c r="P74" s="295" t="s">
        <v>195</v>
      </c>
      <c r="Q74" s="296" t="s">
        <v>490</v>
      </c>
      <c r="R74" s="303" t="s">
        <v>160</v>
      </c>
      <c r="S74" s="303" t="s">
        <v>240</v>
      </c>
    </row>
    <row r="75" spans="16:19" ht="23.25" customHeight="1">
      <c r="P75" s="295" t="s">
        <v>196</v>
      </c>
      <c r="Q75" s="296" t="s">
        <v>491</v>
      </c>
      <c r="R75" s="303" t="s">
        <v>160</v>
      </c>
      <c r="S75" s="303" t="s">
        <v>241</v>
      </c>
    </row>
    <row r="76" spans="16:19" ht="23.25" customHeight="1">
      <c r="P76" s="295" t="s">
        <v>197</v>
      </c>
      <c r="Q76" s="296" t="s">
        <v>492</v>
      </c>
      <c r="R76" s="303" t="s">
        <v>160</v>
      </c>
      <c r="S76" s="303" t="s">
        <v>242</v>
      </c>
    </row>
    <row r="77" spans="16:19" ht="23.25" customHeight="1">
      <c r="P77" s="295" t="s">
        <v>198</v>
      </c>
      <c r="Q77" s="296" t="s">
        <v>493</v>
      </c>
      <c r="R77" s="304" t="s">
        <v>161</v>
      </c>
      <c r="S77" s="304" t="s">
        <v>243</v>
      </c>
    </row>
    <row r="78" spans="16:19" ht="23.25" customHeight="1">
      <c r="P78" s="295" t="s">
        <v>199</v>
      </c>
      <c r="Q78" s="296" t="s">
        <v>494</v>
      </c>
      <c r="R78" s="304" t="s">
        <v>161</v>
      </c>
      <c r="S78" s="304" t="s">
        <v>244</v>
      </c>
    </row>
    <row r="79" spans="16:19" ht="23.25" customHeight="1">
      <c r="P79" s="295" t="s">
        <v>200</v>
      </c>
      <c r="Q79" s="296" t="s">
        <v>495</v>
      </c>
      <c r="R79" s="304" t="s">
        <v>161</v>
      </c>
      <c r="S79" s="304" t="s">
        <v>245</v>
      </c>
    </row>
    <row r="80" spans="16:19" ht="23.25" customHeight="1">
      <c r="P80" s="295" t="s">
        <v>201</v>
      </c>
      <c r="Q80" s="296" t="s">
        <v>496</v>
      </c>
      <c r="R80" s="304" t="s">
        <v>161</v>
      </c>
      <c r="S80" s="304" t="s">
        <v>246</v>
      </c>
    </row>
    <row r="81" spans="16:19" ht="23.25" customHeight="1">
      <c r="P81" s="295" t="s">
        <v>202</v>
      </c>
      <c r="Q81" s="296" t="s">
        <v>497</v>
      </c>
      <c r="R81" s="305" t="s">
        <v>162</v>
      </c>
      <c r="S81" s="305" t="s">
        <v>247</v>
      </c>
    </row>
    <row r="82" spans="16:19" ht="23.25" customHeight="1">
      <c r="P82" s="295" t="s">
        <v>203</v>
      </c>
      <c r="Q82" s="296" t="s">
        <v>498</v>
      </c>
      <c r="R82" s="305" t="s">
        <v>162</v>
      </c>
      <c r="S82" s="305" t="s">
        <v>248</v>
      </c>
    </row>
    <row r="83" spans="16:19" ht="23.25" customHeight="1">
      <c r="P83" s="295" t="s">
        <v>204</v>
      </c>
      <c r="Q83" s="296" t="s">
        <v>499</v>
      </c>
      <c r="R83" s="305" t="s">
        <v>162</v>
      </c>
      <c r="S83" s="305" t="s">
        <v>249</v>
      </c>
    </row>
    <row r="84" spans="16:19" ht="23.25" customHeight="1">
      <c r="P84" s="295" t="s">
        <v>205</v>
      </c>
      <c r="Q84" s="296" t="s">
        <v>500</v>
      </c>
      <c r="R84" s="305" t="s">
        <v>162</v>
      </c>
      <c r="S84" s="305" t="s">
        <v>250</v>
      </c>
    </row>
    <row r="85" spans="16:19" ht="23.25" customHeight="1">
      <c r="P85" s="295" t="s">
        <v>206</v>
      </c>
      <c r="Q85" s="296" t="s">
        <v>501</v>
      </c>
      <c r="R85" s="305" t="s">
        <v>162</v>
      </c>
      <c r="S85" s="305" t="s">
        <v>251</v>
      </c>
    </row>
    <row r="86" spans="16:19" ht="23.25" customHeight="1">
      <c r="P86" s="295" t="s">
        <v>207</v>
      </c>
      <c r="Q86" s="296" t="s">
        <v>502</v>
      </c>
      <c r="R86" s="305" t="s">
        <v>162</v>
      </c>
      <c r="S86" s="305" t="s">
        <v>252</v>
      </c>
    </row>
    <row r="87" spans="16:19" ht="23.25" customHeight="1">
      <c r="P87" s="295" t="s">
        <v>208</v>
      </c>
      <c r="Q87" s="296" t="s">
        <v>503</v>
      </c>
      <c r="R87" s="305" t="s">
        <v>162</v>
      </c>
      <c r="S87" s="305" t="s">
        <v>253</v>
      </c>
    </row>
    <row r="88" spans="16:19" ht="23.25" customHeight="1">
      <c r="P88" s="295" t="s">
        <v>209</v>
      </c>
      <c r="Q88" s="296" t="s">
        <v>504</v>
      </c>
      <c r="R88" s="306" t="s">
        <v>314</v>
      </c>
      <c r="S88" s="306" t="s">
        <v>254</v>
      </c>
    </row>
    <row r="89" spans="16:19" ht="23.25" customHeight="1">
      <c r="P89" s="295"/>
      <c r="Q89" s="295" t="s">
        <v>457</v>
      </c>
      <c r="R89" s="295" t="s">
        <v>455</v>
      </c>
      <c r="S89" s="295" t="s">
        <v>456</v>
      </c>
    </row>
  </sheetData>
  <sheetProtection algorithmName="SHA-512" hashValue="Fv4/LHlRzCjndrxd0sHjnfSfeXEAv5KbOCjKFFWVFvjB/ZJKkEybN9RlyM87QYgkGUmoBluBXVPui+vM9bhg5w==" saltValue="cDyJUREcY8zKaUA4rtLX7w==" spinCount="100000" sheet="1" objects="1" scenarios="1" selectLockedCells="1"/>
  <mergeCells count="10">
    <mergeCell ref="C18:D18"/>
    <mergeCell ref="C14:D14"/>
    <mergeCell ref="C15:D15"/>
    <mergeCell ref="C1:N1"/>
    <mergeCell ref="F8:M8"/>
    <mergeCell ref="F5:N6"/>
    <mergeCell ref="E5:E6"/>
    <mergeCell ref="C16:D16"/>
    <mergeCell ref="F7:M7"/>
    <mergeCell ref="C7:C11"/>
  </mergeCells>
  <phoneticPr fontId="3"/>
  <dataValidations count="1">
    <dataValidation type="list" allowBlank="1" showInputMessage="1" showErrorMessage="1" sqref="E5:E6" xr:uid="{00000000-0002-0000-0000-000000000000}">
      <formula1>$Q$41:$Q$89</formula1>
    </dataValidation>
  </dataValidations>
  <pageMargins left="0.59" right="0.33" top="1" bottom="1" header="0.51200000000000001" footer="0.51200000000000001"/>
  <pageSetup paperSize="9" scale="86" orientation="portrait" horizontalDpi="300" verticalDpi="300"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V43"/>
  <sheetViews>
    <sheetView showRowColHeaders="0" showZeros="0" workbookViewId="0">
      <selection activeCell="M21" sqref="M21"/>
    </sheetView>
  </sheetViews>
  <sheetFormatPr defaultColWidth="8.625" defaultRowHeight="15" customHeight="1"/>
  <cols>
    <col min="1" max="1" width="4.75" style="8" customWidth="1"/>
    <col min="2" max="2" width="4.875" style="8" customWidth="1"/>
    <col min="3" max="3" width="12" style="8" customWidth="1"/>
    <col min="4" max="4" width="5.375" style="8" customWidth="1"/>
    <col min="5" max="5" width="12" style="8" customWidth="1"/>
    <col min="6" max="6" width="3.125" style="8" customWidth="1"/>
    <col min="7" max="7" width="11.125" style="8" customWidth="1"/>
    <col min="8" max="9" width="3.625" style="8" customWidth="1"/>
    <col min="10" max="12" width="2.25" style="8" customWidth="1"/>
    <col min="13" max="17" width="4.125" style="8" customWidth="1"/>
    <col min="18" max="18" width="5.125" style="8" customWidth="1"/>
    <col min="19" max="19" width="1.375" style="8" customWidth="1"/>
    <col min="20" max="22" width="2.875" style="8" customWidth="1"/>
    <col min="23" max="16384" width="8.625" style="8"/>
  </cols>
  <sheetData>
    <row r="1" spans="2:22" s="105" customFormat="1" ht="6" customHeight="1"/>
    <row r="2" spans="2:22" ht="15" customHeight="1">
      <c r="B2" s="780" t="s">
        <v>757</v>
      </c>
      <c r="C2" s="7"/>
      <c r="D2" s="7"/>
      <c r="E2" s="7"/>
      <c r="F2" s="7"/>
      <c r="G2" s="7"/>
      <c r="H2" s="7"/>
      <c r="I2" s="7"/>
      <c r="J2" s="7"/>
      <c r="K2" s="7"/>
      <c r="L2" s="7"/>
      <c r="M2" s="7"/>
      <c r="N2" s="95"/>
      <c r="O2" s="95"/>
      <c r="P2" s="95"/>
      <c r="Q2" s="95"/>
      <c r="R2" s="95"/>
    </row>
    <row r="3" spans="2:22" ht="15" customHeight="1">
      <c r="B3" s="7"/>
      <c r="C3" s="7"/>
      <c r="D3" s="7"/>
      <c r="E3" s="7"/>
      <c r="F3" s="7"/>
      <c r="G3" s="7"/>
      <c r="H3" s="7"/>
      <c r="I3" s="7"/>
      <c r="J3" s="7"/>
      <c r="K3" s="7"/>
      <c r="L3" s="7"/>
      <c r="M3" s="95"/>
      <c r="N3" s="95"/>
      <c r="O3" s="95"/>
      <c r="P3" s="95"/>
      <c r="Q3" s="95"/>
      <c r="R3" s="95"/>
      <c r="T3" s="1226" t="s">
        <v>348</v>
      </c>
      <c r="U3" s="1226" t="s">
        <v>349</v>
      </c>
      <c r="V3" s="1227" t="s">
        <v>350</v>
      </c>
    </row>
    <row r="4" spans="2:22" ht="15" customHeight="1">
      <c r="B4" s="7"/>
      <c r="C4" s="7"/>
      <c r="D4" s="7"/>
      <c r="E4" s="7"/>
      <c r="F4" s="7"/>
      <c r="G4" s="7"/>
      <c r="H4" s="7"/>
      <c r="I4" s="7"/>
      <c r="J4" s="7"/>
      <c r="K4" s="7"/>
      <c r="L4" s="7"/>
      <c r="M4" s="95"/>
      <c r="N4" s="95"/>
      <c r="O4" s="95"/>
      <c r="P4" s="1228" t="s">
        <v>280</v>
      </c>
      <c r="Q4" s="1228"/>
      <c r="R4" s="1228"/>
      <c r="T4" s="1226"/>
      <c r="U4" s="1226"/>
      <c r="V4" s="1227"/>
    </row>
    <row r="5" spans="2:22" ht="15" customHeight="1">
      <c r="B5" s="1229" t="s">
        <v>282</v>
      </c>
      <c r="C5" s="1229"/>
      <c r="D5" s="1229"/>
      <c r="E5" s="1229"/>
      <c r="F5" s="1229"/>
      <c r="G5" s="1229"/>
      <c r="H5" s="1229"/>
      <c r="I5" s="1229"/>
      <c r="J5" s="1229"/>
      <c r="K5" s="1229"/>
      <c r="L5" s="1229"/>
      <c r="M5" s="1229"/>
      <c r="N5" s="1229"/>
      <c r="O5" s="1229"/>
      <c r="P5" s="1229"/>
      <c r="Q5" s="1229"/>
      <c r="R5" s="1229"/>
      <c r="T5" s="471" t="s">
        <v>351</v>
      </c>
      <c r="U5" s="471" t="s">
        <v>351</v>
      </c>
      <c r="V5" s="776"/>
    </row>
    <row r="6" spans="2:22" ht="15" customHeight="1">
      <c r="B6" s="1229"/>
      <c r="C6" s="1229"/>
      <c r="D6" s="1229"/>
      <c r="E6" s="1229"/>
      <c r="F6" s="1229"/>
      <c r="G6" s="1229"/>
      <c r="H6" s="1229"/>
      <c r="I6" s="1229"/>
      <c r="J6" s="1229"/>
      <c r="K6" s="1229"/>
      <c r="L6" s="1229"/>
      <c r="M6" s="1229"/>
      <c r="N6" s="1229"/>
      <c r="O6" s="1229"/>
      <c r="P6" s="1229"/>
      <c r="Q6" s="1229"/>
      <c r="R6" s="1229"/>
    </row>
    <row r="7" spans="2:22" ht="15" customHeight="1">
      <c r="B7" s="96"/>
      <c r="C7" s="96"/>
      <c r="D7" s="96"/>
      <c r="E7" s="96"/>
      <c r="F7" s="96"/>
      <c r="G7" s="96"/>
      <c r="H7" s="96"/>
      <c r="I7" s="96"/>
      <c r="J7" s="96"/>
      <c r="K7" s="96"/>
      <c r="L7" s="96"/>
      <c r="M7" s="96"/>
      <c r="N7" s="96"/>
      <c r="O7" s="96"/>
      <c r="P7" s="96"/>
      <c r="Q7" s="96"/>
      <c r="R7" s="96"/>
    </row>
    <row r="8" spans="2:22" ht="15" customHeight="1">
      <c r="B8" s="96"/>
      <c r="C8" s="96"/>
      <c r="D8" s="96"/>
      <c r="E8" s="96"/>
      <c r="F8" s="96"/>
      <c r="G8" s="96"/>
      <c r="H8" s="96"/>
      <c r="I8" s="96"/>
      <c r="J8" s="96"/>
      <c r="K8" s="96"/>
      <c r="L8" s="96"/>
      <c r="M8" s="96"/>
      <c r="N8" s="96"/>
      <c r="O8" s="96"/>
      <c r="P8" s="96"/>
      <c r="Q8" s="96"/>
      <c r="R8" s="96"/>
    </row>
    <row r="9" spans="2:22" ht="15" customHeight="1">
      <c r="B9" s="103"/>
      <c r="C9" s="103"/>
      <c r="D9" s="103"/>
      <c r="E9" s="103"/>
      <c r="F9" s="103"/>
      <c r="G9" s="103"/>
      <c r="H9" s="103"/>
      <c r="I9" s="103"/>
      <c r="J9" s="103"/>
      <c r="K9" s="103"/>
      <c r="L9" s="103"/>
      <c r="M9" s="103"/>
      <c r="N9" s="103"/>
      <c r="O9" s="103"/>
      <c r="P9" s="103"/>
      <c r="Q9" s="103"/>
      <c r="R9" s="103"/>
    </row>
    <row r="10" spans="2:22" ht="15" customHeight="1">
      <c r="B10" s="103"/>
      <c r="C10" s="12" t="s">
        <v>706</v>
      </c>
      <c r="D10" s="335"/>
      <c r="E10" s="19" t="s">
        <v>706</v>
      </c>
      <c r="F10" s="103"/>
      <c r="G10" s="103"/>
      <c r="H10" s="103"/>
      <c r="I10" s="103"/>
      <c r="J10" s="103"/>
      <c r="K10" s="103"/>
      <c r="L10" s="103"/>
      <c r="M10" s="103"/>
      <c r="N10" s="103"/>
      <c r="O10" s="103"/>
      <c r="P10" s="103"/>
      <c r="Q10" s="103"/>
      <c r="R10" s="103"/>
      <c r="S10" s="204"/>
      <c r="T10" s="204"/>
    </row>
    <row r="11" spans="2:22" ht="15" customHeight="1">
      <c r="B11" s="103"/>
      <c r="C11" s="12" t="s">
        <v>707</v>
      </c>
      <c r="D11" s="901" t="s">
        <v>703</v>
      </c>
      <c r="E11" s="19" t="s">
        <v>707</v>
      </c>
      <c r="F11" s="103"/>
      <c r="G11" s="873" t="s">
        <v>704</v>
      </c>
      <c r="H11" s="873"/>
      <c r="I11" s="873"/>
      <c r="J11" s="873"/>
      <c r="K11" s="873"/>
      <c r="L11" s="873"/>
      <c r="M11" s="873"/>
      <c r="N11" s="873"/>
      <c r="O11" s="873"/>
      <c r="P11" s="873"/>
      <c r="Q11" s="873"/>
      <c r="R11" s="873"/>
      <c r="S11" s="204"/>
      <c r="T11" s="204"/>
    </row>
    <row r="12" spans="2:22" ht="15" customHeight="1">
      <c r="B12" s="103"/>
      <c r="C12" s="12" t="s">
        <v>701</v>
      </c>
      <c r="D12" s="901"/>
      <c r="E12" s="19" t="s">
        <v>701</v>
      </c>
      <c r="F12" s="103"/>
      <c r="G12" s="873"/>
      <c r="H12" s="873"/>
      <c r="I12" s="873"/>
      <c r="J12" s="873"/>
      <c r="K12" s="873"/>
      <c r="L12" s="873"/>
      <c r="M12" s="873"/>
      <c r="N12" s="873"/>
      <c r="O12" s="873"/>
      <c r="P12" s="873"/>
      <c r="Q12" s="873"/>
      <c r="R12" s="873"/>
      <c r="S12" s="204"/>
      <c r="T12" s="204"/>
    </row>
    <row r="13" spans="2:22" ht="15" customHeight="1">
      <c r="B13" s="103"/>
      <c r="C13" s="12" t="s">
        <v>702</v>
      </c>
      <c r="D13" s="335"/>
      <c r="E13" s="19" t="s">
        <v>702</v>
      </c>
      <c r="F13" s="103"/>
      <c r="G13" s="103"/>
      <c r="H13" s="103"/>
      <c r="I13" s="103"/>
      <c r="J13" s="103"/>
      <c r="K13" s="103"/>
      <c r="L13" s="103"/>
      <c r="M13" s="103"/>
      <c r="N13" s="103"/>
      <c r="O13" s="103"/>
      <c r="P13" s="103"/>
      <c r="Q13" s="103"/>
      <c r="R13" s="103"/>
      <c r="S13" s="204"/>
      <c r="T13" s="204"/>
    </row>
    <row r="14" spans="2:22" ht="15" customHeight="1">
      <c r="B14" s="7"/>
      <c r="C14" s="7" t="s">
        <v>708</v>
      </c>
      <c r="D14" s="7"/>
      <c r="E14" s="7"/>
      <c r="F14" s="7"/>
      <c r="G14" s="7"/>
      <c r="H14" s="7"/>
      <c r="I14" s="7"/>
      <c r="J14" s="7"/>
      <c r="K14" s="7"/>
      <c r="L14" s="7"/>
      <c r="M14" s="7"/>
      <c r="N14" s="7"/>
      <c r="O14" s="7"/>
      <c r="P14" s="7"/>
      <c r="Q14" s="7"/>
      <c r="R14" s="7"/>
      <c r="S14" s="203"/>
      <c r="T14" s="204"/>
    </row>
    <row r="15" spans="2:22" ht="15" customHeight="1">
      <c r="B15" s="928"/>
      <c r="C15" s="7" t="s">
        <v>709</v>
      </c>
      <c r="D15" s="7"/>
      <c r="E15" s="7"/>
      <c r="F15" s="7"/>
      <c r="G15" s="7"/>
      <c r="H15" s="7"/>
      <c r="I15" s="7"/>
      <c r="J15" s="7"/>
      <c r="K15" s="7"/>
      <c r="L15" s="7"/>
      <c r="M15" s="7"/>
      <c r="N15" s="7"/>
      <c r="O15" s="7"/>
      <c r="P15" s="7"/>
      <c r="Q15" s="7"/>
      <c r="R15" s="7"/>
      <c r="S15" s="200"/>
      <c r="T15" s="204"/>
    </row>
    <row r="16" spans="2:22" ht="15" customHeight="1">
      <c r="B16" s="928"/>
      <c r="C16" s="7" t="s">
        <v>705</v>
      </c>
      <c r="D16" s="7"/>
      <c r="E16" s="7"/>
      <c r="F16" s="7"/>
      <c r="G16" s="7"/>
      <c r="H16" s="7"/>
      <c r="I16" s="7"/>
      <c r="J16" s="7"/>
      <c r="K16" s="7"/>
      <c r="L16" s="7"/>
      <c r="M16" s="7"/>
      <c r="N16" s="7"/>
      <c r="O16" s="7"/>
      <c r="P16" s="7"/>
      <c r="Q16" s="7"/>
      <c r="R16" s="7"/>
      <c r="S16" s="200"/>
      <c r="T16" s="204"/>
    </row>
    <row r="17" spans="1:20" ht="15" customHeight="1">
      <c r="B17" s="7"/>
      <c r="C17" s="12"/>
      <c r="D17" s="12"/>
      <c r="E17" s="12"/>
      <c r="F17" s="12"/>
      <c r="G17" s="12"/>
      <c r="H17" s="7"/>
      <c r="I17" s="7"/>
      <c r="J17" s="7"/>
      <c r="K17" s="7"/>
      <c r="L17" s="7"/>
      <c r="M17" s="7"/>
      <c r="N17" s="7"/>
      <c r="O17" s="7"/>
      <c r="P17" s="7"/>
      <c r="Q17" s="7"/>
      <c r="R17" s="7"/>
      <c r="S17" s="204"/>
      <c r="T17" s="204"/>
    </row>
    <row r="18" spans="1:20" ht="15" customHeight="1">
      <c r="B18" s="7"/>
      <c r="C18" s="12"/>
      <c r="D18" s="12"/>
      <c r="E18" s="12"/>
      <c r="F18" s="12"/>
      <c r="G18" s="12"/>
      <c r="H18" s="7"/>
      <c r="I18" s="7"/>
      <c r="J18" s="7"/>
      <c r="K18" s="7"/>
      <c r="L18" s="7"/>
      <c r="M18" s="7"/>
      <c r="N18" s="7"/>
      <c r="O18" s="7"/>
      <c r="P18" s="7"/>
      <c r="Q18" s="7"/>
      <c r="R18" s="7"/>
      <c r="S18" s="204"/>
      <c r="T18" s="204"/>
    </row>
    <row r="19" spans="1:20" ht="15" customHeight="1">
      <c r="B19" s="7"/>
      <c r="C19" s="12"/>
      <c r="D19" s="12"/>
      <c r="E19" s="12"/>
      <c r="F19" s="12"/>
      <c r="G19" s="12"/>
      <c r="H19" s="7"/>
      <c r="I19" s="7"/>
      <c r="J19" s="7"/>
      <c r="K19" s="7"/>
      <c r="L19" s="7"/>
      <c r="M19" s="7"/>
      <c r="N19" s="7"/>
      <c r="O19" s="7"/>
      <c r="P19" s="7"/>
      <c r="Q19" s="7"/>
      <c r="R19" s="7"/>
      <c r="S19" s="204"/>
      <c r="T19" s="204"/>
    </row>
    <row r="20" spans="1:20" ht="15" customHeight="1">
      <c r="B20" s="7"/>
      <c r="C20" s="12"/>
      <c r="D20" s="12"/>
      <c r="E20" s="12"/>
      <c r="F20" s="12"/>
      <c r="G20" s="12"/>
      <c r="H20" s="7"/>
      <c r="I20" s="7"/>
      <c r="J20" s="7"/>
      <c r="K20" s="7"/>
      <c r="L20" s="7"/>
      <c r="M20" s="7"/>
      <c r="N20" s="7"/>
      <c r="O20" s="7"/>
      <c r="P20" s="7"/>
      <c r="Q20" s="7"/>
      <c r="R20" s="7"/>
      <c r="S20" s="204"/>
      <c r="T20" s="204"/>
    </row>
    <row r="21" spans="1:20" ht="15" customHeight="1">
      <c r="A21" s="738" t="s">
        <v>686</v>
      </c>
      <c r="B21" s="7"/>
      <c r="C21" s="12"/>
      <c r="D21" s="12"/>
      <c r="E21" s="12"/>
      <c r="F21" s="12"/>
      <c r="G21" s="12"/>
      <c r="H21" s="7"/>
      <c r="I21" s="7"/>
      <c r="J21" s="1006" t="s">
        <v>691</v>
      </c>
      <c r="K21" s="1006"/>
      <c r="L21" s="1006"/>
      <c r="M21" s="598"/>
      <c r="N21" s="19" t="s">
        <v>19</v>
      </c>
      <c r="O21" s="598"/>
      <c r="P21" s="19" t="s">
        <v>20</v>
      </c>
      <c r="Q21" s="598"/>
      <c r="R21" s="19" t="s">
        <v>21</v>
      </c>
      <c r="S21" s="204"/>
      <c r="T21" s="204"/>
    </row>
    <row r="22" spans="1:20" ht="15" customHeight="1">
      <c r="B22" s="7"/>
      <c r="C22" s="7"/>
      <c r="D22" s="7"/>
      <c r="E22" s="7"/>
      <c r="F22" s="873" t="s">
        <v>706</v>
      </c>
      <c r="G22" s="873"/>
      <c r="H22" s="1224" t="str">
        <f>IF(会社名等!E7="","",IF(会社名等!E8="","",会社名等!E7))</f>
        <v/>
      </c>
      <c r="I22" s="1224"/>
      <c r="J22" s="1224"/>
      <c r="K22" s="1224"/>
      <c r="L22" s="1224"/>
      <c r="M22" s="1224"/>
      <c r="N22" s="1224"/>
      <c r="O22" s="1224"/>
      <c r="P22" s="1224"/>
      <c r="Q22" s="1224"/>
      <c r="R22" s="1224"/>
      <c r="S22" s="200"/>
      <c r="T22" s="204"/>
    </row>
    <row r="23" spans="1:20" ht="17.25" customHeight="1">
      <c r="B23" s="7"/>
      <c r="C23" s="7"/>
      <c r="D23" s="7"/>
      <c r="E23" s="7"/>
      <c r="F23" s="873" t="s">
        <v>707</v>
      </c>
      <c r="G23" s="873"/>
      <c r="H23" s="1223" t="str">
        <f>IF(会社名等!E7&amp;会社名等!E8="","",IF(会社名等!E8="",会社名等!E7,IF(会社名等!E7="",会社名等!E8,会社名等!E8)))</f>
        <v/>
      </c>
      <c r="I23" s="1223"/>
      <c r="J23" s="1223"/>
      <c r="K23" s="1223"/>
      <c r="L23" s="1223"/>
      <c r="M23" s="1223"/>
      <c r="N23" s="1223"/>
      <c r="O23" s="1223"/>
      <c r="P23" s="1223"/>
      <c r="Q23" s="1223"/>
      <c r="R23" s="1223"/>
      <c r="S23" s="200"/>
      <c r="T23" s="204"/>
    </row>
    <row r="24" spans="1:20" ht="17.25" customHeight="1">
      <c r="B24" s="7"/>
      <c r="C24" s="7"/>
      <c r="D24" s="7"/>
      <c r="E24" s="7"/>
      <c r="F24" s="873" t="s">
        <v>701</v>
      </c>
      <c r="G24" s="873"/>
      <c r="H24" s="1225" t="str">
        <f>IF(会社名等!E9="","",会社名等!E9)</f>
        <v/>
      </c>
      <c r="I24" s="1225"/>
      <c r="J24" s="1225"/>
      <c r="K24" s="1225"/>
      <c r="L24" s="1225"/>
      <c r="M24" s="1225"/>
      <c r="N24" s="1225"/>
      <c r="O24" s="1225"/>
      <c r="P24" s="1225"/>
      <c r="Q24" s="1225"/>
      <c r="R24" s="1225"/>
      <c r="S24" s="110"/>
    </row>
    <row r="25" spans="1:20" ht="17.25" customHeight="1">
      <c r="B25" s="7"/>
      <c r="C25" s="7"/>
      <c r="D25" s="7"/>
      <c r="E25" s="7"/>
      <c r="F25" s="873" t="s">
        <v>702</v>
      </c>
      <c r="G25" s="873"/>
      <c r="H25" s="1223" t="str">
        <f>IF(会社名等!E10="","",会社名等!E10)</f>
        <v/>
      </c>
      <c r="I25" s="1223"/>
      <c r="J25" s="1223"/>
      <c r="K25" s="1223"/>
      <c r="L25" s="1223"/>
      <c r="M25" s="1223"/>
      <c r="N25" s="1223"/>
      <c r="O25" s="1223"/>
      <c r="P25" s="1223"/>
      <c r="Q25" s="1223"/>
      <c r="R25" s="12"/>
    </row>
    <row r="26" spans="1:20" ht="15" customHeight="1">
      <c r="B26" s="7"/>
      <c r="C26" s="7"/>
      <c r="D26" s="7"/>
      <c r="E26" s="7"/>
      <c r="F26" s="7"/>
      <c r="G26" s="332"/>
      <c r="H26" s="597"/>
      <c r="I26" s="597"/>
      <c r="J26" s="597"/>
      <c r="K26" s="597"/>
      <c r="L26" s="597"/>
      <c r="M26" s="597"/>
      <c r="N26" s="597"/>
      <c r="O26" s="597"/>
      <c r="P26" s="597"/>
      <c r="Q26" s="597"/>
      <c r="R26" s="19"/>
    </row>
    <row r="27" spans="1:20" ht="15" customHeight="1">
      <c r="B27" s="7"/>
      <c r="C27" s="1002" t="str">
        <f>IF(会社名等!E5=会社名等!Q41,"「会社名等」のページで提出先を選択してください","")</f>
        <v>「会社名等」のページで提出先を選択してください</v>
      </c>
      <c r="D27" s="1002"/>
      <c r="E27" s="1002"/>
      <c r="F27" s="1002"/>
      <c r="G27" s="1002"/>
      <c r="H27" s="1002"/>
      <c r="I27" s="7"/>
      <c r="J27" s="7"/>
      <c r="K27" s="7"/>
      <c r="L27" s="7"/>
      <c r="M27" s="7"/>
      <c r="N27" s="7"/>
      <c r="O27" s="7"/>
      <c r="P27" s="7"/>
      <c r="Q27" s="7"/>
      <c r="R27" s="7"/>
    </row>
    <row r="28" spans="1:20" ht="15" customHeight="1">
      <c r="B28" s="7"/>
      <c r="C28" s="1002"/>
      <c r="D28" s="1002"/>
      <c r="E28" s="1002"/>
      <c r="F28" s="1002"/>
      <c r="G28" s="1002"/>
      <c r="H28" s="1002"/>
      <c r="I28" s="7"/>
      <c r="J28" s="7"/>
      <c r="K28" s="7"/>
      <c r="L28" s="7"/>
      <c r="M28" s="7"/>
      <c r="N28" s="7"/>
      <c r="O28" s="7"/>
      <c r="P28" s="7"/>
      <c r="Q28" s="7"/>
      <c r="R28" s="7"/>
    </row>
    <row r="29" spans="1:20" ht="15" customHeight="1">
      <c r="B29" s="7"/>
      <c r="C29" s="1002"/>
      <c r="D29" s="1002"/>
      <c r="E29" s="1002"/>
      <c r="F29" s="1002"/>
      <c r="G29" s="1002"/>
      <c r="H29" s="1002"/>
      <c r="I29" s="7"/>
      <c r="J29" s="7"/>
      <c r="K29" s="7"/>
      <c r="L29" s="7"/>
      <c r="M29" s="7"/>
      <c r="N29" s="7"/>
      <c r="O29" s="7"/>
      <c r="P29" s="7"/>
      <c r="Q29" s="7"/>
      <c r="R29" s="7"/>
    </row>
    <row r="30" spans="1:20" ht="15" customHeight="1">
      <c r="B30" s="7"/>
      <c r="C30" s="1002"/>
      <c r="D30" s="1002"/>
      <c r="E30" s="1002"/>
      <c r="F30" s="1002"/>
      <c r="G30" s="1002"/>
      <c r="H30" s="1002"/>
      <c r="I30" s="7"/>
      <c r="J30" s="7"/>
      <c r="K30" s="7"/>
      <c r="L30" s="7"/>
      <c r="M30" s="7"/>
      <c r="N30" s="7"/>
      <c r="O30" s="7"/>
      <c r="P30" s="7"/>
      <c r="Q30" s="7"/>
      <c r="R30" s="7"/>
    </row>
    <row r="31" spans="1:20" ht="15" customHeight="1">
      <c r="B31" s="928" t="str">
        <f>+会社名等!D5</f>
        <v>○○局長</v>
      </c>
      <c r="C31" s="928"/>
      <c r="D31" s="928"/>
      <c r="E31" s="12"/>
      <c r="F31" s="37"/>
      <c r="G31" s="37"/>
      <c r="H31" s="7"/>
      <c r="I31" s="7"/>
      <c r="J31" s="7"/>
      <c r="K31" s="7"/>
      <c r="L31" s="7"/>
      <c r="M31" s="7"/>
      <c r="N31" s="7"/>
      <c r="O31" s="7"/>
      <c r="P31" s="7"/>
      <c r="Q31" s="7"/>
      <c r="R31" s="7"/>
    </row>
    <row r="32" spans="1:20" ht="15" customHeight="1">
      <c r="B32" s="928" t="str">
        <f>+会社名等!D6</f>
        <v>○○知事</v>
      </c>
      <c r="C32" s="928"/>
      <c r="D32" s="928"/>
      <c r="E32" s="19" t="s">
        <v>22</v>
      </c>
      <c r="F32" s="37"/>
      <c r="G32" s="37"/>
      <c r="H32" s="7"/>
      <c r="I32" s="7"/>
      <c r="J32" s="7"/>
      <c r="K32" s="7"/>
      <c r="L32" s="7"/>
      <c r="M32" s="7"/>
      <c r="N32" s="7"/>
      <c r="O32" s="7"/>
      <c r="P32" s="7"/>
      <c r="Q32" s="7"/>
      <c r="R32" s="7"/>
    </row>
    <row r="33" spans="2:18" ht="15" customHeight="1">
      <c r="B33" s="7"/>
      <c r="C33" s="7"/>
      <c r="D33" s="7"/>
      <c r="E33" s="620"/>
      <c r="F33" s="620"/>
      <c r="G33" s="37"/>
      <c r="H33" s="7"/>
      <c r="I33" s="7"/>
      <c r="J33" s="7"/>
      <c r="K33" s="7"/>
      <c r="L33" s="7"/>
      <c r="M33" s="7"/>
      <c r="N33" s="7"/>
      <c r="O33" s="7"/>
      <c r="P33" s="7"/>
      <c r="Q33" s="7"/>
      <c r="R33" s="7"/>
    </row>
    <row r="34" spans="2:18" ht="15" customHeight="1">
      <c r="B34" s="756"/>
      <c r="C34" s="258"/>
      <c r="D34" s="18"/>
      <c r="E34" s="620"/>
      <c r="F34" s="620"/>
      <c r="G34" s="37"/>
      <c r="H34" s="7"/>
      <c r="I34" s="7"/>
      <c r="J34" s="7"/>
      <c r="K34" s="7"/>
      <c r="L34" s="7"/>
      <c r="M34" s="7"/>
      <c r="N34" s="7"/>
      <c r="O34" s="7"/>
      <c r="P34" s="7"/>
      <c r="Q34" s="7"/>
      <c r="R34" s="7"/>
    </row>
    <row r="35" spans="2:18" ht="15" customHeight="1">
      <c r="B35" s="756"/>
      <c r="C35" s="258"/>
      <c r="D35" s="18"/>
      <c r="E35" s="620"/>
      <c r="F35" s="620"/>
      <c r="G35" s="37"/>
      <c r="H35" s="7"/>
      <c r="I35" s="7"/>
      <c r="J35" s="7"/>
      <c r="K35" s="7"/>
      <c r="L35" s="7"/>
      <c r="M35" s="7"/>
      <c r="N35" s="7"/>
      <c r="O35" s="7"/>
      <c r="P35" s="7"/>
      <c r="Q35" s="7"/>
      <c r="R35" s="7"/>
    </row>
    <row r="36" spans="2:18" ht="15" customHeight="1">
      <c r="B36" s="7"/>
      <c r="C36" s="7"/>
      <c r="D36" s="7"/>
      <c r="E36" s="7"/>
      <c r="F36" s="7"/>
      <c r="G36" s="7"/>
      <c r="H36" s="7"/>
      <c r="I36" s="7"/>
      <c r="J36" s="7"/>
      <c r="K36" s="7"/>
      <c r="L36" s="7"/>
      <c r="M36" s="7"/>
      <c r="N36" s="7"/>
      <c r="O36" s="7"/>
      <c r="P36" s="7"/>
      <c r="Q36" s="7"/>
      <c r="R36" s="7"/>
    </row>
    <row r="37" spans="2:18" s="35" customFormat="1" ht="15" customHeight="1">
      <c r="B37" s="873" t="s">
        <v>96</v>
      </c>
      <c r="C37" s="873"/>
      <c r="D37" s="12"/>
      <c r="E37" s="12"/>
      <c r="F37" s="12"/>
      <c r="G37" s="12"/>
      <c r="H37" s="7"/>
      <c r="I37" s="7"/>
      <c r="J37" s="7"/>
      <c r="K37" s="7"/>
      <c r="L37" s="12"/>
      <c r="M37" s="12"/>
      <c r="N37" s="12"/>
      <c r="O37" s="12"/>
      <c r="P37" s="12"/>
      <c r="Q37" s="12"/>
      <c r="R37" s="7"/>
    </row>
    <row r="38" spans="2:18" s="35" customFormat="1" ht="15" customHeight="1">
      <c r="B38" s="12"/>
      <c r="C38" s="12"/>
      <c r="D38" s="12"/>
      <c r="E38" s="12"/>
      <c r="F38" s="12"/>
      <c r="G38" s="12"/>
      <c r="H38" s="7"/>
      <c r="I38" s="7"/>
      <c r="J38" s="7"/>
      <c r="K38" s="7"/>
      <c r="L38" s="12"/>
      <c r="M38" s="12"/>
      <c r="N38" s="12"/>
      <c r="O38" s="12"/>
      <c r="P38" s="12"/>
      <c r="Q38" s="12"/>
      <c r="R38" s="7"/>
    </row>
    <row r="39" spans="2:18" s="35" customFormat="1" ht="15" customHeight="1">
      <c r="B39" s="103"/>
      <c r="C39" s="12" t="s">
        <v>706</v>
      </c>
      <c r="D39" s="22" t="s">
        <v>710</v>
      </c>
      <c r="E39" s="19" t="s">
        <v>706</v>
      </c>
      <c r="F39" s="13"/>
      <c r="G39" s="873" t="s">
        <v>752</v>
      </c>
      <c r="H39" s="873"/>
      <c r="I39" s="873"/>
      <c r="J39" s="18"/>
      <c r="K39" s="18"/>
      <c r="L39" s="18"/>
      <c r="M39" s="12"/>
      <c r="N39" s="12"/>
      <c r="O39" s="12"/>
      <c r="P39" s="12"/>
      <c r="Q39" s="12"/>
      <c r="R39" s="12"/>
    </row>
    <row r="40" spans="2:18" s="35" customFormat="1" ht="15" customHeight="1">
      <c r="B40" s="103"/>
      <c r="C40" s="12" t="s">
        <v>707</v>
      </c>
      <c r="D40" s="901" t="s">
        <v>703</v>
      </c>
      <c r="E40" s="19" t="s">
        <v>707</v>
      </c>
      <c r="F40" s="13"/>
      <c r="G40" s="873" t="s">
        <v>753</v>
      </c>
      <c r="H40" s="873"/>
      <c r="I40" s="873"/>
      <c r="J40" s="850" t="s">
        <v>754</v>
      </c>
      <c r="K40" s="850"/>
      <c r="L40" s="850"/>
      <c r="M40" s="850"/>
      <c r="N40" s="850"/>
      <c r="O40" s="850"/>
      <c r="P40" s="850"/>
      <c r="Q40" s="850"/>
      <c r="R40" s="850"/>
    </row>
    <row r="41" spans="2:18" s="11" customFormat="1" ht="15" customHeight="1">
      <c r="B41" s="103"/>
      <c r="C41" s="12" t="s">
        <v>701</v>
      </c>
      <c r="D41" s="901"/>
      <c r="E41" s="19" t="s">
        <v>701</v>
      </c>
      <c r="F41" s="12"/>
      <c r="G41" s="873"/>
      <c r="H41" s="873"/>
      <c r="I41" s="873"/>
      <c r="J41" s="850"/>
      <c r="K41" s="850"/>
      <c r="L41" s="850"/>
      <c r="M41" s="850"/>
      <c r="N41" s="850"/>
      <c r="O41" s="850"/>
      <c r="P41" s="850"/>
      <c r="Q41" s="850"/>
      <c r="R41" s="850"/>
    </row>
    <row r="42" spans="2:18" s="11" customFormat="1" ht="15" customHeight="1">
      <c r="B42" s="103"/>
      <c r="C42" s="12" t="s">
        <v>702</v>
      </c>
      <c r="D42" s="335"/>
      <c r="E42" s="19" t="s">
        <v>702</v>
      </c>
      <c r="F42" s="12" t="s">
        <v>711</v>
      </c>
      <c r="G42" s="1222" t="s">
        <v>755</v>
      </c>
      <c r="H42" s="1222"/>
      <c r="I42" s="1222"/>
      <c r="J42" s="12"/>
      <c r="K42" s="12"/>
      <c r="L42" s="12"/>
      <c r="M42" s="12"/>
      <c r="N42" s="12"/>
      <c r="O42" s="12"/>
      <c r="P42" s="12"/>
      <c r="Q42" s="12"/>
      <c r="R42" s="12"/>
    </row>
    <row r="43" spans="2:18" ht="15" customHeight="1">
      <c r="B43" s="7"/>
      <c r="C43" s="7"/>
      <c r="D43" s="7"/>
      <c r="E43" s="7"/>
      <c r="F43" s="7"/>
      <c r="G43" s="7"/>
      <c r="H43" s="7"/>
      <c r="I43" s="7"/>
      <c r="J43" s="7"/>
      <c r="K43" s="7"/>
      <c r="L43" s="7"/>
      <c r="M43" s="7"/>
      <c r="N43" s="7"/>
      <c r="O43" s="7"/>
      <c r="P43" s="7"/>
      <c r="Q43" s="7"/>
      <c r="R43" s="7"/>
    </row>
  </sheetData>
  <sheetProtection algorithmName="SHA-512" hashValue="LMvER6lxKgxxlbVTJ4q60cEzEQtzQLdAg/qkxSDN21lL+/f6y8WfzDGZHNK9Njypg12gFK072+N9DroTXvgVAw==" saltValue="RMBNw2/kz9FBWAGHaKhR8w==" spinCount="100000" sheet="1" objects="1" scenarios="1" selectLockedCells="1"/>
  <mergeCells count="26">
    <mergeCell ref="T3:T4"/>
    <mergeCell ref="U3:U4"/>
    <mergeCell ref="V3:V4"/>
    <mergeCell ref="P4:R4"/>
    <mergeCell ref="B5:R6"/>
    <mergeCell ref="D11:D12"/>
    <mergeCell ref="G11:R12"/>
    <mergeCell ref="B15:B16"/>
    <mergeCell ref="D40:D41"/>
    <mergeCell ref="J21:L21"/>
    <mergeCell ref="H22:R22"/>
    <mergeCell ref="H23:R23"/>
    <mergeCell ref="F24:G24"/>
    <mergeCell ref="H24:R24"/>
    <mergeCell ref="F23:G23"/>
    <mergeCell ref="F22:G22"/>
    <mergeCell ref="G42:I42"/>
    <mergeCell ref="B37:C37"/>
    <mergeCell ref="H25:Q25"/>
    <mergeCell ref="C27:H30"/>
    <mergeCell ref="F25:G25"/>
    <mergeCell ref="G39:I39"/>
    <mergeCell ref="G40:I41"/>
    <mergeCell ref="J40:R41"/>
    <mergeCell ref="B31:D31"/>
    <mergeCell ref="B32:D32"/>
  </mergeCells>
  <phoneticPr fontId="3"/>
  <printOptions horizontalCentered="1"/>
  <pageMargins left="0.62" right="0.47" top="0.71" bottom="0.55118110236220474" header="0.35433070866141736" footer="0.31496062992125984"/>
  <pageSetup paperSize="9"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A69"/>
  <sheetViews>
    <sheetView showRowColHeaders="0" zoomScaleNormal="100" workbookViewId="0">
      <selection activeCell="P15" sqref="P15:GD15"/>
    </sheetView>
  </sheetViews>
  <sheetFormatPr defaultColWidth="8.875" defaultRowHeight="13.5"/>
  <cols>
    <col min="1" max="1" width="5.5" style="8" customWidth="1"/>
    <col min="2" max="6" width="0.5" style="8" customWidth="1"/>
    <col min="7" max="7" width="11.375" style="8" customWidth="1"/>
    <col min="8" max="186" width="0.5" style="8" customWidth="1"/>
    <col min="187" max="187" width="2.5" style="8" customWidth="1"/>
    <col min="188" max="192" width="3.375" style="8" customWidth="1"/>
    <col min="193" max="193" width="5.75" style="8" customWidth="1"/>
    <col min="194" max="194" width="3.375" style="8" customWidth="1"/>
    <col min="195" max="195" width="2.75" style="8" customWidth="1"/>
    <col min="196" max="16384" width="8.875" style="8"/>
  </cols>
  <sheetData>
    <row r="1" spans="2:197" s="105" customFormat="1" ht="8.25" customHeight="1">
      <c r="B1" s="106"/>
      <c r="D1" s="106"/>
      <c r="F1" s="106"/>
      <c r="H1" s="106"/>
      <c r="J1" s="106"/>
      <c r="L1" s="106"/>
      <c r="N1" s="106"/>
      <c r="P1" s="106"/>
      <c r="R1" s="106"/>
      <c r="T1" s="106"/>
      <c r="V1" s="106"/>
      <c r="X1" s="106"/>
      <c r="Z1" s="106"/>
      <c r="AB1" s="106"/>
      <c r="AD1" s="106"/>
      <c r="AF1" s="106"/>
      <c r="AH1" s="106"/>
      <c r="AJ1" s="106"/>
      <c r="AL1" s="106"/>
      <c r="AN1" s="106"/>
      <c r="AP1" s="106"/>
      <c r="AR1" s="106"/>
      <c r="AT1" s="106"/>
      <c r="AV1" s="106"/>
      <c r="AX1" s="106"/>
      <c r="AZ1" s="106"/>
      <c r="BB1" s="106"/>
      <c r="BD1" s="106"/>
      <c r="BF1" s="106"/>
      <c r="BH1" s="106"/>
      <c r="BJ1" s="106"/>
      <c r="BL1" s="106"/>
      <c r="BN1" s="106"/>
      <c r="BP1" s="106"/>
      <c r="BR1" s="106"/>
      <c r="BT1" s="106"/>
      <c r="BV1" s="106"/>
      <c r="BX1" s="106"/>
      <c r="BZ1" s="106"/>
      <c r="CB1" s="106"/>
      <c r="CD1" s="106"/>
      <c r="CF1" s="106"/>
      <c r="CH1" s="106"/>
      <c r="CJ1" s="106"/>
      <c r="CL1" s="106"/>
      <c r="CN1" s="106"/>
      <c r="CP1" s="106"/>
    </row>
    <row r="2" spans="2:197" s="105" customFormat="1" ht="18.75" customHeight="1">
      <c r="B2" s="106"/>
      <c r="D2" s="106"/>
      <c r="F2" s="106"/>
      <c r="H2" s="106"/>
      <c r="J2" s="106"/>
      <c r="L2" s="106"/>
      <c r="N2" s="106"/>
      <c r="P2" s="106"/>
      <c r="R2" s="106"/>
      <c r="T2" s="106"/>
      <c r="V2" s="106"/>
      <c r="X2" s="106"/>
      <c r="Z2" s="106"/>
      <c r="AB2" s="106"/>
      <c r="AD2" s="106"/>
      <c r="AF2" s="106"/>
      <c r="AH2" s="106"/>
      <c r="AJ2" s="106"/>
      <c r="AL2" s="106"/>
      <c r="AN2" s="106"/>
      <c r="AP2" s="106"/>
      <c r="AR2" s="106"/>
      <c r="AT2" s="106"/>
      <c r="AV2" s="106"/>
      <c r="AX2" s="106"/>
      <c r="AZ2" s="106"/>
      <c r="BB2" s="106"/>
      <c r="BD2" s="106"/>
      <c r="BF2" s="106"/>
      <c r="BH2" s="106"/>
      <c r="BJ2" s="106"/>
      <c r="BL2" s="106"/>
      <c r="BN2" s="106"/>
      <c r="BP2" s="106"/>
      <c r="BR2" s="106"/>
      <c r="BT2" s="106"/>
      <c r="BV2" s="106"/>
      <c r="BX2" s="106"/>
      <c r="BZ2" s="106"/>
      <c r="CB2" s="106"/>
      <c r="CD2" s="106"/>
      <c r="CF2" s="106"/>
      <c r="CH2" s="106"/>
      <c r="CJ2" s="106"/>
      <c r="CL2" s="106"/>
      <c r="CN2" s="106"/>
      <c r="CP2" s="106"/>
      <c r="EZ2" s="216"/>
      <c r="FA2" s="216"/>
      <c r="FB2" s="216"/>
      <c r="FC2" s="216"/>
      <c r="FD2" s="216"/>
      <c r="FE2" s="216"/>
      <c r="FF2" s="216"/>
      <c r="FG2" s="216"/>
      <c r="FH2" s="216"/>
      <c r="FI2" s="216"/>
      <c r="FJ2" s="216"/>
      <c r="FK2" s="216"/>
      <c r="FL2" s="216"/>
      <c r="FM2" s="216"/>
      <c r="FN2" s="216"/>
      <c r="FO2" s="216"/>
      <c r="FP2" s="216"/>
      <c r="FQ2" s="216"/>
      <c r="FR2" s="216"/>
      <c r="FS2" s="216"/>
      <c r="FT2" s="216"/>
      <c r="FU2" s="216"/>
      <c r="FV2" s="216"/>
      <c r="FW2" s="216"/>
      <c r="FX2" s="216"/>
      <c r="FY2" s="216"/>
      <c r="FZ2" s="216"/>
      <c r="GA2" s="216"/>
      <c r="GF2" s="1074" t="s">
        <v>348</v>
      </c>
      <c r="GG2" s="1074" t="s">
        <v>349</v>
      </c>
      <c r="GH2" s="1027" t="s">
        <v>350</v>
      </c>
    </row>
    <row r="3" spans="2:197" s="105" customFormat="1" ht="21.75" customHeight="1">
      <c r="B3" s="106"/>
      <c r="D3" s="106"/>
      <c r="F3" s="106"/>
      <c r="H3" s="106"/>
      <c r="J3" s="106"/>
      <c r="L3" s="106"/>
      <c r="N3" s="106"/>
      <c r="P3" s="106"/>
      <c r="R3" s="106"/>
      <c r="T3" s="106"/>
      <c r="V3" s="106"/>
      <c r="X3" s="106"/>
      <c r="Z3" s="106"/>
      <c r="AB3" s="106"/>
      <c r="AD3" s="106"/>
      <c r="AF3" s="106"/>
      <c r="AH3" s="106"/>
      <c r="AJ3" s="106"/>
      <c r="AL3" s="106"/>
      <c r="AN3" s="106"/>
      <c r="AP3" s="106"/>
      <c r="AR3" s="106"/>
      <c r="AT3" s="106"/>
      <c r="AV3" s="106"/>
      <c r="AX3" s="106"/>
      <c r="AZ3" s="106"/>
      <c r="BB3" s="106"/>
      <c r="BD3" s="106"/>
      <c r="BF3" s="106"/>
      <c r="BH3" s="106"/>
      <c r="BJ3" s="106"/>
      <c r="BL3" s="106"/>
      <c r="BN3" s="106"/>
      <c r="BP3" s="106"/>
      <c r="BR3" s="106"/>
      <c r="BT3" s="106"/>
      <c r="BV3" s="106"/>
      <c r="BX3" s="106"/>
      <c r="BZ3" s="106"/>
      <c r="CB3" s="106"/>
      <c r="CD3" s="106"/>
      <c r="CF3" s="106"/>
      <c r="CH3" s="106"/>
      <c r="CJ3" s="106"/>
      <c r="CL3" s="106"/>
      <c r="CN3" s="106"/>
      <c r="CP3" s="106"/>
      <c r="ES3" s="216"/>
      <c r="ET3" s="216"/>
      <c r="EU3" s="216"/>
      <c r="EV3" s="216"/>
      <c r="EW3" s="216"/>
      <c r="EX3" s="216"/>
      <c r="EY3" s="216"/>
      <c r="EZ3" s="216"/>
      <c r="FA3" s="216"/>
      <c r="FB3" s="216"/>
      <c r="FC3" s="216"/>
      <c r="FD3" s="216"/>
      <c r="FE3" s="216"/>
      <c r="FF3" s="216"/>
      <c r="FG3" s="216"/>
      <c r="FH3" s="216"/>
      <c r="FI3" s="216"/>
      <c r="FJ3" s="216"/>
      <c r="FK3" s="216"/>
      <c r="FL3" s="216"/>
      <c r="FM3" s="216"/>
      <c r="FN3" s="216"/>
      <c r="FO3" s="216"/>
      <c r="FP3" s="216"/>
      <c r="FQ3" s="216"/>
      <c r="FR3" s="216"/>
      <c r="FS3" s="216"/>
      <c r="FT3" s="216"/>
      <c r="FU3" s="216"/>
      <c r="FV3" s="216"/>
      <c r="FW3" s="216"/>
      <c r="FX3" s="216"/>
      <c r="FY3" s="216"/>
      <c r="FZ3" s="216"/>
      <c r="GA3" s="216"/>
      <c r="GF3" s="1074"/>
      <c r="GG3" s="1074"/>
      <c r="GH3" s="1027"/>
    </row>
    <row r="4" spans="2:197" s="105" customFormat="1" ht="21.75" customHeight="1">
      <c r="B4" s="106"/>
      <c r="C4" s="1320" t="s">
        <v>680</v>
      </c>
      <c r="D4" s="1321"/>
      <c r="E4" s="1321"/>
      <c r="F4" s="1321"/>
      <c r="G4" s="1321"/>
      <c r="H4" s="1321"/>
      <c r="I4" s="1321"/>
      <c r="J4" s="1321"/>
      <c r="K4" s="1321"/>
      <c r="L4" s="1321"/>
      <c r="M4" s="1321"/>
      <c r="N4" s="1321"/>
      <c r="O4" s="1321"/>
      <c r="P4" s="1321"/>
      <c r="Q4" s="1321"/>
      <c r="R4" s="1321"/>
      <c r="S4" s="1321"/>
      <c r="T4" s="1321"/>
      <c r="U4" s="1321"/>
      <c r="V4" s="1321"/>
      <c r="W4" s="1321"/>
      <c r="X4" s="1321"/>
      <c r="Y4" s="1321"/>
      <c r="Z4" s="1321"/>
      <c r="AA4" s="1321"/>
      <c r="AB4" s="1321"/>
      <c r="AC4" s="1321"/>
      <c r="AD4" s="1321"/>
      <c r="AE4" s="1321"/>
      <c r="AF4" s="1321"/>
      <c r="AG4" s="1321"/>
      <c r="AH4" s="1321"/>
      <c r="AI4" s="1321"/>
      <c r="AJ4" s="1321"/>
      <c r="AK4" s="1321"/>
      <c r="AL4" s="1321"/>
      <c r="AM4" s="1321"/>
      <c r="AN4" s="1321"/>
      <c r="AO4" s="1321"/>
      <c r="AP4" s="1321"/>
      <c r="AQ4" s="1321"/>
      <c r="AR4" s="1321"/>
      <c r="AS4" s="1321"/>
      <c r="AT4" s="1321"/>
      <c r="AU4" s="1321"/>
      <c r="AV4" s="1321"/>
      <c r="AW4" s="1321"/>
      <c r="AX4" s="1321"/>
      <c r="AY4" s="1321"/>
      <c r="AZ4" s="1321"/>
      <c r="BA4" s="1321"/>
      <c r="BB4" s="1321"/>
      <c r="BC4" s="1321"/>
      <c r="BD4" s="1321"/>
      <c r="BE4" s="1321"/>
      <c r="BF4" s="1321"/>
      <c r="BG4" s="1321"/>
      <c r="BH4" s="1321"/>
      <c r="BI4" s="1321"/>
      <c r="BJ4" s="1321"/>
      <c r="BK4" s="1321"/>
      <c r="BL4" s="1321"/>
      <c r="BM4" s="1321"/>
      <c r="BN4" s="1321"/>
      <c r="BO4" s="1321"/>
      <c r="BP4" s="1321"/>
      <c r="BQ4" s="1321"/>
      <c r="BR4" s="1321"/>
      <c r="BS4" s="1321"/>
      <c r="BT4" s="1321"/>
      <c r="BU4" s="1321"/>
      <c r="BV4" s="1321"/>
      <c r="BW4" s="1321"/>
      <c r="BX4" s="1321"/>
      <c r="BY4" s="1321"/>
      <c r="BZ4" s="1321"/>
      <c r="CA4" s="1321"/>
      <c r="CB4" s="1321"/>
      <c r="CC4" s="1321"/>
      <c r="CD4" s="1321"/>
      <c r="CE4" s="1321"/>
      <c r="CF4" s="1321"/>
      <c r="CG4" s="1321"/>
      <c r="CH4" s="1321"/>
      <c r="CI4" s="1321"/>
      <c r="CJ4" s="1321"/>
      <c r="CK4" s="1321"/>
      <c r="CL4" s="1321"/>
      <c r="CM4" s="1321"/>
      <c r="CN4" s="1321"/>
      <c r="CO4" s="1321"/>
      <c r="CP4" s="1321"/>
      <c r="CQ4" s="1321"/>
      <c r="CR4" s="1321"/>
      <c r="CS4" s="1321"/>
      <c r="CT4" s="1321"/>
      <c r="CU4" s="1321"/>
      <c r="CV4" s="1321"/>
      <c r="CW4" s="1321"/>
      <c r="CX4" s="1321"/>
      <c r="CY4" s="1321"/>
      <c r="CZ4" s="1321"/>
      <c r="DA4" s="1321"/>
      <c r="DB4" s="1321"/>
      <c r="DC4" s="1321"/>
      <c r="DD4" s="1321"/>
      <c r="DE4" s="1321"/>
      <c r="DF4" s="1321"/>
      <c r="DG4" s="1321"/>
      <c r="DH4" s="1321"/>
      <c r="DI4" s="1321"/>
      <c r="DJ4" s="1321"/>
      <c r="DK4" s="1321"/>
      <c r="DL4" s="1321"/>
      <c r="DM4" s="1321"/>
      <c r="DN4" s="1321"/>
      <c r="DO4" s="1321"/>
      <c r="DP4" s="1321"/>
      <c r="DQ4" s="1321"/>
      <c r="DR4" s="1321"/>
      <c r="DS4" s="1321"/>
      <c r="DT4" s="1321"/>
      <c r="DU4" s="1321"/>
      <c r="DV4" s="1321"/>
      <c r="DW4" s="1321"/>
      <c r="DX4" s="1321"/>
      <c r="DY4" s="1321"/>
      <c r="DZ4" s="1321"/>
      <c r="EA4" s="1321"/>
      <c r="EB4" s="1321"/>
      <c r="EC4" s="1321"/>
      <c r="ED4" s="1321"/>
      <c r="EE4" s="1321"/>
      <c r="EF4" s="1321"/>
      <c r="EG4" s="1321"/>
      <c r="EH4" s="1321"/>
      <c r="EI4" s="1321"/>
      <c r="EJ4" s="1321"/>
      <c r="EK4" s="1321"/>
      <c r="EL4" s="1321"/>
      <c r="EM4" s="1321"/>
      <c r="EN4" s="1321"/>
      <c r="EO4" s="1321"/>
      <c r="EP4" s="1321"/>
      <c r="EQ4" s="1321"/>
      <c r="ER4" s="1321"/>
      <c r="ES4" s="1321"/>
      <c r="ET4" s="1321"/>
      <c r="EU4" s="1321"/>
      <c r="EV4" s="1321"/>
      <c r="EW4" s="1321"/>
      <c r="EX4" s="1321"/>
      <c r="EY4" s="1321"/>
      <c r="EZ4" s="1321"/>
      <c r="FA4" s="1321"/>
      <c r="FB4" s="1321"/>
      <c r="FC4" s="1321"/>
      <c r="FD4" s="1321"/>
      <c r="FE4" s="1321"/>
      <c r="FF4" s="1321"/>
      <c r="FG4" s="1321"/>
      <c r="FH4" s="1321"/>
      <c r="FI4" s="1321"/>
      <c r="FJ4" s="1321"/>
      <c r="FK4" s="1321"/>
      <c r="FL4" s="1321"/>
      <c r="FM4" s="1321"/>
      <c r="FN4" s="1321"/>
      <c r="FO4" s="1321"/>
      <c r="FP4" s="1321"/>
      <c r="FQ4" s="1321"/>
      <c r="FR4" s="1321"/>
      <c r="FS4" s="1321"/>
      <c r="FT4" s="1321"/>
      <c r="FU4" s="1321"/>
      <c r="FV4" s="1321"/>
      <c r="FW4" s="1321"/>
      <c r="FX4" s="1321"/>
      <c r="FY4" s="1321"/>
      <c r="FZ4" s="1321"/>
      <c r="GA4" s="1321"/>
      <c r="GB4" s="1321"/>
      <c r="GC4" s="1321"/>
      <c r="GD4" s="1322"/>
      <c r="GF4" s="472" t="s">
        <v>351</v>
      </c>
      <c r="GG4" s="472" t="s">
        <v>351</v>
      </c>
      <c r="GH4" s="774"/>
    </row>
    <row r="5" spans="2:197" s="105" customFormat="1" ht="10.5" customHeight="1">
      <c r="B5" s="106"/>
    </row>
    <row r="6" spans="2:197" s="35" customFormat="1" ht="13.5" customHeight="1">
      <c r="B6" s="13"/>
      <c r="C6" s="427" t="s">
        <v>404</v>
      </c>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269" t="s">
        <v>279</v>
      </c>
      <c r="FH6" s="1269"/>
      <c r="FI6" s="1269"/>
      <c r="FJ6" s="1269"/>
      <c r="FK6" s="1269"/>
      <c r="FL6" s="1269"/>
      <c r="FM6" s="1269"/>
      <c r="FN6" s="1269"/>
      <c r="FO6" s="1269"/>
      <c r="FP6" s="1269"/>
      <c r="FQ6" s="1269"/>
      <c r="FR6" s="1269"/>
      <c r="FS6" s="1269"/>
      <c r="FT6" s="1269"/>
      <c r="FU6" s="1269"/>
      <c r="FV6" s="1269"/>
      <c r="FW6" s="1269"/>
      <c r="FX6" s="1269"/>
      <c r="FY6" s="1269"/>
      <c r="FZ6" s="1269"/>
      <c r="GA6" s="1269"/>
      <c r="GB6" s="1269"/>
      <c r="GC6" s="1269"/>
      <c r="GD6" s="1269"/>
      <c r="GF6" s="105"/>
      <c r="GG6" s="105"/>
      <c r="GH6" s="105"/>
      <c r="GI6" s="105"/>
      <c r="GJ6" s="105"/>
      <c r="GK6" s="105"/>
      <c r="GL6" s="105"/>
      <c r="GM6" s="105"/>
      <c r="GN6" s="105"/>
    </row>
    <row r="7" spans="2:197" s="11" customFormat="1" ht="22.5" customHeight="1">
      <c r="B7" s="9"/>
      <c r="C7" s="428"/>
      <c r="D7" s="428"/>
      <c r="E7" s="428"/>
      <c r="F7" s="428"/>
      <c r="G7" s="428"/>
      <c r="H7" s="428"/>
      <c r="I7" s="428"/>
      <c r="J7" s="428"/>
      <c r="K7" s="428"/>
      <c r="L7" s="428"/>
      <c r="M7" s="428"/>
      <c r="N7" s="428"/>
      <c r="O7" s="428"/>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9"/>
      <c r="ES7" s="7"/>
      <c r="ET7" s="7"/>
      <c r="EU7" s="21"/>
      <c r="EV7" s="7"/>
      <c r="EW7" s="7"/>
      <c r="EX7" s="7"/>
      <c r="EY7" s="7"/>
      <c r="EZ7" s="13"/>
      <c r="FA7" s="7"/>
      <c r="FB7" s="9"/>
      <c r="FC7" s="9"/>
      <c r="FD7" s="9"/>
      <c r="FE7" s="9"/>
      <c r="FF7" s="9"/>
      <c r="FG7" s="1315">
        <v>0</v>
      </c>
      <c r="FH7" s="1316"/>
      <c r="FI7" s="1316"/>
      <c r="FJ7" s="1317"/>
      <c r="FK7" s="18"/>
      <c r="FL7" s="1315">
        <v>0</v>
      </c>
      <c r="FM7" s="1316"/>
      <c r="FN7" s="1316"/>
      <c r="FO7" s="1317"/>
      <c r="FP7" s="18"/>
      <c r="FQ7" s="1315">
        <v>0</v>
      </c>
      <c r="FR7" s="1316"/>
      <c r="FS7" s="1316"/>
      <c r="FT7" s="1317"/>
      <c r="FU7" s="18"/>
      <c r="FV7" s="1315">
        <v>0</v>
      </c>
      <c r="FW7" s="1316"/>
      <c r="FX7" s="1316"/>
      <c r="FY7" s="1317"/>
      <c r="FZ7" s="18"/>
      <c r="GA7" s="1315">
        <v>2</v>
      </c>
      <c r="GB7" s="1316"/>
      <c r="GC7" s="1316"/>
      <c r="GD7" s="1317"/>
      <c r="GF7" s="105"/>
      <c r="GG7" s="105"/>
      <c r="GH7" s="105"/>
      <c r="GI7" s="105"/>
      <c r="GJ7" s="105"/>
      <c r="GK7" s="105"/>
      <c r="GL7" s="105"/>
      <c r="GM7" s="105"/>
      <c r="GN7" s="105"/>
    </row>
    <row r="8" spans="2:197" s="11" customFormat="1" ht="13.5" customHeight="1">
      <c r="B8" s="9"/>
      <c r="C8" s="429"/>
      <c r="D8" s="429"/>
      <c r="E8" s="429"/>
      <c r="F8" s="429"/>
      <c r="G8" s="429"/>
      <c r="H8" s="429"/>
      <c r="I8" s="429"/>
      <c r="J8" s="429"/>
      <c r="K8" s="429"/>
      <c r="L8" s="429"/>
      <c r="M8" s="429"/>
      <c r="N8" s="429"/>
      <c r="O8" s="429"/>
      <c r="P8" s="34"/>
      <c r="Q8" s="34"/>
      <c r="R8" s="34"/>
      <c r="S8" s="34"/>
      <c r="T8" s="34"/>
      <c r="U8" s="34"/>
      <c r="V8" s="34"/>
      <c r="W8" s="34"/>
      <c r="X8" s="34"/>
      <c r="Y8" s="34"/>
      <c r="Z8" s="34"/>
      <c r="AA8" s="34"/>
      <c r="AB8" s="34"/>
      <c r="AC8" s="34"/>
      <c r="AD8" s="34"/>
      <c r="AE8" s="34"/>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9"/>
      <c r="ES8" s="7"/>
      <c r="ET8" s="7"/>
      <c r="EU8" s="21"/>
      <c r="EV8" s="7"/>
      <c r="EW8" s="7"/>
      <c r="EX8" s="7"/>
      <c r="EY8" s="7"/>
      <c r="EZ8" s="13"/>
      <c r="FA8" s="7"/>
      <c r="FB8" s="430">
        <v>0</v>
      </c>
      <c r="FC8" s="430"/>
      <c r="FD8" s="430"/>
      <c r="FE8" s="430"/>
      <c r="FF8" s="430"/>
      <c r="FG8" s="430"/>
      <c r="FH8" s="430">
        <v>0</v>
      </c>
      <c r="FI8" s="430"/>
      <c r="FJ8" s="430"/>
      <c r="FK8" s="430"/>
      <c r="FL8" s="430"/>
      <c r="FM8" s="333"/>
      <c r="FN8" s="430">
        <v>0</v>
      </c>
      <c r="FO8" s="430"/>
      <c r="FP8" s="430"/>
      <c r="FQ8" s="430"/>
      <c r="FR8" s="430"/>
      <c r="FS8" s="430"/>
      <c r="FT8" s="430">
        <v>0</v>
      </c>
      <c r="FU8" s="430"/>
      <c r="FV8" s="430"/>
      <c r="FW8" s="430"/>
      <c r="FX8" s="430"/>
      <c r="FY8" s="333"/>
      <c r="FZ8" s="430">
        <v>2</v>
      </c>
      <c r="GA8" s="430"/>
      <c r="GB8" s="430"/>
      <c r="GC8" s="430"/>
      <c r="GD8" s="430"/>
      <c r="GF8" s="105"/>
      <c r="GG8" s="105"/>
      <c r="GH8" s="105"/>
      <c r="GI8" s="105"/>
      <c r="GJ8" s="105"/>
      <c r="GK8" s="105"/>
      <c r="GL8" s="105"/>
      <c r="GM8" s="105"/>
      <c r="GN8" s="105"/>
    </row>
    <row r="9" spans="2:197" ht="32.25" customHeight="1">
      <c r="B9" s="1009" t="s">
        <v>712</v>
      </c>
      <c r="C9" s="1009"/>
      <c r="D9" s="1009"/>
      <c r="E9" s="1009"/>
      <c r="F9" s="1009"/>
      <c r="G9" s="1009"/>
      <c r="H9" s="1009"/>
      <c r="I9" s="1009"/>
      <c r="J9" s="1009"/>
      <c r="K9" s="1009"/>
      <c r="L9" s="1009"/>
      <c r="M9" s="1009"/>
      <c r="N9" s="1009"/>
      <c r="O9" s="1009"/>
      <c r="P9" s="1009"/>
      <c r="Q9" s="1009"/>
      <c r="R9" s="1009"/>
      <c r="S9" s="1009"/>
      <c r="T9" s="1009"/>
      <c r="U9" s="1009"/>
      <c r="V9" s="1009"/>
      <c r="W9" s="1009"/>
      <c r="X9" s="1009"/>
      <c r="Y9" s="1009"/>
      <c r="Z9" s="1009"/>
      <c r="AA9" s="1009"/>
      <c r="AB9" s="1009"/>
      <c r="AC9" s="1009"/>
      <c r="AD9" s="1009"/>
      <c r="AE9" s="1009"/>
      <c r="AF9" s="1009"/>
      <c r="AG9" s="1009"/>
      <c r="AH9" s="1009"/>
      <c r="AI9" s="1009"/>
      <c r="AJ9" s="1009"/>
      <c r="AK9" s="1009"/>
      <c r="AL9" s="1009"/>
      <c r="AM9" s="1009"/>
      <c r="AN9" s="1009"/>
      <c r="AO9" s="1009"/>
      <c r="AP9" s="1009"/>
      <c r="AQ9" s="1009"/>
      <c r="AR9" s="1009"/>
      <c r="AS9" s="1009"/>
      <c r="AT9" s="1009"/>
      <c r="AU9" s="1009"/>
      <c r="AV9" s="1009"/>
      <c r="AW9" s="1009"/>
      <c r="AX9" s="1009"/>
      <c r="AY9" s="1009"/>
      <c r="AZ9" s="1009"/>
      <c r="BA9" s="1009"/>
      <c r="BB9" s="1009"/>
      <c r="BC9" s="1009"/>
      <c r="BD9" s="1009"/>
      <c r="BE9" s="1009"/>
      <c r="BF9" s="1009"/>
      <c r="BG9" s="1009"/>
      <c r="BH9" s="1009"/>
      <c r="BI9" s="1009"/>
      <c r="BJ9" s="1009"/>
      <c r="BK9" s="1009"/>
      <c r="BL9" s="1009"/>
      <c r="BM9" s="1009"/>
      <c r="BN9" s="1009"/>
      <c r="BO9" s="1009"/>
      <c r="BP9" s="1009"/>
      <c r="BQ9" s="1009"/>
      <c r="BR9" s="1009"/>
      <c r="BS9" s="1009"/>
      <c r="BT9" s="1009"/>
      <c r="BU9" s="1009"/>
      <c r="BV9" s="1009"/>
      <c r="BW9" s="1009"/>
      <c r="BX9" s="1009"/>
      <c r="BY9" s="1009"/>
      <c r="BZ9" s="1009"/>
      <c r="CA9" s="1009"/>
      <c r="CB9" s="1009"/>
      <c r="CC9" s="1009"/>
      <c r="CD9" s="1009"/>
      <c r="CE9" s="1009"/>
      <c r="CF9" s="1009"/>
      <c r="CG9" s="1009"/>
      <c r="CH9" s="1009"/>
      <c r="CI9" s="1009"/>
      <c r="CJ9" s="1009"/>
      <c r="CK9" s="1009"/>
      <c r="CL9" s="1009"/>
      <c r="CM9" s="1009"/>
      <c r="CN9" s="1009"/>
      <c r="CO9" s="1009"/>
      <c r="CP9" s="1009"/>
      <c r="CQ9" s="1009"/>
      <c r="CR9" s="1009"/>
      <c r="CS9" s="1009"/>
      <c r="CT9" s="1009"/>
      <c r="CU9" s="1009"/>
      <c r="CV9" s="1009"/>
      <c r="CW9" s="1009"/>
      <c r="CX9" s="1009"/>
      <c r="CY9" s="1009"/>
      <c r="CZ9" s="1009"/>
      <c r="DA9" s="1009"/>
      <c r="DB9" s="1009"/>
      <c r="DC9" s="1009"/>
      <c r="DD9" s="1009"/>
      <c r="DE9" s="1009"/>
      <c r="DF9" s="1009"/>
      <c r="DG9" s="1009"/>
      <c r="DH9" s="1009"/>
      <c r="DI9" s="1009"/>
      <c r="DJ9" s="1009"/>
      <c r="DK9" s="1009"/>
      <c r="DL9" s="1009"/>
      <c r="DM9" s="1009"/>
      <c r="DN9" s="1009"/>
      <c r="DO9" s="1009"/>
      <c r="DP9" s="1009"/>
      <c r="DQ9" s="1009"/>
      <c r="DR9" s="1009"/>
      <c r="DS9" s="1009"/>
      <c r="DT9" s="1009"/>
      <c r="DU9" s="1009"/>
      <c r="DV9" s="1009"/>
      <c r="DW9" s="1009"/>
      <c r="DX9" s="1009"/>
      <c r="DY9" s="1009"/>
      <c r="DZ9" s="1009"/>
      <c r="EA9" s="1009"/>
      <c r="EB9" s="1009"/>
      <c r="EC9" s="1009"/>
      <c r="ED9" s="1009"/>
      <c r="EE9" s="1009"/>
      <c r="EF9" s="1009"/>
      <c r="EG9" s="1009"/>
      <c r="EH9" s="1009"/>
      <c r="EI9" s="1009"/>
      <c r="EJ9" s="1009"/>
      <c r="EK9" s="1009"/>
      <c r="EL9" s="1009"/>
      <c r="EM9" s="1009"/>
      <c r="EN9" s="1009"/>
      <c r="EO9" s="1009"/>
      <c r="EP9" s="1009"/>
      <c r="EQ9" s="1009"/>
      <c r="ER9" s="1009"/>
      <c r="ES9" s="1009"/>
      <c r="ET9" s="1009"/>
      <c r="EU9" s="1009"/>
      <c r="EV9" s="1009"/>
      <c r="EW9" s="1009"/>
      <c r="EX9" s="1009"/>
      <c r="EY9" s="1009"/>
      <c r="EZ9" s="1009"/>
      <c r="FA9" s="1009"/>
      <c r="FB9" s="1009"/>
      <c r="FC9" s="1009"/>
      <c r="FD9" s="1009"/>
      <c r="FE9" s="1009"/>
      <c r="FF9" s="1009"/>
      <c r="FG9" s="1009"/>
      <c r="FH9" s="1009"/>
      <c r="FI9" s="1009"/>
      <c r="FJ9" s="1009"/>
      <c r="FK9" s="1009"/>
      <c r="FL9" s="1009"/>
      <c r="FM9" s="1009"/>
      <c r="FN9" s="1009"/>
      <c r="FO9" s="1009"/>
      <c r="FP9" s="1009"/>
      <c r="FQ9" s="1009"/>
      <c r="FR9" s="1009"/>
      <c r="FS9" s="1009"/>
      <c r="FT9" s="1009"/>
      <c r="FU9" s="1009"/>
      <c r="FV9" s="1009"/>
      <c r="FW9" s="1009"/>
      <c r="FX9" s="1009"/>
      <c r="FY9" s="1009"/>
      <c r="FZ9" s="1009"/>
      <c r="GA9" s="1009"/>
      <c r="GB9" s="1009"/>
      <c r="GC9" s="1009"/>
      <c r="GD9" s="1009"/>
    </row>
    <row r="10" spans="2:197" ht="14.25" customHeight="1">
      <c r="B10" s="758"/>
      <c r="C10" s="758"/>
      <c r="D10" s="758"/>
      <c r="E10" s="758"/>
      <c r="F10" s="758"/>
      <c r="G10" s="758"/>
      <c r="H10" s="93"/>
      <c r="I10" s="93"/>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758"/>
      <c r="AS10" s="758"/>
      <c r="AT10" s="758"/>
      <c r="AU10" s="758"/>
      <c r="AV10" s="758"/>
      <c r="AW10" s="758"/>
      <c r="AX10" s="758"/>
      <c r="AY10" s="758"/>
      <c r="AZ10" s="758"/>
      <c r="BA10" s="758"/>
      <c r="BB10" s="758"/>
      <c r="BC10" s="758"/>
      <c r="BD10" s="758"/>
      <c r="BE10" s="758"/>
      <c r="BF10" s="758"/>
      <c r="BG10" s="758"/>
      <c r="BH10" s="758"/>
      <c r="BI10" s="758"/>
      <c r="BJ10" s="758"/>
      <c r="BK10" s="758"/>
      <c r="BL10" s="758"/>
      <c r="BM10" s="758"/>
      <c r="BN10" s="758"/>
      <c r="BO10" s="18"/>
      <c r="BP10" s="18"/>
      <c r="BQ10" s="18"/>
      <c r="BR10" s="18"/>
      <c r="BS10" s="599"/>
      <c r="BT10" s="599"/>
      <c r="BU10" s="599"/>
      <c r="BV10" s="599"/>
      <c r="BW10" s="599"/>
      <c r="BX10" s="599"/>
      <c r="BY10" s="599"/>
      <c r="BZ10" s="599"/>
      <c r="CA10" s="18"/>
      <c r="CB10" s="13"/>
      <c r="CC10" s="13"/>
      <c r="CD10" s="13"/>
      <c r="CE10" s="13"/>
      <c r="CF10" s="758"/>
      <c r="CG10" s="758"/>
      <c r="CH10" s="758"/>
      <c r="CI10" s="758"/>
      <c r="CJ10" s="758"/>
      <c r="CK10" s="758"/>
      <c r="CL10" s="758"/>
      <c r="CM10" s="758"/>
      <c r="CN10" s="758"/>
      <c r="CO10" s="758"/>
      <c r="CP10" s="758"/>
      <c r="CQ10" s="758"/>
      <c r="CR10" s="758"/>
      <c r="CS10" s="758"/>
      <c r="CT10" s="758"/>
      <c r="CU10" s="758"/>
      <c r="CV10" s="758"/>
      <c r="CW10" s="758"/>
      <c r="CX10" s="758"/>
      <c r="CY10" s="758"/>
      <c r="CZ10" s="758"/>
      <c r="DA10" s="758"/>
      <c r="DB10" s="758"/>
      <c r="DC10" s="758"/>
      <c r="DD10" s="758"/>
      <c r="DE10" s="758"/>
      <c r="DF10" s="758"/>
      <c r="DG10" s="758"/>
      <c r="DH10" s="758"/>
      <c r="DI10" s="758"/>
      <c r="DJ10" s="758"/>
      <c r="DK10" s="758"/>
      <c r="DL10" s="758"/>
      <c r="DM10" s="758"/>
      <c r="DN10" s="758"/>
      <c r="DO10" s="758"/>
      <c r="DP10" s="758"/>
      <c r="DQ10" s="758"/>
      <c r="DR10" s="758"/>
      <c r="DS10" s="758"/>
      <c r="DT10" s="758"/>
      <c r="DU10" s="758"/>
      <c r="DV10" s="758"/>
      <c r="DW10" s="758"/>
      <c r="DX10" s="758"/>
      <c r="DY10" s="758"/>
      <c r="DZ10" s="758"/>
      <c r="EA10" s="758"/>
      <c r="EB10" s="758"/>
      <c r="EC10" s="758"/>
      <c r="ED10" s="758"/>
      <c r="EE10" s="758"/>
      <c r="EF10" s="758"/>
      <c r="EG10" s="758"/>
      <c r="EH10" s="758"/>
      <c r="EI10" s="758"/>
      <c r="EJ10" s="758"/>
      <c r="EK10" s="758"/>
      <c r="EL10" s="758"/>
      <c r="EM10" s="758"/>
      <c r="EN10" s="758"/>
      <c r="EO10" s="758"/>
      <c r="EP10" s="758"/>
      <c r="EQ10" s="758"/>
      <c r="ER10" s="758"/>
      <c r="ES10" s="758"/>
      <c r="ET10" s="758"/>
      <c r="EU10" s="758"/>
      <c r="EV10" s="758"/>
      <c r="EW10" s="758"/>
      <c r="EX10" s="758"/>
      <c r="EY10" s="758"/>
      <c r="EZ10" s="758"/>
      <c r="FA10" s="758"/>
      <c r="FB10" s="758"/>
      <c r="FC10" s="758"/>
      <c r="FD10" s="758"/>
      <c r="FE10" s="758"/>
      <c r="FF10" s="758"/>
      <c r="FG10" s="758"/>
      <c r="FH10" s="758"/>
      <c r="FI10" s="758"/>
      <c r="FJ10" s="758"/>
      <c r="FK10" s="758"/>
      <c r="FL10" s="758"/>
      <c r="FM10" s="758"/>
      <c r="FN10" s="758"/>
      <c r="FO10" s="758"/>
      <c r="FP10" s="758"/>
      <c r="FQ10" s="758"/>
      <c r="FR10" s="758"/>
      <c r="FS10" s="758"/>
      <c r="FT10" s="758"/>
      <c r="FU10" s="758"/>
      <c r="FV10" s="758"/>
      <c r="FW10" s="758"/>
      <c r="FX10" s="758"/>
      <c r="FY10" s="758"/>
      <c r="FZ10" s="758"/>
      <c r="GA10" s="758"/>
      <c r="GB10" s="758"/>
      <c r="GC10" s="758"/>
      <c r="GD10" s="758"/>
    </row>
    <row r="11" spans="2:197" ht="14.25" customHeight="1">
      <c r="B11" s="758"/>
      <c r="C11" s="758"/>
      <c r="D11" s="758"/>
      <c r="E11" s="758"/>
      <c r="F11" s="758"/>
      <c r="G11" s="758"/>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758"/>
      <c r="AS11" s="758"/>
      <c r="AT11" s="758"/>
      <c r="AU11" s="758"/>
      <c r="AV11" s="758"/>
      <c r="AW11" s="758"/>
      <c r="AX11" s="758"/>
      <c r="AY11" s="758"/>
      <c r="AZ11" s="758"/>
      <c r="BA11" s="758"/>
      <c r="BB11" s="758"/>
      <c r="BC11" s="758"/>
      <c r="BD11" s="758"/>
      <c r="BE11" s="758"/>
      <c r="BF11" s="758"/>
      <c r="BG11" s="758"/>
      <c r="BH11" s="758"/>
      <c r="BI11" s="758"/>
      <c r="BJ11" s="758"/>
      <c r="BK11" s="758"/>
      <c r="BL11" s="758"/>
      <c r="BM11" s="758"/>
      <c r="BN11" s="758"/>
      <c r="BO11" s="18"/>
      <c r="BP11" s="18"/>
      <c r="BQ11" s="18"/>
      <c r="BR11" s="18"/>
      <c r="BS11" s="18"/>
      <c r="BT11" s="1308" t="s">
        <v>718</v>
      </c>
      <c r="BU11" s="1308"/>
      <c r="BV11" s="1308"/>
      <c r="BW11" s="1308"/>
      <c r="BX11" s="1308"/>
      <c r="BY11" s="1308"/>
      <c r="BZ11" s="1308"/>
      <c r="CA11" s="1308"/>
      <c r="CB11" s="13"/>
      <c r="CC11" s="13"/>
      <c r="CD11" s="13"/>
      <c r="CE11" s="13"/>
      <c r="CF11" s="759"/>
      <c r="CG11" s="759"/>
      <c r="CH11" s="759"/>
      <c r="CI11" s="759"/>
      <c r="CJ11" s="759"/>
      <c r="CK11" s="759"/>
      <c r="CL11" s="759"/>
      <c r="CM11" s="759"/>
      <c r="CN11" s="759"/>
      <c r="CO11" s="759"/>
      <c r="CP11" s="759"/>
      <c r="CQ11" s="759"/>
      <c r="CR11" s="759"/>
      <c r="CS11" s="759"/>
      <c r="CT11" s="759"/>
      <c r="CU11" s="759"/>
      <c r="CV11" s="759"/>
      <c r="CW11" s="759"/>
      <c r="CX11" s="759"/>
      <c r="CY11" s="759"/>
      <c r="CZ11" s="759"/>
      <c r="DA11" s="759"/>
      <c r="DB11" s="759"/>
      <c r="DC11" s="759"/>
      <c r="DD11" s="759"/>
      <c r="DE11" s="759"/>
      <c r="DF11" s="759"/>
      <c r="DG11" s="759"/>
      <c r="DH11" s="759"/>
      <c r="DI11" s="759"/>
      <c r="DJ11" s="759"/>
      <c r="DK11" s="759"/>
      <c r="DL11" s="759"/>
      <c r="DM11" s="759"/>
      <c r="DN11" s="759"/>
      <c r="DO11" s="759"/>
      <c r="DP11" s="759"/>
      <c r="DQ11" s="759"/>
      <c r="DR11" s="759"/>
      <c r="DS11" s="759"/>
      <c r="DT11" s="759"/>
      <c r="DU11" s="759"/>
      <c r="DV11" s="759"/>
      <c r="DW11" s="759"/>
      <c r="DX11" s="759"/>
      <c r="DY11" s="759"/>
      <c r="DZ11" s="759"/>
      <c r="EA11" s="759"/>
      <c r="EB11" s="759"/>
      <c r="EC11" s="759"/>
      <c r="ED11" s="759"/>
      <c r="EE11" s="759"/>
      <c r="EF11" s="759"/>
      <c r="EG11" s="759"/>
      <c r="EH11" s="759"/>
      <c r="EI11" s="759"/>
      <c r="EJ11" s="759"/>
      <c r="EK11" s="759"/>
      <c r="EL11" s="759"/>
      <c r="EM11" s="759"/>
      <c r="EN11" s="759"/>
      <c r="EO11" s="759"/>
      <c r="EP11" s="759"/>
      <c r="EQ11" s="759"/>
      <c r="ER11" s="759"/>
      <c r="ES11" s="759"/>
      <c r="ET11" s="759"/>
      <c r="EU11" s="759"/>
      <c r="EV11" s="759"/>
      <c r="EW11" s="759"/>
      <c r="EX11" s="759"/>
      <c r="EY11" s="759"/>
      <c r="EZ11" s="759"/>
      <c r="FA11" s="759"/>
      <c r="FB11" s="759"/>
      <c r="FC11" s="759"/>
      <c r="FD11" s="759"/>
      <c r="FE11" s="759"/>
      <c r="FF11" s="759"/>
      <c r="FG11" s="759"/>
      <c r="FH11" s="759"/>
      <c r="FI11" s="759"/>
      <c r="FJ11" s="759"/>
      <c r="FK11" s="759"/>
      <c r="FL11" s="759"/>
      <c r="FM11" s="759"/>
      <c r="FN11" s="759"/>
      <c r="FO11" s="759"/>
      <c r="FP11" s="759"/>
      <c r="FQ11" s="759"/>
      <c r="FR11" s="759"/>
      <c r="FS11" s="759"/>
      <c r="FT11" s="759"/>
      <c r="FU11" s="759"/>
      <c r="FV11" s="759"/>
      <c r="FW11" s="759"/>
      <c r="FX11" s="759"/>
      <c r="FY11" s="759"/>
      <c r="FZ11" s="759"/>
      <c r="GA11" s="759"/>
      <c r="GB11" s="759"/>
      <c r="GC11" s="759"/>
      <c r="GD11" s="759"/>
      <c r="GM11" s="1238" t="s">
        <v>759</v>
      </c>
      <c r="GN11" s="1238"/>
      <c r="GO11" s="1238"/>
    </row>
    <row r="12" spans="2:197" s="57" customFormat="1" ht="14.25" customHeight="1">
      <c r="B12" s="885" t="s">
        <v>713</v>
      </c>
      <c r="C12" s="885"/>
      <c r="D12" s="885"/>
      <c r="E12" s="885"/>
      <c r="F12" s="885"/>
      <c r="G12" s="885"/>
      <c r="H12" s="885"/>
      <c r="I12" s="885"/>
      <c r="J12" s="885"/>
      <c r="K12" s="885"/>
      <c r="L12" s="885"/>
      <c r="M12" s="885"/>
      <c r="N12" s="885"/>
      <c r="O12" s="885"/>
      <c r="P12" s="885"/>
      <c r="Q12" s="885"/>
      <c r="R12" s="885"/>
      <c r="S12" s="885"/>
      <c r="T12" s="885"/>
      <c r="U12" s="885"/>
      <c r="V12" s="885"/>
      <c r="W12" s="885"/>
      <c r="X12" s="885"/>
      <c r="Y12" s="885"/>
      <c r="Z12" s="885"/>
      <c r="AA12" s="885"/>
      <c r="AB12" s="885"/>
      <c r="AC12" s="885"/>
      <c r="AD12" s="885"/>
      <c r="AE12" s="885"/>
      <c r="AF12" s="885"/>
      <c r="AG12" s="885"/>
      <c r="AH12" s="885"/>
      <c r="AI12" s="885"/>
      <c r="AJ12" s="885"/>
      <c r="AK12" s="885"/>
      <c r="AL12" s="885"/>
      <c r="AM12" s="885"/>
      <c r="AN12" s="885"/>
      <c r="AO12" s="885"/>
      <c r="AP12" s="885"/>
      <c r="AQ12" s="885"/>
      <c r="AR12" s="885"/>
      <c r="AS12" s="885"/>
      <c r="AT12" s="885"/>
      <c r="AU12" s="885"/>
      <c r="AV12" s="885"/>
      <c r="AW12" s="885"/>
      <c r="AX12" s="885"/>
      <c r="AY12" s="885"/>
      <c r="AZ12" s="885"/>
      <c r="BA12" s="885"/>
      <c r="BB12" s="885"/>
      <c r="BC12" s="885"/>
      <c r="BD12" s="885"/>
      <c r="BE12" s="885"/>
      <c r="BF12" s="885"/>
      <c r="BG12" s="885"/>
      <c r="BH12" s="885"/>
      <c r="BI12" s="885"/>
      <c r="BJ12" s="885"/>
      <c r="BK12" s="885"/>
      <c r="BL12" s="885"/>
      <c r="BM12" s="885"/>
      <c r="BN12" s="885"/>
      <c r="BO12" s="13"/>
      <c r="BP12" s="13"/>
      <c r="BQ12" s="13"/>
      <c r="BR12" s="18"/>
      <c r="BS12" s="18"/>
      <c r="BT12" s="1308" t="s">
        <v>719</v>
      </c>
      <c r="BU12" s="1308"/>
      <c r="BV12" s="1308"/>
      <c r="BW12" s="1308"/>
      <c r="BX12" s="1308"/>
      <c r="BY12" s="1308"/>
      <c r="BZ12" s="1308"/>
      <c r="CA12" s="1308"/>
      <c r="CB12" s="13"/>
      <c r="CC12" s="13"/>
      <c r="CD12" s="13"/>
      <c r="CE12" s="13"/>
      <c r="CF12" s="13"/>
      <c r="CG12" s="1319" t="s">
        <v>721</v>
      </c>
      <c r="CH12" s="1319"/>
      <c r="CI12" s="1319"/>
      <c r="CJ12" s="1319"/>
      <c r="CK12" s="1319"/>
      <c r="CL12" s="1319"/>
      <c r="CM12" s="1319"/>
      <c r="CN12" s="1319"/>
      <c r="CO12" s="1319"/>
      <c r="CP12" s="1319"/>
      <c r="CQ12" s="1319"/>
      <c r="CR12" s="1319"/>
      <c r="CS12" s="1319"/>
      <c r="CT12" s="1319"/>
      <c r="CU12" s="1319"/>
      <c r="CV12" s="1319"/>
      <c r="CW12" s="1319"/>
      <c r="CX12" s="1319"/>
      <c r="CY12" s="1319"/>
      <c r="CZ12" s="1319"/>
      <c r="DA12" s="1319"/>
      <c r="DB12" s="1319"/>
      <c r="DC12" s="1319"/>
      <c r="DD12" s="1319"/>
      <c r="DE12" s="1319"/>
      <c r="DF12" s="1319"/>
      <c r="DG12" s="1319"/>
      <c r="DH12" s="1319"/>
      <c r="DI12" s="1319"/>
      <c r="DJ12" s="1319"/>
      <c r="DK12" s="1319"/>
      <c r="DL12" s="1319"/>
      <c r="DM12" s="1319"/>
      <c r="DN12" s="1319"/>
      <c r="DO12" s="1319"/>
      <c r="DP12" s="1319"/>
      <c r="DQ12" s="1319"/>
      <c r="DR12" s="1319"/>
      <c r="DS12" s="1319"/>
      <c r="DT12" s="1319"/>
      <c r="DU12" s="1319"/>
      <c r="DV12" s="1319"/>
      <c r="DW12" s="1319"/>
      <c r="DX12" s="1319"/>
      <c r="DY12" s="1319"/>
      <c r="DZ12" s="1319"/>
      <c r="EA12" s="1319"/>
      <c r="EB12" s="1319"/>
      <c r="EC12" s="1319"/>
      <c r="ED12" s="1319"/>
      <c r="EE12" s="1319"/>
      <c r="EF12" s="1319"/>
      <c r="EG12" s="1319"/>
      <c r="EH12" s="1319"/>
      <c r="EI12" s="1319"/>
      <c r="EJ12" s="1319"/>
      <c r="EK12" s="1319"/>
      <c r="EL12" s="1319"/>
      <c r="EM12" s="1319"/>
      <c r="EN12" s="1319"/>
      <c r="EO12" s="1319"/>
      <c r="EP12" s="1319"/>
      <c r="EQ12" s="1319"/>
      <c r="ER12" s="1319"/>
      <c r="ES12" s="1319"/>
      <c r="ET12" s="1319"/>
      <c r="EU12" s="1319"/>
      <c r="EV12" s="1319"/>
      <c r="EW12" s="1319"/>
      <c r="EX12" s="1319"/>
      <c r="EY12" s="1319"/>
      <c r="EZ12" s="1319"/>
      <c r="FA12" s="1319"/>
      <c r="FB12" s="1319"/>
      <c r="FC12" s="1319"/>
      <c r="FD12" s="1319"/>
      <c r="FE12" s="1319"/>
      <c r="FF12" s="1319"/>
      <c r="FG12" s="1319"/>
      <c r="FH12" s="1319"/>
      <c r="FI12" s="1319"/>
      <c r="FJ12" s="1319"/>
      <c r="FK12" s="1319"/>
      <c r="FL12" s="1319"/>
      <c r="FM12" s="759"/>
      <c r="FN12" s="759"/>
      <c r="FO12" s="759"/>
      <c r="FP12" s="759"/>
      <c r="FQ12" s="759"/>
      <c r="FR12" s="759"/>
      <c r="FS12" s="759"/>
      <c r="FT12" s="759"/>
      <c r="FU12" s="759"/>
      <c r="FV12" s="759"/>
      <c r="FW12" s="759"/>
      <c r="FX12" s="759"/>
      <c r="FY12" s="759"/>
      <c r="FZ12" s="759"/>
      <c r="GA12" s="759"/>
      <c r="GB12" s="759"/>
      <c r="GC12" s="759"/>
      <c r="GD12" s="759"/>
      <c r="GE12" s="1309" t="s">
        <v>299</v>
      </c>
      <c r="GF12" s="1301" t="s">
        <v>758</v>
      </c>
      <c r="GG12" s="1302"/>
      <c r="GH12" s="1302"/>
      <c r="GI12" s="1302"/>
      <c r="GJ12" s="1302"/>
      <c r="GK12" s="1302"/>
      <c r="GL12" s="1302"/>
      <c r="GM12" s="1233" t="s">
        <v>760</v>
      </c>
      <c r="GN12" s="1233"/>
      <c r="GO12" s="1234"/>
    </row>
    <row r="13" spans="2:197" s="57" customFormat="1" ht="14.25" customHeight="1">
      <c r="B13" s="93"/>
      <c r="C13" s="93"/>
      <c r="D13" s="93"/>
      <c r="E13" s="93"/>
      <c r="F13" s="93"/>
      <c r="G13" s="93"/>
      <c r="H13" s="93"/>
      <c r="I13" s="93"/>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18"/>
      <c r="BP13" s="18"/>
      <c r="BQ13" s="18"/>
      <c r="BR13" s="18"/>
      <c r="BS13" s="18"/>
      <c r="BT13" s="1308" t="s">
        <v>720</v>
      </c>
      <c r="BU13" s="1308"/>
      <c r="BV13" s="1308"/>
      <c r="BW13" s="1308"/>
      <c r="BX13" s="1308"/>
      <c r="BY13" s="1308"/>
      <c r="BZ13" s="1308"/>
      <c r="CA13" s="1308"/>
      <c r="CB13" s="13"/>
      <c r="CC13" s="13"/>
      <c r="CD13" s="13"/>
      <c r="CE13" s="1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c r="DH13" s="93"/>
      <c r="DI13" s="93"/>
      <c r="DJ13" s="93"/>
      <c r="DK13" s="93"/>
      <c r="DL13" s="93"/>
      <c r="DM13" s="93"/>
      <c r="DN13" s="93"/>
      <c r="DO13" s="93"/>
      <c r="DP13" s="93"/>
      <c r="DQ13" s="93"/>
      <c r="DR13" s="93"/>
      <c r="DS13" s="93"/>
      <c r="DT13" s="93"/>
      <c r="DU13" s="93"/>
      <c r="DV13" s="93"/>
      <c r="DW13" s="93"/>
      <c r="DX13" s="93"/>
      <c r="DY13" s="93"/>
      <c r="DZ13" s="93"/>
      <c r="EA13" s="93"/>
      <c r="EB13" s="93"/>
      <c r="EC13" s="93"/>
      <c r="ED13" s="93"/>
      <c r="EE13" s="93"/>
      <c r="EF13" s="93"/>
      <c r="EG13" s="93"/>
      <c r="EH13" s="93"/>
      <c r="EI13" s="93"/>
      <c r="EJ13" s="93"/>
      <c r="EK13" s="93"/>
      <c r="EL13" s="93"/>
      <c r="EM13" s="93"/>
      <c r="EN13" s="93"/>
      <c r="EO13" s="93"/>
      <c r="EP13" s="93"/>
      <c r="EQ13" s="93"/>
      <c r="ER13" s="93"/>
      <c r="ES13" s="93"/>
      <c r="ET13" s="93"/>
      <c r="EU13" s="93"/>
      <c r="EV13" s="93"/>
      <c r="EW13" s="93"/>
      <c r="EX13" s="93"/>
      <c r="EY13" s="93"/>
      <c r="EZ13" s="93"/>
      <c r="FA13" s="93"/>
      <c r="FB13" s="93"/>
      <c r="FC13" s="93"/>
      <c r="FD13" s="93"/>
      <c r="FE13" s="93"/>
      <c r="FF13" s="93"/>
      <c r="FG13" s="93"/>
      <c r="FH13" s="93"/>
      <c r="FI13" s="93"/>
      <c r="FJ13" s="93"/>
      <c r="FK13" s="93"/>
      <c r="FL13" s="93"/>
      <c r="FM13" s="93"/>
      <c r="FN13" s="93"/>
      <c r="FO13" s="93"/>
      <c r="FP13" s="93"/>
      <c r="FQ13" s="93"/>
      <c r="FR13" s="93"/>
      <c r="FS13" s="93"/>
      <c r="FT13" s="93"/>
      <c r="FU13" s="93"/>
      <c r="FV13" s="93"/>
      <c r="FW13" s="93"/>
      <c r="FX13" s="93"/>
      <c r="FY13" s="93"/>
      <c r="FZ13" s="93"/>
      <c r="GA13" s="93"/>
      <c r="GB13" s="93"/>
      <c r="GC13" s="93"/>
      <c r="GD13" s="93"/>
      <c r="GE13" s="1310"/>
      <c r="GF13" s="35"/>
      <c r="GG13" s="35"/>
      <c r="GH13" s="35"/>
      <c r="GI13" s="35"/>
      <c r="GJ13" s="35"/>
      <c r="GK13" s="35"/>
      <c r="GL13" s="781"/>
      <c r="GM13" s="1069"/>
      <c r="GN13" s="1069"/>
      <c r="GO13" s="1235"/>
    </row>
    <row r="14" spans="2:197" s="57" customFormat="1" ht="13.5" customHeight="1">
      <c r="B14" s="93"/>
      <c r="C14" s="93"/>
      <c r="D14" s="93"/>
      <c r="E14" s="93"/>
      <c r="F14" s="93"/>
      <c r="G14" s="93"/>
      <c r="H14" s="93"/>
      <c r="I14" s="93"/>
      <c r="J14" s="93"/>
      <c r="K14" s="93"/>
      <c r="L14" s="93"/>
      <c r="M14" s="93"/>
      <c r="N14" s="93"/>
      <c r="O14" s="785"/>
      <c r="P14" s="785"/>
      <c r="Q14" s="785"/>
      <c r="R14" s="785"/>
      <c r="S14" s="785"/>
      <c r="T14" s="785"/>
      <c r="U14" s="785"/>
      <c r="V14" s="785"/>
      <c r="W14" s="785"/>
      <c r="X14" s="785"/>
      <c r="Y14" s="785"/>
      <c r="Z14" s="785"/>
      <c r="AA14" s="785"/>
      <c r="AB14" s="785"/>
      <c r="AC14" s="785"/>
      <c r="AD14" s="785"/>
      <c r="AE14" s="785"/>
      <c r="AF14" s="785"/>
      <c r="AG14" s="785"/>
      <c r="AH14" s="785"/>
      <c r="AI14" s="785"/>
      <c r="AJ14" s="785"/>
      <c r="AK14" s="785"/>
      <c r="AL14" s="785"/>
      <c r="AM14" s="785"/>
      <c r="AN14" s="785"/>
      <c r="AO14" s="785"/>
      <c r="AP14" s="785"/>
      <c r="AQ14" s="785"/>
      <c r="AR14" s="786"/>
      <c r="AS14" s="786"/>
      <c r="AT14" s="786"/>
      <c r="AU14" s="786"/>
      <c r="AV14" s="786"/>
      <c r="AW14" s="786"/>
      <c r="AX14" s="785"/>
      <c r="AY14" s="785"/>
      <c r="AZ14" s="785"/>
      <c r="BA14" s="785"/>
      <c r="BB14" s="785"/>
      <c r="BC14" s="785"/>
      <c r="BD14" s="785"/>
      <c r="BE14" s="785"/>
      <c r="BF14" s="785"/>
      <c r="BG14" s="785"/>
      <c r="BH14" s="785"/>
      <c r="BI14" s="785"/>
      <c r="BJ14" s="785"/>
      <c r="BK14" s="785"/>
      <c r="BL14" s="785"/>
      <c r="BM14" s="785"/>
      <c r="BN14" s="785"/>
      <c r="BO14" s="785"/>
      <c r="BP14" s="785"/>
      <c r="BQ14" s="785"/>
      <c r="BR14" s="785"/>
      <c r="BS14" s="785"/>
      <c r="BT14" s="785"/>
      <c r="BU14" s="785"/>
      <c r="BV14" s="785"/>
      <c r="BW14" s="785"/>
      <c r="BX14" s="785"/>
      <c r="BY14" s="785"/>
      <c r="BZ14" s="785"/>
      <c r="CA14" s="785"/>
      <c r="CB14" s="785"/>
      <c r="CC14" s="785"/>
      <c r="CD14" s="785"/>
      <c r="CE14" s="785"/>
      <c r="CF14" s="785"/>
      <c r="CG14" s="785"/>
      <c r="CH14" s="785"/>
      <c r="CI14" s="785"/>
      <c r="CJ14" s="785"/>
      <c r="CK14" s="785"/>
      <c r="CL14" s="785"/>
      <c r="CM14" s="785"/>
      <c r="CN14" s="785"/>
      <c r="CO14" s="785"/>
      <c r="CP14" s="785"/>
      <c r="CQ14" s="785"/>
      <c r="CR14" s="785"/>
      <c r="CS14" s="785"/>
      <c r="CT14" s="785"/>
      <c r="CU14" s="785"/>
      <c r="CV14" s="785"/>
      <c r="CW14" s="785"/>
      <c r="CX14" s="785"/>
      <c r="CY14" s="785"/>
      <c r="CZ14" s="785"/>
      <c r="DA14" s="785"/>
      <c r="DB14" s="785"/>
      <c r="DC14" s="785"/>
      <c r="DD14" s="785"/>
      <c r="DE14" s="785"/>
      <c r="DF14" s="785"/>
      <c r="DG14" s="785"/>
      <c r="DH14" s="785"/>
      <c r="DI14" s="785"/>
      <c r="DJ14" s="785"/>
      <c r="DK14" s="785"/>
      <c r="DL14" s="785"/>
      <c r="DM14" s="785"/>
      <c r="DN14" s="785"/>
      <c r="DO14" s="785"/>
      <c r="DP14" s="785"/>
      <c r="DQ14" s="785"/>
      <c r="DR14" s="785"/>
      <c r="DS14" s="785"/>
      <c r="DT14" s="785"/>
      <c r="DU14" s="785"/>
      <c r="DV14" s="785"/>
      <c r="DW14" s="785"/>
      <c r="DX14" s="785"/>
      <c r="DY14" s="785"/>
      <c r="DZ14" s="785"/>
      <c r="EA14" s="785"/>
      <c r="EB14" s="785"/>
      <c r="EC14" s="785"/>
      <c r="ED14" s="785"/>
      <c r="EE14" s="785"/>
      <c r="EF14" s="785"/>
      <c r="EG14" s="785"/>
      <c r="EH14" s="785"/>
      <c r="EI14" s="785"/>
      <c r="EJ14" s="785"/>
      <c r="EK14" s="785"/>
      <c r="EL14" s="785"/>
      <c r="EM14" s="785"/>
      <c r="EN14" s="785"/>
      <c r="EO14" s="785"/>
      <c r="EP14" s="785"/>
      <c r="EQ14" s="785"/>
      <c r="ER14" s="785"/>
      <c r="ES14" s="785"/>
      <c r="ET14" s="785"/>
      <c r="EU14" s="785"/>
      <c r="EV14" s="785"/>
      <c r="EW14" s="785"/>
      <c r="EX14" s="785"/>
      <c r="EY14" s="785"/>
      <c r="EZ14" s="785"/>
      <c r="FA14" s="785"/>
      <c r="FB14" s="785"/>
      <c r="FC14" s="785"/>
      <c r="FD14" s="785"/>
      <c r="FE14" s="785"/>
      <c r="FF14" s="785"/>
      <c r="FG14" s="785"/>
      <c r="FH14" s="785"/>
      <c r="FI14" s="785"/>
      <c r="FJ14" s="785"/>
      <c r="FK14" s="785"/>
      <c r="FL14" s="785"/>
      <c r="FM14" s="785"/>
      <c r="FN14" s="785"/>
      <c r="FO14" s="785"/>
      <c r="FP14" s="785"/>
      <c r="FQ14" s="785"/>
      <c r="FR14" s="785"/>
      <c r="FS14" s="785"/>
      <c r="FT14" s="785"/>
      <c r="FU14" s="785"/>
      <c r="FV14" s="785"/>
      <c r="FW14" s="785"/>
      <c r="FX14" s="785"/>
      <c r="FY14" s="785"/>
      <c r="FZ14" s="785"/>
      <c r="GA14" s="785"/>
      <c r="GB14" s="785"/>
      <c r="GC14" s="785"/>
      <c r="GD14" s="785"/>
      <c r="GL14" s="782"/>
      <c r="GM14" s="1069"/>
      <c r="GN14" s="1069"/>
      <c r="GO14" s="1235"/>
    </row>
    <row r="15" spans="2:197" s="35" customFormat="1" ht="21" customHeight="1">
      <c r="B15" s="13"/>
      <c r="C15" s="13"/>
      <c r="D15" s="13"/>
      <c r="E15" s="13"/>
      <c r="F15" s="13"/>
      <c r="G15" s="1230" t="s">
        <v>97</v>
      </c>
      <c r="H15" s="1230"/>
      <c r="I15" s="1230"/>
      <c r="J15" s="1230"/>
      <c r="K15" s="1230"/>
      <c r="L15" s="1230"/>
      <c r="M15" s="1230"/>
      <c r="N15" s="1230"/>
      <c r="O15" s="787"/>
      <c r="P15" s="1323"/>
      <c r="Q15" s="1323"/>
      <c r="R15" s="1323"/>
      <c r="S15" s="1323"/>
      <c r="T15" s="1323"/>
      <c r="U15" s="1323"/>
      <c r="V15" s="1323"/>
      <c r="W15" s="1323"/>
      <c r="X15" s="1323"/>
      <c r="Y15" s="1323"/>
      <c r="Z15" s="1323"/>
      <c r="AA15" s="1323"/>
      <c r="AB15" s="1323"/>
      <c r="AC15" s="1323"/>
      <c r="AD15" s="1323"/>
      <c r="AE15" s="1323"/>
      <c r="AF15" s="1323"/>
      <c r="AG15" s="1323"/>
      <c r="AH15" s="1323"/>
      <c r="AI15" s="1323"/>
      <c r="AJ15" s="1323"/>
      <c r="AK15" s="1323"/>
      <c r="AL15" s="1323"/>
      <c r="AM15" s="1323"/>
      <c r="AN15" s="1323"/>
      <c r="AO15" s="1323"/>
      <c r="AP15" s="1323"/>
      <c r="AQ15" s="1323"/>
      <c r="AR15" s="1323"/>
      <c r="AS15" s="1323"/>
      <c r="AT15" s="1323"/>
      <c r="AU15" s="1323"/>
      <c r="AV15" s="1323"/>
      <c r="AW15" s="1323"/>
      <c r="AX15" s="1323"/>
      <c r="AY15" s="1323"/>
      <c r="AZ15" s="1323"/>
      <c r="BA15" s="1323"/>
      <c r="BB15" s="1323"/>
      <c r="BC15" s="1323"/>
      <c r="BD15" s="1323"/>
      <c r="BE15" s="1323"/>
      <c r="BF15" s="1323"/>
      <c r="BG15" s="1323"/>
      <c r="BH15" s="1323"/>
      <c r="BI15" s="1323"/>
      <c r="BJ15" s="1323"/>
      <c r="BK15" s="1323"/>
      <c r="BL15" s="1323"/>
      <c r="BM15" s="1323"/>
      <c r="BN15" s="1323"/>
      <c r="BO15" s="1323"/>
      <c r="BP15" s="1323"/>
      <c r="BQ15" s="1323"/>
      <c r="BR15" s="1323"/>
      <c r="BS15" s="1323"/>
      <c r="BT15" s="1323"/>
      <c r="BU15" s="1323"/>
      <c r="BV15" s="1323"/>
      <c r="BW15" s="1323"/>
      <c r="BX15" s="1323"/>
      <c r="BY15" s="1323"/>
      <c r="BZ15" s="1323"/>
      <c r="CA15" s="1323"/>
      <c r="CB15" s="1323"/>
      <c r="CC15" s="1323"/>
      <c r="CD15" s="1323"/>
      <c r="CE15" s="1323"/>
      <c r="CF15" s="1323"/>
      <c r="CG15" s="1323"/>
      <c r="CH15" s="1323"/>
      <c r="CI15" s="1323"/>
      <c r="CJ15" s="1323"/>
      <c r="CK15" s="1323"/>
      <c r="CL15" s="1323"/>
      <c r="CM15" s="1323"/>
      <c r="CN15" s="1323"/>
      <c r="CO15" s="1323"/>
      <c r="CP15" s="1323"/>
      <c r="CQ15" s="1323"/>
      <c r="CR15" s="1323"/>
      <c r="CS15" s="1323"/>
      <c r="CT15" s="1323"/>
      <c r="CU15" s="1323"/>
      <c r="CV15" s="1323"/>
      <c r="CW15" s="1323"/>
      <c r="CX15" s="1323"/>
      <c r="CY15" s="1323"/>
      <c r="CZ15" s="1323"/>
      <c r="DA15" s="1323"/>
      <c r="DB15" s="1323"/>
      <c r="DC15" s="1323"/>
      <c r="DD15" s="1323"/>
      <c r="DE15" s="1323"/>
      <c r="DF15" s="1323"/>
      <c r="DG15" s="1323"/>
      <c r="DH15" s="1323"/>
      <c r="DI15" s="1323"/>
      <c r="DJ15" s="1323"/>
      <c r="DK15" s="1323"/>
      <c r="DL15" s="1323"/>
      <c r="DM15" s="1323"/>
      <c r="DN15" s="1323"/>
      <c r="DO15" s="1323"/>
      <c r="DP15" s="1323"/>
      <c r="DQ15" s="1323"/>
      <c r="DR15" s="1323"/>
      <c r="DS15" s="1323"/>
      <c r="DT15" s="1323"/>
      <c r="DU15" s="1323"/>
      <c r="DV15" s="1323"/>
      <c r="DW15" s="1323"/>
      <c r="DX15" s="1323"/>
      <c r="DY15" s="1323"/>
      <c r="DZ15" s="1323"/>
      <c r="EA15" s="1323"/>
      <c r="EB15" s="1323"/>
      <c r="EC15" s="1323"/>
      <c r="ED15" s="1323"/>
      <c r="EE15" s="1323"/>
      <c r="EF15" s="1323"/>
      <c r="EG15" s="1323"/>
      <c r="EH15" s="1323"/>
      <c r="EI15" s="1323"/>
      <c r="EJ15" s="1323"/>
      <c r="EK15" s="1323"/>
      <c r="EL15" s="1323"/>
      <c r="EM15" s="1323"/>
      <c r="EN15" s="1323"/>
      <c r="EO15" s="1323"/>
      <c r="EP15" s="1323"/>
      <c r="EQ15" s="1323"/>
      <c r="ER15" s="1323"/>
      <c r="ES15" s="1323"/>
      <c r="ET15" s="1323"/>
      <c r="EU15" s="1323"/>
      <c r="EV15" s="1323"/>
      <c r="EW15" s="1323"/>
      <c r="EX15" s="1323"/>
      <c r="EY15" s="1323"/>
      <c r="EZ15" s="1323"/>
      <c r="FA15" s="1323"/>
      <c r="FB15" s="1323"/>
      <c r="FC15" s="1323"/>
      <c r="FD15" s="1323"/>
      <c r="FE15" s="1323"/>
      <c r="FF15" s="1323"/>
      <c r="FG15" s="1323"/>
      <c r="FH15" s="1323"/>
      <c r="FI15" s="1323"/>
      <c r="FJ15" s="1323"/>
      <c r="FK15" s="1323"/>
      <c r="FL15" s="1323"/>
      <c r="FM15" s="1323"/>
      <c r="FN15" s="1323"/>
      <c r="FO15" s="1323"/>
      <c r="FP15" s="1323"/>
      <c r="FQ15" s="1323"/>
      <c r="FR15" s="1323"/>
      <c r="FS15" s="1323"/>
      <c r="FT15" s="1323"/>
      <c r="FU15" s="1323"/>
      <c r="FV15" s="1323"/>
      <c r="FW15" s="1323"/>
      <c r="FX15" s="1323"/>
      <c r="FY15" s="1323"/>
      <c r="FZ15" s="1323"/>
      <c r="GA15" s="1323"/>
      <c r="GB15" s="1323"/>
      <c r="GC15" s="1323"/>
      <c r="GD15" s="1323"/>
      <c r="GL15" s="783"/>
      <c r="GM15" s="1069"/>
      <c r="GN15" s="1069"/>
      <c r="GO15" s="1235"/>
    </row>
    <row r="16" spans="2:197" s="35" customFormat="1" ht="2.25" customHeight="1">
      <c r="B16" s="13"/>
      <c r="C16" s="13"/>
      <c r="D16" s="13"/>
      <c r="E16" s="13"/>
      <c r="F16" s="13"/>
      <c r="G16" s="402"/>
      <c r="H16" s="402"/>
      <c r="I16" s="402"/>
      <c r="J16" s="402"/>
      <c r="K16" s="402"/>
      <c r="L16" s="402"/>
      <c r="M16" s="402"/>
      <c r="N16" s="402"/>
      <c r="O16" s="787"/>
      <c r="P16" s="1313"/>
      <c r="Q16" s="1313"/>
      <c r="R16" s="1313"/>
      <c r="S16" s="1313"/>
      <c r="T16" s="1313"/>
      <c r="U16" s="1313"/>
      <c r="V16" s="1313"/>
      <c r="W16" s="1313"/>
      <c r="X16" s="1313"/>
      <c r="Y16" s="1313"/>
      <c r="Z16" s="1313"/>
      <c r="AA16" s="1313"/>
      <c r="AB16" s="1313"/>
      <c r="AC16" s="1313"/>
      <c r="AD16" s="1313"/>
      <c r="AE16" s="1313"/>
      <c r="AF16" s="1313"/>
      <c r="AG16" s="1313"/>
      <c r="AH16" s="1313"/>
      <c r="AI16" s="1313"/>
      <c r="AJ16" s="1313"/>
      <c r="AK16" s="1313"/>
      <c r="AL16" s="1313"/>
      <c r="AM16" s="1313"/>
      <c r="AN16" s="1313"/>
      <c r="AO16" s="1313"/>
      <c r="AP16" s="1313"/>
      <c r="AQ16" s="1313"/>
      <c r="AR16" s="1313"/>
      <c r="AS16" s="1313"/>
      <c r="AT16" s="1313"/>
      <c r="AU16" s="1313"/>
      <c r="AV16" s="1313"/>
      <c r="AW16" s="1313"/>
      <c r="AX16" s="1313"/>
      <c r="AY16" s="1313"/>
      <c r="AZ16" s="1313"/>
      <c r="BA16" s="1313"/>
      <c r="BB16" s="1313"/>
      <c r="BC16" s="1313"/>
      <c r="BD16" s="1313"/>
      <c r="BE16" s="1313"/>
      <c r="BF16" s="1313"/>
      <c r="BG16" s="1313"/>
      <c r="BH16" s="1313"/>
      <c r="BI16" s="1313"/>
      <c r="BJ16" s="1313"/>
      <c r="BK16" s="1313"/>
      <c r="BL16" s="1313"/>
      <c r="BM16" s="1313"/>
      <c r="BN16" s="1313"/>
      <c r="BO16" s="1313"/>
      <c r="BP16" s="1313"/>
      <c r="BQ16" s="1313"/>
      <c r="BR16" s="1313"/>
      <c r="BS16" s="1313"/>
      <c r="BT16" s="1313"/>
      <c r="BU16" s="1313"/>
      <c r="BV16" s="1313"/>
      <c r="BW16" s="1313"/>
      <c r="BX16" s="1313"/>
      <c r="BY16" s="1313"/>
      <c r="BZ16" s="1313"/>
      <c r="CA16" s="1313"/>
      <c r="CB16" s="1313"/>
      <c r="CC16" s="1313"/>
      <c r="CD16" s="1313"/>
      <c r="CE16" s="1313"/>
      <c r="CF16" s="1313"/>
      <c r="CG16" s="1313"/>
      <c r="CH16" s="1313"/>
      <c r="CI16" s="1313"/>
      <c r="CJ16" s="1313"/>
      <c r="CK16" s="1313"/>
      <c r="CL16" s="1313"/>
      <c r="CM16" s="1313"/>
      <c r="CN16" s="1313"/>
      <c r="CO16" s="1313"/>
      <c r="CP16" s="1313"/>
      <c r="CQ16" s="1313"/>
      <c r="CR16" s="1313"/>
      <c r="CS16" s="1313"/>
      <c r="CT16" s="1313"/>
      <c r="CU16" s="1313"/>
      <c r="CV16" s="1313"/>
      <c r="CW16" s="1313"/>
      <c r="CX16" s="1313"/>
      <c r="CY16" s="1313"/>
      <c r="CZ16" s="1313"/>
      <c r="DA16" s="1313"/>
      <c r="DB16" s="1313"/>
      <c r="DC16" s="1313"/>
      <c r="DD16" s="1313"/>
      <c r="DE16" s="1313"/>
      <c r="DF16" s="1313"/>
      <c r="DG16" s="1313"/>
      <c r="DH16" s="1313"/>
      <c r="DI16" s="1313"/>
      <c r="DJ16" s="1313"/>
      <c r="DK16" s="1313"/>
      <c r="DL16" s="1313"/>
      <c r="DM16" s="1313"/>
      <c r="DN16" s="1313"/>
      <c r="DO16" s="1313"/>
      <c r="DP16" s="1313"/>
      <c r="DQ16" s="1313"/>
      <c r="DR16" s="1313"/>
      <c r="DS16" s="1313"/>
      <c r="DT16" s="1313"/>
      <c r="DU16" s="1313"/>
      <c r="DV16" s="1313"/>
      <c r="DW16" s="1313"/>
      <c r="DX16" s="1313"/>
      <c r="DY16" s="1313"/>
      <c r="DZ16" s="1313"/>
      <c r="EA16" s="1313"/>
      <c r="EB16" s="1313"/>
      <c r="EC16" s="1313"/>
      <c r="ED16" s="1313"/>
      <c r="EE16" s="1313"/>
      <c r="EF16" s="1313"/>
      <c r="EG16" s="1313"/>
      <c r="EH16" s="1313"/>
      <c r="EI16" s="1313"/>
      <c r="EJ16" s="1313"/>
      <c r="EK16" s="1313"/>
      <c r="EL16" s="1313"/>
      <c r="EM16" s="1313"/>
      <c r="EN16" s="1313"/>
      <c r="EO16" s="1313"/>
      <c r="EP16" s="1313"/>
      <c r="EQ16" s="1313"/>
      <c r="ER16" s="1313"/>
      <c r="ES16" s="1313"/>
      <c r="ET16" s="1313"/>
      <c r="EU16" s="1313"/>
      <c r="EV16" s="1313"/>
      <c r="EW16" s="1313"/>
      <c r="EX16" s="1313"/>
      <c r="EY16" s="1313"/>
      <c r="EZ16" s="1313"/>
      <c r="FA16" s="1313"/>
      <c r="FB16" s="1313"/>
      <c r="FC16" s="1313"/>
      <c r="FD16" s="1313"/>
      <c r="FE16" s="1313"/>
      <c r="FF16" s="1313"/>
      <c r="FG16" s="1313"/>
      <c r="FH16" s="1313"/>
      <c r="FI16" s="1313"/>
      <c r="FJ16" s="1313"/>
      <c r="FK16" s="1313"/>
      <c r="FL16" s="1313"/>
      <c r="FM16" s="1313"/>
      <c r="FN16" s="1313"/>
      <c r="FO16" s="1313"/>
      <c r="FP16" s="1313"/>
      <c r="FQ16" s="1313"/>
      <c r="FR16" s="1313"/>
      <c r="FS16" s="1313"/>
      <c r="FT16" s="1313"/>
      <c r="FU16" s="1313"/>
      <c r="FV16" s="1313"/>
      <c r="FW16" s="1313"/>
      <c r="FX16" s="1313"/>
      <c r="FY16" s="1313"/>
      <c r="FZ16" s="1313"/>
      <c r="GA16" s="1313"/>
      <c r="GB16" s="1313"/>
      <c r="GC16" s="1313"/>
      <c r="GD16" s="1313"/>
      <c r="GL16" s="783"/>
      <c r="GM16" s="1069"/>
      <c r="GN16" s="1069"/>
      <c r="GO16" s="1235"/>
    </row>
    <row r="17" spans="1:209" s="35" customFormat="1" ht="2.25" customHeight="1">
      <c r="B17" s="13"/>
      <c r="C17" s="13"/>
      <c r="D17" s="13"/>
      <c r="E17" s="13"/>
      <c r="F17" s="13"/>
      <c r="G17" s="402"/>
      <c r="H17" s="402"/>
      <c r="I17" s="402"/>
      <c r="J17" s="402"/>
      <c r="K17" s="402"/>
      <c r="L17" s="402"/>
      <c r="M17" s="402"/>
      <c r="N17" s="402"/>
      <c r="O17" s="787"/>
      <c r="P17" s="1259"/>
      <c r="Q17" s="1259"/>
      <c r="R17" s="1259"/>
      <c r="S17" s="1259"/>
      <c r="T17" s="1259"/>
      <c r="U17" s="1259"/>
      <c r="V17" s="1259"/>
      <c r="W17" s="1259"/>
      <c r="X17" s="1259"/>
      <c r="Y17" s="1259"/>
      <c r="Z17" s="1259"/>
      <c r="AA17" s="1259"/>
      <c r="AB17" s="1259"/>
      <c r="AC17" s="1259"/>
      <c r="AD17" s="1259"/>
      <c r="AE17" s="1259"/>
      <c r="AF17" s="1259"/>
      <c r="AG17" s="1259"/>
      <c r="AH17" s="1259"/>
      <c r="AI17" s="1259"/>
      <c r="AJ17" s="1259"/>
      <c r="AK17" s="1259"/>
      <c r="AL17" s="1259"/>
      <c r="AM17" s="1259"/>
      <c r="AN17" s="1259"/>
      <c r="AO17" s="1259"/>
      <c r="AP17" s="1259"/>
      <c r="AQ17" s="1259"/>
      <c r="AR17" s="1259"/>
      <c r="AS17" s="1259"/>
      <c r="AT17" s="1259"/>
      <c r="AU17" s="1259"/>
      <c r="AV17" s="1259"/>
      <c r="AW17" s="1259"/>
      <c r="AX17" s="1259"/>
      <c r="AY17" s="1259"/>
      <c r="AZ17" s="1259"/>
      <c r="BA17" s="1259"/>
      <c r="BB17" s="1259"/>
      <c r="BC17" s="1259"/>
      <c r="BD17" s="1259"/>
      <c r="BE17" s="1259"/>
      <c r="BF17" s="1259"/>
      <c r="BG17" s="1259"/>
      <c r="BH17" s="1259"/>
      <c r="BI17" s="1259"/>
      <c r="BJ17" s="1259"/>
      <c r="BK17" s="1259"/>
      <c r="BL17" s="1259"/>
      <c r="BM17" s="1259"/>
      <c r="BN17" s="1259"/>
      <c r="BO17" s="1259"/>
      <c r="BP17" s="1259"/>
      <c r="BQ17" s="1259"/>
      <c r="BR17" s="1259"/>
      <c r="BS17" s="1259"/>
      <c r="BT17" s="1259"/>
      <c r="BU17" s="1259"/>
      <c r="BV17" s="1259"/>
      <c r="BW17" s="1259"/>
      <c r="BX17" s="1259"/>
      <c r="BY17" s="1259"/>
      <c r="BZ17" s="1259"/>
      <c r="CA17" s="1259"/>
      <c r="CB17" s="1259"/>
      <c r="CC17" s="1259"/>
      <c r="CD17" s="1259"/>
      <c r="CE17" s="1259"/>
      <c r="CF17" s="1259"/>
      <c r="CG17" s="1259"/>
      <c r="CH17" s="1259"/>
      <c r="CI17" s="1259"/>
      <c r="CJ17" s="1259"/>
      <c r="CK17" s="1259"/>
      <c r="CL17" s="1259"/>
      <c r="CM17" s="1259"/>
      <c r="CN17" s="1259"/>
      <c r="CO17" s="1259"/>
      <c r="CP17" s="1259"/>
      <c r="CQ17" s="1259"/>
      <c r="CR17" s="1259"/>
      <c r="CS17" s="1259"/>
      <c r="CT17" s="1259"/>
      <c r="CU17" s="1259"/>
      <c r="CV17" s="1259"/>
      <c r="CW17" s="1259"/>
      <c r="CX17" s="1259"/>
      <c r="CY17" s="1259"/>
      <c r="CZ17" s="1259"/>
      <c r="DA17" s="1259"/>
      <c r="DB17" s="1259"/>
      <c r="DC17" s="1259"/>
      <c r="DD17" s="1259"/>
      <c r="DE17" s="1259"/>
      <c r="DF17" s="1259"/>
      <c r="DG17" s="1259"/>
      <c r="DH17" s="1259"/>
      <c r="DI17" s="1259"/>
      <c r="DJ17" s="1259"/>
      <c r="DK17" s="1259"/>
      <c r="DL17" s="1259"/>
      <c r="DM17" s="1259"/>
      <c r="DN17" s="1259"/>
      <c r="DO17" s="1259"/>
      <c r="DP17" s="1259"/>
      <c r="DQ17" s="1259"/>
      <c r="DR17" s="1259"/>
      <c r="DS17" s="1259"/>
      <c r="DT17" s="1259"/>
      <c r="DU17" s="1259"/>
      <c r="DV17" s="1259"/>
      <c r="DW17" s="1259"/>
      <c r="DX17" s="1259"/>
      <c r="DY17" s="1259"/>
      <c r="DZ17" s="1259"/>
      <c r="EA17" s="1259"/>
      <c r="EB17" s="1259"/>
      <c r="EC17" s="1259"/>
      <c r="ED17" s="1259"/>
      <c r="EE17" s="1259"/>
      <c r="EF17" s="1259"/>
      <c r="EG17" s="1259"/>
      <c r="EH17" s="1259"/>
      <c r="EI17" s="1259"/>
      <c r="EJ17" s="1259"/>
      <c r="EK17" s="1259"/>
      <c r="EL17" s="1259"/>
      <c r="EM17" s="1259"/>
      <c r="EN17" s="1259"/>
      <c r="EO17" s="1259"/>
      <c r="EP17" s="1259"/>
      <c r="EQ17" s="1259"/>
      <c r="ER17" s="1259"/>
      <c r="ES17" s="1259"/>
      <c r="ET17" s="1259"/>
      <c r="EU17" s="1259"/>
      <c r="EV17" s="1259"/>
      <c r="EW17" s="1259"/>
      <c r="EX17" s="1259"/>
      <c r="EY17" s="1259"/>
      <c r="EZ17" s="1259"/>
      <c r="FA17" s="1259"/>
      <c r="FB17" s="1259"/>
      <c r="FC17" s="1259"/>
      <c r="FD17" s="1259"/>
      <c r="FE17" s="1259"/>
      <c r="FF17" s="1259"/>
      <c r="FG17" s="1259"/>
      <c r="FH17" s="1259"/>
      <c r="FI17" s="1259"/>
      <c r="FJ17" s="1259"/>
      <c r="FK17" s="1259"/>
      <c r="FL17" s="1259"/>
      <c r="FM17" s="1259"/>
      <c r="FN17" s="1259"/>
      <c r="FO17" s="1259"/>
      <c r="FP17" s="1259"/>
      <c r="FQ17" s="1259"/>
      <c r="FR17" s="1259"/>
      <c r="FS17" s="1259"/>
      <c r="FT17" s="1259"/>
      <c r="FU17" s="1259"/>
      <c r="FV17" s="1259"/>
      <c r="FW17" s="1259"/>
      <c r="FX17" s="1259"/>
      <c r="FY17" s="1259"/>
      <c r="FZ17" s="1259"/>
      <c r="GA17" s="1259"/>
      <c r="GB17" s="1259"/>
      <c r="GC17" s="1259"/>
      <c r="GD17" s="1259"/>
      <c r="GL17" s="783"/>
      <c r="GM17" s="1069"/>
      <c r="GN17" s="1069"/>
      <c r="GO17" s="1235"/>
    </row>
    <row r="18" spans="1:209" s="35" customFormat="1" ht="21" customHeight="1">
      <c r="A18" s="738" t="s">
        <v>686</v>
      </c>
      <c r="B18" s="13"/>
      <c r="C18" s="13"/>
      <c r="D18" s="13"/>
      <c r="E18" s="13"/>
      <c r="F18" s="13"/>
      <c r="G18" s="1230" t="s">
        <v>8</v>
      </c>
      <c r="H18" s="1230"/>
      <c r="I18" s="1230"/>
      <c r="J18" s="1230"/>
      <c r="K18" s="1230"/>
      <c r="L18" s="1230"/>
      <c r="M18" s="1230"/>
      <c r="N18" s="1230"/>
      <c r="O18" s="13"/>
      <c r="P18" s="1300"/>
      <c r="Q18" s="1300"/>
      <c r="R18" s="1300"/>
      <c r="S18" s="1300"/>
      <c r="T18" s="1300"/>
      <c r="U18" s="1300"/>
      <c r="V18" s="1300"/>
      <c r="W18" s="1300"/>
      <c r="X18" s="1300"/>
      <c r="Y18" s="1300"/>
      <c r="Z18" s="1300"/>
      <c r="AA18" s="1300"/>
      <c r="AB18" s="1300"/>
      <c r="AC18" s="1300"/>
      <c r="AD18" s="1300"/>
      <c r="AE18" s="1300"/>
      <c r="AF18" s="1300"/>
      <c r="AG18" s="1300"/>
      <c r="AH18" s="1259" t="s">
        <v>19</v>
      </c>
      <c r="AI18" s="1259"/>
      <c r="AJ18" s="1259"/>
      <c r="AK18" s="1259"/>
      <c r="AL18" s="1259"/>
      <c r="AM18" s="1259"/>
      <c r="AN18" s="1259"/>
      <c r="AO18" s="1300"/>
      <c r="AP18" s="1300"/>
      <c r="AQ18" s="1300"/>
      <c r="AR18" s="1300"/>
      <c r="AS18" s="1300"/>
      <c r="AT18" s="1300"/>
      <c r="AU18" s="1300"/>
      <c r="AV18" s="1259" t="s">
        <v>112</v>
      </c>
      <c r="AW18" s="1259"/>
      <c r="AX18" s="1259"/>
      <c r="AY18" s="1259"/>
      <c r="AZ18" s="1259"/>
      <c r="BA18" s="1259"/>
      <c r="BB18" s="1259"/>
      <c r="BC18" s="1259"/>
      <c r="BD18" s="1259"/>
      <c r="BE18" s="1259"/>
      <c r="BF18" s="1259"/>
      <c r="BG18" s="1259"/>
      <c r="BH18" s="1300" t="s">
        <v>691</v>
      </c>
      <c r="BI18" s="1300"/>
      <c r="BJ18" s="1300"/>
      <c r="BK18" s="1300"/>
      <c r="BL18" s="1300"/>
      <c r="BM18" s="1300"/>
      <c r="BN18" s="1300"/>
      <c r="BO18" s="1300"/>
      <c r="BP18" s="1300"/>
      <c r="BQ18" s="1300"/>
      <c r="BR18" s="1300"/>
      <c r="BS18" s="1300"/>
      <c r="BT18" s="1300"/>
      <c r="BU18" s="1300"/>
      <c r="BV18" s="1300"/>
      <c r="BW18" s="1300"/>
      <c r="BX18" s="1259" t="s">
        <v>19</v>
      </c>
      <c r="BY18" s="1259"/>
      <c r="BZ18" s="1259"/>
      <c r="CA18" s="1259"/>
      <c r="CB18" s="1259"/>
      <c r="CC18" s="1259"/>
      <c r="CD18" s="1259"/>
      <c r="CE18" s="1300"/>
      <c r="CF18" s="1300"/>
      <c r="CG18" s="1300"/>
      <c r="CH18" s="1300"/>
      <c r="CI18" s="1300"/>
      <c r="CJ18" s="1300"/>
      <c r="CK18" s="1300"/>
      <c r="CL18" s="1259" t="s">
        <v>13</v>
      </c>
      <c r="CM18" s="1259"/>
      <c r="CN18" s="1259"/>
      <c r="CO18" s="1259"/>
      <c r="CP18" s="1259"/>
      <c r="CQ18" s="1259"/>
      <c r="CR18" s="1259"/>
      <c r="CS18" s="1259"/>
      <c r="CT18" s="1259"/>
      <c r="CU18" s="1259"/>
      <c r="CV18" s="1259"/>
      <c r="CW18" s="1259"/>
      <c r="CX18" s="1259"/>
      <c r="CY18" s="1259"/>
      <c r="CZ18" s="1259"/>
      <c r="DA18" s="1300"/>
      <c r="DB18" s="1300"/>
      <c r="DC18" s="1300"/>
      <c r="DD18" s="1300"/>
      <c r="DE18" s="1300"/>
      <c r="DF18" s="1300"/>
      <c r="DG18" s="1300"/>
      <c r="DH18" s="1259" t="s">
        <v>19</v>
      </c>
      <c r="DI18" s="1259"/>
      <c r="DJ18" s="1259"/>
      <c r="DK18" s="1259"/>
      <c r="DL18" s="1259"/>
      <c r="DM18" s="1259"/>
      <c r="DN18" s="1259"/>
      <c r="DO18" s="1300"/>
      <c r="DP18" s="1300"/>
      <c r="DQ18" s="1300"/>
      <c r="DR18" s="1300"/>
      <c r="DS18" s="1300"/>
      <c r="DT18" s="1300"/>
      <c r="DU18" s="1300"/>
      <c r="DV18" s="1259" t="s">
        <v>20</v>
      </c>
      <c r="DW18" s="1259"/>
      <c r="DX18" s="1259"/>
      <c r="DY18" s="1259"/>
      <c r="DZ18" s="1259"/>
      <c r="EA18" s="1259"/>
      <c r="EB18" s="1259"/>
      <c r="EC18" s="70"/>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736" t="s">
        <v>14</v>
      </c>
      <c r="GF18" s="1065" t="s">
        <v>679</v>
      </c>
      <c r="GG18" s="1233"/>
      <c r="GH18" s="1233"/>
      <c r="GI18" s="1233"/>
      <c r="GJ18" s="1233"/>
      <c r="GK18" s="1234"/>
      <c r="GL18" s="783"/>
      <c r="GM18" s="1069"/>
      <c r="GN18" s="1069"/>
      <c r="GO18" s="1235"/>
    </row>
    <row r="19" spans="1:209" s="35" customFormat="1" ht="30.75" customHeight="1">
      <c r="B19" s="13"/>
      <c r="C19" s="13"/>
      <c r="D19" s="13"/>
      <c r="E19" s="13"/>
      <c r="F19" s="13"/>
      <c r="G19" s="1290" t="s">
        <v>98</v>
      </c>
      <c r="H19" s="1290"/>
      <c r="I19" s="1290"/>
      <c r="J19" s="1290"/>
      <c r="K19" s="1290"/>
      <c r="L19" s="1290"/>
      <c r="M19" s="1290"/>
      <c r="N19" s="1290"/>
      <c r="O19" s="13"/>
      <c r="P19" s="1312"/>
      <c r="Q19" s="1312"/>
      <c r="R19" s="1312"/>
      <c r="S19" s="1312"/>
      <c r="T19" s="1312"/>
      <c r="U19" s="1312"/>
      <c r="V19" s="1312"/>
      <c r="W19" s="1312"/>
      <c r="X19" s="1312"/>
      <c r="Y19" s="1312"/>
      <c r="Z19" s="1312"/>
      <c r="AA19" s="1312"/>
      <c r="AB19" s="1312"/>
      <c r="AC19" s="1312"/>
      <c r="AD19" s="1312"/>
      <c r="AE19" s="1312"/>
      <c r="AF19" s="1312"/>
      <c r="AG19" s="1312"/>
      <c r="AH19" s="1312"/>
      <c r="AI19" s="1312"/>
      <c r="AJ19" s="1312"/>
      <c r="AK19" s="1312"/>
      <c r="AL19" s="1312"/>
      <c r="AM19" s="1312"/>
      <c r="AN19" s="1312"/>
      <c r="AO19" s="1312"/>
      <c r="AP19" s="1312"/>
      <c r="AQ19" s="1312"/>
      <c r="AR19" s="1312"/>
      <c r="AS19" s="1312"/>
      <c r="AT19" s="1312"/>
      <c r="AU19" s="1312"/>
      <c r="AV19" s="1312"/>
      <c r="AW19" s="1312"/>
      <c r="AX19" s="1312"/>
      <c r="AY19" s="1312"/>
      <c r="AZ19" s="1312"/>
      <c r="BA19" s="1312"/>
      <c r="BB19" s="1312"/>
      <c r="BC19" s="1312"/>
      <c r="BD19" s="1312"/>
      <c r="BE19" s="1312"/>
      <c r="BF19" s="1312"/>
      <c r="BG19" s="1312"/>
      <c r="BH19" s="1312"/>
      <c r="BI19" s="1312"/>
      <c r="BJ19" s="1312"/>
      <c r="BK19" s="1312"/>
      <c r="BL19" s="1312"/>
      <c r="BM19" s="1312"/>
      <c r="BN19" s="1312"/>
      <c r="BO19" s="1312"/>
      <c r="BP19" s="1312"/>
      <c r="BQ19" s="1312"/>
      <c r="BR19" s="1312"/>
      <c r="BS19" s="1312"/>
      <c r="BT19" s="1312"/>
      <c r="BU19" s="1312"/>
      <c r="BV19" s="1312"/>
      <c r="BW19" s="1312"/>
      <c r="BX19" s="1312"/>
      <c r="BY19" s="1312"/>
      <c r="BZ19" s="1312"/>
      <c r="CA19" s="1312"/>
      <c r="CB19" s="1312"/>
      <c r="CC19" s="1312"/>
      <c r="CD19" s="1312"/>
      <c r="CE19" s="1312"/>
      <c r="CF19" s="1312"/>
      <c r="CG19" s="1312"/>
      <c r="CH19" s="1312"/>
      <c r="CI19" s="1312"/>
      <c r="CJ19" s="1312"/>
      <c r="CK19" s="1312"/>
      <c r="CL19" s="1312"/>
      <c r="CM19" s="1312"/>
      <c r="CN19" s="1312"/>
      <c r="CO19" s="1312"/>
      <c r="CP19" s="1312"/>
      <c r="CQ19" s="1312"/>
      <c r="CR19" s="1312"/>
      <c r="CS19" s="1312"/>
      <c r="CT19" s="1312"/>
      <c r="CU19" s="1312"/>
      <c r="CV19" s="1312"/>
      <c r="CW19" s="1312"/>
      <c r="CX19" s="1312"/>
      <c r="CY19" s="1312"/>
      <c r="CZ19" s="1312"/>
      <c r="DA19" s="1312"/>
      <c r="DB19" s="1312"/>
      <c r="DC19" s="1312"/>
      <c r="DD19" s="1312"/>
      <c r="DE19" s="1312"/>
      <c r="DF19" s="1312"/>
      <c r="DG19" s="1312"/>
      <c r="DH19" s="1312"/>
      <c r="DI19" s="1312"/>
      <c r="DJ19" s="1312"/>
      <c r="DK19" s="1312"/>
      <c r="DL19" s="1312"/>
      <c r="DM19" s="1312"/>
      <c r="DN19" s="1312"/>
      <c r="DO19" s="1312"/>
      <c r="DP19" s="1312"/>
      <c r="DQ19" s="1312"/>
      <c r="DR19" s="1312"/>
      <c r="DS19" s="1312"/>
      <c r="DT19" s="1312"/>
      <c r="DU19" s="1312"/>
      <c r="DV19" s="1312"/>
      <c r="DW19" s="1312"/>
      <c r="DX19" s="1312"/>
      <c r="DY19" s="1312"/>
      <c r="DZ19" s="1312"/>
      <c r="EA19" s="1312"/>
      <c r="EB19" s="1312"/>
      <c r="EC19" s="1312"/>
      <c r="ED19" s="1312"/>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8"/>
      <c r="FJ19" s="18"/>
      <c r="FK19" s="18"/>
      <c r="FL19" s="18"/>
      <c r="FM19" s="18"/>
      <c r="FN19" s="18"/>
      <c r="FO19" s="13"/>
      <c r="FP19" s="13"/>
      <c r="FQ19" s="13"/>
      <c r="FR19" s="13"/>
      <c r="FS19" s="13"/>
      <c r="FT19" s="13"/>
      <c r="FU19" s="13"/>
      <c r="FV19" s="13"/>
      <c r="FW19" s="13"/>
      <c r="FX19" s="13"/>
      <c r="FY19" s="13"/>
      <c r="FZ19" s="13"/>
      <c r="GA19" s="431"/>
      <c r="GB19" s="431"/>
      <c r="GC19" s="431"/>
      <c r="GD19" s="18"/>
      <c r="GE19" s="736" t="s">
        <v>14</v>
      </c>
      <c r="GF19" s="1068"/>
      <c r="GG19" s="1069"/>
      <c r="GH19" s="1069"/>
      <c r="GI19" s="1069"/>
      <c r="GJ19" s="1069"/>
      <c r="GK19" s="1235"/>
      <c r="GL19" s="783"/>
      <c r="GM19" s="1069"/>
      <c r="GN19" s="1069"/>
      <c r="GO19" s="1235"/>
    </row>
    <row r="20" spans="1:209" s="35" customFormat="1" ht="16.5" customHeight="1">
      <c r="B20" s="13"/>
      <c r="C20" s="13"/>
      <c r="D20" s="13"/>
      <c r="E20" s="13"/>
      <c r="F20" s="13"/>
      <c r="G20" s="1318" t="s">
        <v>99</v>
      </c>
      <c r="H20" s="1318"/>
      <c r="I20" s="1318"/>
      <c r="J20" s="1318"/>
      <c r="K20" s="1318"/>
      <c r="L20" s="1318"/>
      <c r="M20" s="1318"/>
      <c r="N20" s="1318"/>
      <c r="O20" s="18"/>
      <c r="P20" s="1312"/>
      <c r="Q20" s="1312"/>
      <c r="R20" s="1312"/>
      <c r="S20" s="1312"/>
      <c r="T20" s="1312"/>
      <c r="U20" s="1312"/>
      <c r="V20" s="1312"/>
      <c r="W20" s="1312"/>
      <c r="X20" s="1312"/>
      <c r="Y20" s="1312"/>
      <c r="Z20" s="1312"/>
      <c r="AA20" s="1312"/>
      <c r="AB20" s="1312"/>
      <c r="AC20" s="1312"/>
      <c r="AD20" s="1312"/>
      <c r="AE20" s="1312"/>
      <c r="AF20" s="1312"/>
      <c r="AG20" s="1312"/>
      <c r="AH20" s="1312"/>
      <c r="AI20" s="1312"/>
      <c r="AJ20" s="1312"/>
      <c r="AK20" s="1312"/>
      <c r="AL20" s="1312"/>
      <c r="AM20" s="1312"/>
      <c r="AN20" s="1312"/>
      <c r="AO20" s="1312"/>
      <c r="AP20" s="1312"/>
      <c r="AQ20" s="1312"/>
      <c r="AR20" s="1312"/>
      <c r="AS20" s="1312"/>
      <c r="AT20" s="1312"/>
      <c r="AU20" s="1312"/>
      <c r="AV20" s="1312"/>
      <c r="AW20" s="1312"/>
      <c r="AX20" s="1312"/>
      <c r="AY20" s="1312"/>
      <c r="AZ20" s="1312"/>
      <c r="BA20" s="1312"/>
      <c r="BB20" s="1312"/>
      <c r="BC20" s="1312"/>
      <c r="BD20" s="1312"/>
      <c r="BE20" s="1312"/>
      <c r="BF20" s="1312"/>
      <c r="BG20" s="1312"/>
      <c r="BH20" s="1312"/>
      <c r="BI20" s="1312"/>
      <c r="BJ20" s="1312"/>
      <c r="BK20" s="1312"/>
      <c r="BL20" s="1312"/>
      <c r="BM20" s="1312"/>
      <c r="BN20" s="1312"/>
      <c r="BO20" s="1312"/>
      <c r="BP20" s="1312"/>
      <c r="BQ20" s="1312"/>
      <c r="BR20" s="1312"/>
      <c r="BS20" s="1312"/>
      <c r="BT20" s="1312"/>
      <c r="BU20" s="1312"/>
      <c r="BV20" s="1312"/>
      <c r="BW20" s="1312"/>
      <c r="BX20" s="1312"/>
      <c r="BY20" s="1312"/>
      <c r="BZ20" s="1312"/>
      <c r="CA20" s="1312"/>
      <c r="CB20" s="1312"/>
      <c r="CC20" s="1312"/>
      <c r="CD20" s="1312"/>
      <c r="CE20" s="1312"/>
      <c r="CF20" s="1312"/>
      <c r="CG20" s="1312"/>
      <c r="CH20" s="1312"/>
      <c r="CI20" s="1312"/>
      <c r="CJ20" s="1312"/>
      <c r="CK20" s="1312"/>
      <c r="CL20" s="1312"/>
      <c r="CM20" s="1312"/>
      <c r="CN20" s="1312"/>
      <c r="CO20" s="1312"/>
      <c r="CP20" s="1312"/>
      <c r="CQ20" s="1312"/>
      <c r="CR20" s="1312"/>
      <c r="CS20" s="1312"/>
      <c r="CT20" s="1312"/>
      <c r="CU20" s="1312"/>
      <c r="CV20" s="1312"/>
      <c r="CW20" s="1312"/>
      <c r="CX20" s="1312"/>
      <c r="CY20" s="1312"/>
      <c r="CZ20" s="1312"/>
      <c r="DA20" s="1312"/>
      <c r="DB20" s="1312"/>
      <c r="DC20" s="1312"/>
      <c r="DD20" s="1312"/>
      <c r="DE20" s="1312"/>
      <c r="DF20" s="1312"/>
      <c r="DG20" s="1312"/>
      <c r="DH20" s="1312"/>
      <c r="DI20" s="1312"/>
      <c r="DJ20" s="1312"/>
      <c r="DK20" s="1312"/>
      <c r="DL20" s="1312"/>
      <c r="DM20" s="1312"/>
      <c r="DN20" s="1312"/>
      <c r="DO20" s="1312"/>
      <c r="DP20" s="1312"/>
      <c r="DQ20" s="1312"/>
      <c r="DR20" s="1312"/>
      <c r="DS20" s="1312"/>
      <c r="DT20" s="1312"/>
      <c r="DU20" s="1312"/>
      <c r="DV20" s="1312"/>
      <c r="DW20" s="1312"/>
      <c r="DX20" s="1312"/>
      <c r="DY20" s="1312"/>
      <c r="DZ20" s="1312"/>
      <c r="EA20" s="1312"/>
      <c r="EB20" s="1312"/>
      <c r="EC20" s="1312"/>
      <c r="ED20" s="1312"/>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736" t="s">
        <v>14</v>
      </c>
      <c r="GF20" s="1068"/>
      <c r="GG20" s="1069"/>
      <c r="GH20" s="1069"/>
      <c r="GI20" s="1069"/>
      <c r="GJ20" s="1069"/>
      <c r="GK20" s="1235"/>
      <c r="GL20" s="783"/>
      <c r="GM20" s="1069"/>
      <c r="GN20" s="1069"/>
      <c r="GO20" s="1235"/>
    </row>
    <row r="21" spans="1:209" s="35" customFormat="1" ht="16.5" customHeight="1">
      <c r="A21" s="738" t="s">
        <v>686</v>
      </c>
      <c r="B21" s="13"/>
      <c r="C21" s="13"/>
      <c r="D21" s="1312"/>
      <c r="E21" s="1312"/>
      <c r="F21" s="1312"/>
      <c r="G21" s="1312"/>
      <c r="H21" s="1312"/>
      <c r="I21" s="1312"/>
      <c r="J21" s="1312"/>
      <c r="K21" s="1312"/>
      <c r="L21" s="1312"/>
      <c r="M21" s="1312"/>
      <c r="N21" s="1312"/>
      <c r="O21" s="1312"/>
      <c r="P21" s="1312"/>
      <c r="Q21" s="1312"/>
      <c r="R21" s="1312"/>
      <c r="S21" s="1312"/>
      <c r="T21" s="1312"/>
      <c r="U21" s="1312"/>
      <c r="V21" s="1312"/>
      <c r="W21" s="1312"/>
      <c r="X21" s="1312"/>
      <c r="Y21" s="1312"/>
      <c r="Z21" s="1312"/>
      <c r="AA21" s="1312"/>
      <c r="AB21" s="1312"/>
      <c r="AC21" s="1312"/>
      <c r="AD21" s="1312"/>
      <c r="AE21" s="1312"/>
      <c r="AF21" s="1312"/>
      <c r="AG21" s="1312"/>
      <c r="AH21" s="1312"/>
      <c r="AI21" s="1312"/>
      <c r="AJ21" s="1312"/>
      <c r="AK21" s="1312"/>
      <c r="AL21" s="1312"/>
      <c r="AM21" s="1312"/>
      <c r="AN21" s="1312"/>
      <c r="AO21" s="1312"/>
      <c r="AP21" s="1312"/>
      <c r="AQ21" s="1312"/>
      <c r="AR21" s="1312"/>
      <c r="AS21" s="1312"/>
      <c r="AT21" s="1312"/>
      <c r="AU21" s="1312"/>
      <c r="AV21" s="1312"/>
      <c r="AW21" s="1312"/>
      <c r="AX21" s="1312"/>
      <c r="AY21" s="1312"/>
      <c r="AZ21" s="1312"/>
      <c r="BA21" s="1312"/>
      <c r="BB21" s="1312"/>
      <c r="BC21" s="1312"/>
      <c r="BD21" s="1312"/>
      <c r="BE21" s="1312"/>
      <c r="BF21" s="1312"/>
      <c r="BG21" s="1312"/>
      <c r="BH21" s="1312"/>
      <c r="BI21" s="1312"/>
      <c r="BJ21" s="1312"/>
      <c r="BK21" s="1312"/>
      <c r="BL21" s="1312"/>
      <c r="BM21" s="1312"/>
      <c r="BN21" s="1312"/>
      <c r="BO21" s="1312"/>
      <c r="BP21" s="1312"/>
      <c r="BQ21" s="1312"/>
      <c r="BR21" s="1312"/>
      <c r="BS21" s="1312"/>
      <c r="BT21" s="1312"/>
      <c r="BU21" s="1312"/>
      <c r="BV21" s="1312"/>
      <c r="BW21" s="1312"/>
      <c r="BX21" s="1312"/>
      <c r="BY21" s="1312"/>
      <c r="BZ21" s="1312"/>
      <c r="CA21" s="1312"/>
      <c r="CB21" s="1312"/>
      <c r="CC21" s="1312"/>
      <c r="CD21" s="1312"/>
      <c r="CE21" s="1312"/>
      <c r="CF21" s="1312"/>
      <c r="CG21" s="1312"/>
      <c r="CH21" s="1312"/>
      <c r="CI21" s="1312"/>
      <c r="CJ21" s="1312"/>
      <c r="CK21" s="1312"/>
      <c r="CL21" s="1312"/>
      <c r="CM21" s="1312"/>
      <c r="CN21" s="1312"/>
      <c r="CO21" s="1312"/>
      <c r="CP21" s="1312"/>
      <c r="CQ21" s="1312"/>
      <c r="CR21" s="1312"/>
      <c r="CS21" s="1312"/>
      <c r="CT21" s="1312"/>
      <c r="CU21" s="1312"/>
      <c r="CV21" s="1312"/>
      <c r="CW21" s="1312"/>
      <c r="CX21" s="1312"/>
      <c r="CY21" s="1312"/>
      <c r="CZ21" s="1312"/>
      <c r="DA21" s="1312"/>
      <c r="DB21" s="1312"/>
      <c r="DC21" s="1312"/>
      <c r="DD21" s="1312"/>
      <c r="DE21" s="1312"/>
      <c r="DF21" s="1312"/>
      <c r="DG21" s="1312"/>
      <c r="DH21" s="1312"/>
      <c r="DI21" s="1312"/>
      <c r="DJ21" s="1312"/>
      <c r="DK21" s="1312"/>
      <c r="DL21" s="1312"/>
      <c r="DM21" s="1312"/>
      <c r="DN21" s="1312"/>
      <c r="DO21" s="1312"/>
      <c r="DP21" s="1312"/>
      <c r="DQ21" s="1312"/>
      <c r="DR21" s="1312"/>
      <c r="DS21" s="1312"/>
      <c r="DT21" s="1312"/>
      <c r="DU21" s="1312"/>
      <c r="DV21" s="1312"/>
      <c r="DW21" s="1312"/>
      <c r="DX21" s="1312"/>
      <c r="DY21" s="1312"/>
      <c r="DZ21" s="1312"/>
      <c r="EA21" s="1312"/>
      <c r="EB21" s="1312"/>
      <c r="EC21" s="1312"/>
      <c r="ED21" s="1312"/>
      <c r="EE21" s="13"/>
      <c r="EF21" s="13"/>
      <c r="EG21" s="1300" t="s">
        <v>691</v>
      </c>
      <c r="EH21" s="1300"/>
      <c r="EI21" s="1300"/>
      <c r="EJ21" s="1300"/>
      <c r="EK21" s="1300"/>
      <c r="EL21" s="1300"/>
      <c r="EM21" s="1300"/>
      <c r="EN21" s="1300"/>
      <c r="EO21" s="1300"/>
      <c r="EP21" s="1300"/>
      <c r="EQ21" s="1300"/>
      <c r="ER21" s="1300"/>
      <c r="ES21" s="1300"/>
      <c r="ET21" s="1300"/>
      <c r="EU21" s="1300"/>
      <c r="EV21" s="1300"/>
      <c r="EW21" s="1300"/>
      <c r="EX21" s="1300"/>
      <c r="EY21" s="960" t="s">
        <v>19</v>
      </c>
      <c r="EZ21" s="960"/>
      <c r="FA21" s="960"/>
      <c r="FB21" s="960"/>
      <c r="FC21" s="960"/>
      <c r="FD21" s="960"/>
      <c r="FE21" s="1300"/>
      <c r="FF21" s="1300"/>
      <c r="FG21" s="1300"/>
      <c r="FH21" s="1300"/>
      <c r="FI21" s="1300"/>
      <c r="FJ21" s="1300"/>
      <c r="FK21" s="1300"/>
      <c r="FL21" s="960" t="s">
        <v>20</v>
      </c>
      <c r="FM21" s="960"/>
      <c r="FN21" s="960"/>
      <c r="FO21" s="960"/>
      <c r="FP21" s="960"/>
      <c r="FQ21" s="960"/>
      <c r="FR21" s="1300"/>
      <c r="FS21" s="1300"/>
      <c r="FT21" s="1300"/>
      <c r="FU21" s="1300"/>
      <c r="FV21" s="1300"/>
      <c r="FW21" s="1300"/>
      <c r="FX21" s="1300"/>
      <c r="FY21" s="960" t="s">
        <v>21</v>
      </c>
      <c r="FZ21" s="960"/>
      <c r="GA21" s="960"/>
      <c r="GB21" s="960"/>
      <c r="GC21" s="960"/>
      <c r="GD21" s="960"/>
      <c r="GE21" s="736"/>
      <c r="GF21" s="1071"/>
      <c r="GG21" s="1236"/>
      <c r="GH21" s="1236"/>
      <c r="GI21" s="1236"/>
      <c r="GJ21" s="1236"/>
      <c r="GK21" s="1237"/>
      <c r="GL21" s="783"/>
      <c r="GM21" s="1069"/>
      <c r="GN21" s="1069"/>
      <c r="GO21" s="1235"/>
    </row>
    <row r="22" spans="1:209" s="35" customFormat="1" ht="16.5" customHeight="1">
      <c r="B22" s="13"/>
      <c r="C22" s="13"/>
      <c r="D22" s="1312"/>
      <c r="E22" s="1312"/>
      <c r="F22" s="1312"/>
      <c r="G22" s="1312"/>
      <c r="H22" s="1312"/>
      <c r="I22" s="1312"/>
      <c r="J22" s="1312"/>
      <c r="K22" s="1312"/>
      <c r="L22" s="1312"/>
      <c r="M22" s="1312"/>
      <c r="N22" s="1312"/>
      <c r="O22" s="1312"/>
      <c r="P22" s="1312"/>
      <c r="Q22" s="1312"/>
      <c r="R22" s="1312"/>
      <c r="S22" s="1312"/>
      <c r="T22" s="1312"/>
      <c r="U22" s="1312"/>
      <c r="V22" s="1312"/>
      <c r="W22" s="1312"/>
      <c r="X22" s="1312"/>
      <c r="Y22" s="1312"/>
      <c r="Z22" s="1312"/>
      <c r="AA22" s="1312"/>
      <c r="AB22" s="1312"/>
      <c r="AC22" s="1312"/>
      <c r="AD22" s="1312"/>
      <c r="AE22" s="1312"/>
      <c r="AF22" s="1312"/>
      <c r="AG22" s="1312"/>
      <c r="AH22" s="1312"/>
      <c r="AI22" s="1312"/>
      <c r="AJ22" s="1312"/>
      <c r="AK22" s="1312"/>
      <c r="AL22" s="1312"/>
      <c r="AM22" s="1312"/>
      <c r="AN22" s="1312"/>
      <c r="AO22" s="1312"/>
      <c r="AP22" s="1312"/>
      <c r="AQ22" s="1312"/>
      <c r="AR22" s="1312"/>
      <c r="AS22" s="1312"/>
      <c r="AT22" s="1312"/>
      <c r="AU22" s="1312"/>
      <c r="AV22" s="1312"/>
      <c r="AW22" s="1312"/>
      <c r="AX22" s="1312"/>
      <c r="AY22" s="1312"/>
      <c r="AZ22" s="1312"/>
      <c r="BA22" s="1312"/>
      <c r="BB22" s="1312"/>
      <c r="BC22" s="1312"/>
      <c r="BD22" s="1312"/>
      <c r="BE22" s="1312"/>
      <c r="BF22" s="1312"/>
      <c r="BG22" s="1312"/>
      <c r="BH22" s="1312"/>
      <c r="BI22" s="1312"/>
      <c r="BJ22" s="1312"/>
      <c r="BK22" s="1312"/>
      <c r="BL22" s="1312"/>
      <c r="BM22" s="1312"/>
      <c r="BN22" s="1312"/>
      <c r="BO22" s="1312"/>
      <c r="BP22" s="1312"/>
      <c r="BQ22" s="1312"/>
      <c r="BR22" s="1312"/>
      <c r="BS22" s="1312"/>
      <c r="BT22" s="1312"/>
      <c r="BU22" s="1312"/>
      <c r="BV22" s="1312"/>
      <c r="BW22" s="1312"/>
      <c r="BX22" s="1312"/>
      <c r="BY22" s="1312"/>
      <c r="BZ22" s="1312"/>
      <c r="CA22" s="1312"/>
      <c r="CB22" s="1312"/>
      <c r="CC22" s="1312"/>
      <c r="CD22" s="1312"/>
      <c r="CE22" s="1312"/>
      <c r="CF22" s="1312"/>
      <c r="CG22" s="1312"/>
      <c r="CH22" s="1312"/>
      <c r="CI22" s="1312"/>
      <c r="CJ22" s="1312"/>
      <c r="CK22" s="1312"/>
      <c r="CL22" s="1312"/>
      <c r="CM22" s="1312"/>
      <c r="CN22" s="1312"/>
      <c r="CO22" s="1312"/>
      <c r="CP22" s="1312"/>
      <c r="CQ22" s="1312"/>
      <c r="CR22" s="1312"/>
      <c r="CS22" s="1312"/>
      <c r="CT22" s="1312"/>
      <c r="CU22" s="1312"/>
      <c r="CV22" s="1312"/>
      <c r="CW22" s="1312"/>
      <c r="CX22" s="1312"/>
      <c r="CY22" s="1312"/>
      <c r="CZ22" s="1312"/>
      <c r="DA22" s="1312"/>
      <c r="DB22" s="1312"/>
      <c r="DC22" s="1312"/>
      <c r="DD22" s="1312"/>
      <c r="DE22" s="1312"/>
      <c r="DF22" s="1312"/>
      <c r="DG22" s="1312"/>
      <c r="DH22" s="1312"/>
      <c r="DI22" s="1312"/>
      <c r="DJ22" s="1312"/>
      <c r="DK22" s="1312"/>
      <c r="DL22" s="1312"/>
      <c r="DM22" s="1312"/>
      <c r="DN22" s="1312"/>
      <c r="DO22" s="1312"/>
      <c r="DP22" s="1312"/>
      <c r="DQ22" s="1312"/>
      <c r="DR22" s="1312"/>
      <c r="DS22" s="1312"/>
      <c r="DT22" s="1312"/>
      <c r="DU22" s="1312"/>
      <c r="DV22" s="1312"/>
      <c r="DW22" s="1312"/>
      <c r="DX22" s="1312"/>
      <c r="DY22" s="1312"/>
      <c r="DZ22" s="1312"/>
      <c r="EA22" s="1312"/>
      <c r="EB22" s="1312"/>
      <c r="EC22" s="1312"/>
      <c r="ED22" s="1312"/>
      <c r="EE22" s="13"/>
      <c r="EF22" s="13"/>
      <c r="EG22" s="21"/>
      <c r="EH22" s="21"/>
      <c r="EI22" s="1313"/>
      <c r="EJ22" s="1313"/>
      <c r="EK22" s="1313"/>
      <c r="EL22" s="1313"/>
      <c r="EM22" s="1313"/>
      <c r="EN22" s="1313"/>
      <c r="EO22" s="1313"/>
      <c r="EP22" s="1313"/>
      <c r="EQ22" s="1313"/>
      <c r="ER22" s="1313"/>
      <c r="ES22" s="1313"/>
      <c r="ET22" s="1313"/>
      <c r="EU22" s="1313"/>
      <c r="EV22" s="1313"/>
      <c r="EW22" s="1313"/>
      <c r="EX22" s="1313"/>
      <c r="EY22" s="1313"/>
      <c r="EZ22" s="1313"/>
      <c r="FA22" s="1313"/>
      <c r="FB22" s="1313"/>
      <c r="FC22" s="1313"/>
      <c r="FD22" s="1313"/>
      <c r="FE22" s="1313"/>
      <c r="FF22" s="1313"/>
      <c r="FG22" s="1313"/>
      <c r="FH22" s="1313"/>
      <c r="FI22" s="1313"/>
      <c r="FJ22" s="1313"/>
      <c r="FK22" s="1313"/>
      <c r="FL22" s="1313"/>
      <c r="FM22" s="1313"/>
      <c r="FN22" s="1313"/>
      <c r="FO22" s="1313"/>
      <c r="FP22" s="1313"/>
      <c r="FQ22" s="1313"/>
      <c r="FR22" s="1313"/>
      <c r="FS22" s="1313"/>
      <c r="FT22" s="1313"/>
      <c r="FU22" s="1313"/>
      <c r="FV22" s="1313"/>
      <c r="FW22" s="1313"/>
      <c r="FX22" s="1313"/>
      <c r="FY22" s="1313"/>
      <c r="FZ22" s="1313"/>
      <c r="GA22" s="1313"/>
      <c r="GB22" s="1313"/>
      <c r="GC22" s="1313"/>
      <c r="GD22" s="1313"/>
      <c r="GL22" s="783"/>
      <c r="GM22" s="1069"/>
      <c r="GN22" s="1069"/>
      <c r="GO22" s="1235"/>
    </row>
    <row r="23" spans="1:209" s="35" customFormat="1" ht="16.5" customHeight="1">
      <c r="B23" s="13"/>
      <c r="C23" s="13"/>
      <c r="D23" s="1312"/>
      <c r="E23" s="1312"/>
      <c r="F23" s="1312"/>
      <c r="G23" s="1312"/>
      <c r="H23" s="1312"/>
      <c r="I23" s="1312"/>
      <c r="J23" s="1312"/>
      <c r="K23" s="1312"/>
      <c r="L23" s="1312"/>
      <c r="M23" s="1312"/>
      <c r="N23" s="1312"/>
      <c r="O23" s="1312"/>
      <c r="P23" s="1312"/>
      <c r="Q23" s="1312"/>
      <c r="R23" s="1312"/>
      <c r="S23" s="1312"/>
      <c r="T23" s="1312"/>
      <c r="U23" s="1312"/>
      <c r="V23" s="1312"/>
      <c r="W23" s="1312"/>
      <c r="X23" s="1312"/>
      <c r="Y23" s="1312"/>
      <c r="Z23" s="1312"/>
      <c r="AA23" s="1312"/>
      <c r="AB23" s="1312"/>
      <c r="AC23" s="1312"/>
      <c r="AD23" s="1312"/>
      <c r="AE23" s="1312"/>
      <c r="AF23" s="1312"/>
      <c r="AG23" s="1312"/>
      <c r="AH23" s="1312"/>
      <c r="AI23" s="1312"/>
      <c r="AJ23" s="1312"/>
      <c r="AK23" s="1312"/>
      <c r="AL23" s="1312"/>
      <c r="AM23" s="1312"/>
      <c r="AN23" s="1312"/>
      <c r="AO23" s="1312"/>
      <c r="AP23" s="1312"/>
      <c r="AQ23" s="1312"/>
      <c r="AR23" s="1312"/>
      <c r="AS23" s="1312"/>
      <c r="AT23" s="1312"/>
      <c r="AU23" s="1312"/>
      <c r="AV23" s="1312"/>
      <c r="AW23" s="1312"/>
      <c r="AX23" s="1312"/>
      <c r="AY23" s="1312"/>
      <c r="AZ23" s="1312"/>
      <c r="BA23" s="1312"/>
      <c r="BB23" s="1312"/>
      <c r="BC23" s="1312"/>
      <c r="BD23" s="1312"/>
      <c r="BE23" s="1312"/>
      <c r="BF23" s="1312"/>
      <c r="BG23" s="1312"/>
      <c r="BH23" s="1312"/>
      <c r="BI23" s="1312"/>
      <c r="BJ23" s="1312"/>
      <c r="BK23" s="1312"/>
      <c r="BL23" s="1312"/>
      <c r="BM23" s="1312"/>
      <c r="BN23" s="1312"/>
      <c r="BO23" s="1312"/>
      <c r="BP23" s="1312"/>
      <c r="BQ23" s="1312"/>
      <c r="BR23" s="1312"/>
      <c r="BS23" s="1312"/>
      <c r="BT23" s="1312"/>
      <c r="BU23" s="1312"/>
      <c r="BV23" s="1312"/>
      <c r="BW23" s="1312"/>
      <c r="BX23" s="1312"/>
      <c r="BY23" s="1312"/>
      <c r="BZ23" s="1312"/>
      <c r="CA23" s="1312"/>
      <c r="CB23" s="1312"/>
      <c r="CC23" s="1312"/>
      <c r="CD23" s="1312"/>
      <c r="CE23" s="1312"/>
      <c r="CF23" s="1312"/>
      <c r="CG23" s="1312"/>
      <c r="CH23" s="1312"/>
      <c r="CI23" s="1312"/>
      <c r="CJ23" s="1312"/>
      <c r="CK23" s="1312"/>
      <c r="CL23" s="1312"/>
      <c r="CM23" s="1312"/>
      <c r="CN23" s="1312"/>
      <c r="CO23" s="1312"/>
      <c r="CP23" s="1312"/>
      <c r="CQ23" s="1312"/>
      <c r="CR23" s="1312"/>
      <c r="CS23" s="1312"/>
      <c r="CT23" s="1312"/>
      <c r="CU23" s="1312"/>
      <c r="CV23" s="1312"/>
      <c r="CW23" s="1312"/>
      <c r="CX23" s="1312"/>
      <c r="CY23" s="1312"/>
      <c r="CZ23" s="1303"/>
      <c r="DA23" s="1303"/>
      <c r="DB23" s="1303"/>
      <c r="DC23" s="1303"/>
      <c r="DD23" s="1303"/>
      <c r="DE23" s="1303"/>
      <c r="DF23" s="1303"/>
      <c r="DG23" s="1303"/>
      <c r="DH23" s="1303"/>
      <c r="DI23" s="1303"/>
      <c r="DJ23" s="1303"/>
      <c r="DK23" s="1303"/>
      <c r="DL23" s="1303"/>
      <c r="DM23" s="1303"/>
      <c r="DN23" s="1303"/>
      <c r="DO23" s="1303"/>
      <c r="DP23" s="1303"/>
      <c r="DQ23" s="1303"/>
      <c r="DR23" s="1303"/>
      <c r="DS23" s="1303"/>
      <c r="DT23" s="1303"/>
      <c r="DU23" s="1303"/>
      <c r="DV23" s="1303"/>
      <c r="DW23" s="1303"/>
      <c r="DX23" s="1303"/>
      <c r="DY23" s="1303"/>
      <c r="DZ23" s="1303"/>
      <c r="EA23" s="1303"/>
      <c r="EB23" s="1303"/>
      <c r="EC23" s="1303"/>
      <c r="ED23" s="1303"/>
      <c r="EE23" s="1303"/>
      <c r="EF23" s="1303"/>
      <c r="EG23" s="1303"/>
      <c r="EH23" s="1303"/>
      <c r="EI23" s="1303"/>
      <c r="EJ23" s="1303"/>
      <c r="EK23" s="1303"/>
      <c r="EL23" s="1303"/>
      <c r="EM23" s="1303"/>
      <c r="EN23" s="1303"/>
      <c r="EO23" s="1303"/>
      <c r="EP23" s="1303"/>
      <c r="EQ23" s="1303"/>
      <c r="ER23" s="1303"/>
      <c r="ES23" s="1303"/>
      <c r="ET23" s="1303"/>
      <c r="EU23" s="1303"/>
      <c r="EV23" s="1303"/>
      <c r="EW23" s="1303"/>
      <c r="EX23" s="1303"/>
      <c r="EY23" s="1303"/>
      <c r="EZ23" s="1303"/>
      <c r="FA23" s="1303"/>
      <c r="FB23" s="1303"/>
      <c r="FC23" s="1303"/>
      <c r="FD23" s="1303"/>
      <c r="FE23" s="1303"/>
      <c r="FF23" s="1303"/>
      <c r="FG23" s="1303"/>
      <c r="FH23" s="1303"/>
      <c r="FI23" s="1303"/>
      <c r="FJ23" s="1303"/>
      <c r="FK23" s="1303"/>
      <c r="FL23" s="1303"/>
      <c r="FM23" s="1303"/>
      <c r="FN23" s="1303"/>
      <c r="FO23" s="1303"/>
      <c r="FP23" s="1303"/>
      <c r="FQ23" s="1303"/>
      <c r="FR23" s="1303"/>
      <c r="FS23" s="1303"/>
      <c r="FT23" s="1303"/>
      <c r="FU23" s="1303"/>
      <c r="FV23" s="1303"/>
      <c r="FW23" s="1303"/>
      <c r="FX23" s="1303"/>
      <c r="FY23" s="1303"/>
      <c r="FZ23" s="1303"/>
      <c r="GA23" s="1303"/>
      <c r="GB23" s="1303"/>
      <c r="GC23" s="1303"/>
      <c r="GD23" s="1303"/>
      <c r="GL23" s="783"/>
      <c r="GM23" s="1069"/>
      <c r="GN23" s="1069"/>
      <c r="GO23" s="1235"/>
    </row>
    <row r="24" spans="1:209" s="35" customFormat="1" ht="16.5" customHeight="1">
      <c r="B24" s="13"/>
      <c r="C24" s="13"/>
      <c r="D24" s="1312"/>
      <c r="E24" s="1312"/>
      <c r="F24" s="1312"/>
      <c r="G24" s="1312"/>
      <c r="H24" s="1312"/>
      <c r="I24" s="1312"/>
      <c r="J24" s="1312"/>
      <c r="K24" s="1312"/>
      <c r="L24" s="1312"/>
      <c r="M24" s="1312"/>
      <c r="N24" s="1312"/>
      <c r="O24" s="1312"/>
      <c r="P24" s="1312"/>
      <c r="Q24" s="1312"/>
      <c r="R24" s="1312"/>
      <c r="S24" s="1312"/>
      <c r="T24" s="1312"/>
      <c r="U24" s="1312"/>
      <c r="V24" s="1312"/>
      <c r="W24" s="1312"/>
      <c r="X24" s="1312"/>
      <c r="Y24" s="1312"/>
      <c r="Z24" s="1312"/>
      <c r="AA24" s="1312"/>
      <c r="AB24" s="1312"/>
      <c r="AC24" s="1312"/>
      <c r="AD24" s="1312"/>
      <c r="AE24" s="1312"/>
      <c r="AF24" s="1312"/>
      <c r="AG24" s="1312"/>
      <c r="AH24" s="1312"/>
      <c r="AI24" s="1312"/>
      <c r="AJ24" s="1312"/>
      <c r="AK24" s="1312"/>
      <c r="AL24" s="1312"/>
      <c r="AM24" s="1312"/>
      <c r="AN24" s="1312"/>
      <c r="AO24" s="1312"/>
      <c r="AP24" s="1312"/>
      <c r="AQ24" s="1312"/>
      <c r="AR24" s="1312"/>
      <c r="AS24" s="1312"/>
      <c r="AT24" s="1312"/>
      <c r="AU24" s="1312"/>
      <c r="AV24" s="1312"/>
      <c r="AW24" s="1312"/>
      <c r="AX24" s="1312"/>
      <c r="AY24" s="1312"/>
      <c r="AZ24" s="1312"/>
      <c r="BA24" s="1312"/>
      <c r="BB24" s="1312"/>
      <c r="BC24" s="1312"/>
      <c r="BD24" s="1312"/>
      <c r="BE24" s="1312"/>
      <c r="BF24" s="1312"/>
      <c r="BG24" s="1312"/>
      <c r="BH24" s="1312"/>
      <c r="BI24" s="1312"/>
      <c r="BJ24" s="1312"/>
      <c r="BK24" s="1312"/>
      <c r="BL24" s="1312"/>
      <c r="BM24" s="1312"/>
      <c r="BN24" s="1312"/>
      <c r="BO24" s="1312"/>
      <c r="BP24" s="1312"/>
      <c r="BQ24" s="1312"/>
      <c r="BR24" s="1312"/>
      <c r="BS24" s="1312"/>
      <c r="BT24" s="1312"/>
      <c r="BU24" s="1312"/>
      <c r="BV24" s="1312"/>
      <c r="BW24" s="1312"/>
      <c r="BX24" s="1312"/>
      <c r="BY24" s="1312"/>
      <c r="BZ24" s="1312"/>
      <c r="CA24" s="1312"/>
      <c r="CB24" s="1312"/>
      <c r="CC24" s="1312"/>
      <c r="CD24" s="1312"/>
      <c r="CE24" s="1312"/>
      <c r="CF24" s="1312"/>
      <c r="CG24" s="1312"/>
      <c r="CH24" s="1312"/>
      <c r="CI24" s="1312"/>
      <c r="CJ24" s="1312"/>
      <c r="CK24" s="1312"/>
      <c r="CL24" s="1312"/>
      <c r="CM24" s="1312"/>
      <c r="CN24" s="1312"/>
      <c r="CO24" s="1312"/>
      <c r="CP24" s="1312"/>
      <c r="CQ24" s="1312"/>
      <c r="CR24" s="1312"/>
      <c r="CS24" s="1312"/>
      <c r="CT24" s="1312"/>
      <c r="CU24" s="1312"/>
      <c r="CV24" s="1312"/>
      <c r="CW24" s="1312"/>
      <c r="CX24" s="1312"/>
      <c r="CY24" s="1312"/>
      <c r="CZ24" s="1303"/>
      <c r="DA24" s="1303"/>
      <c r="DB24" s="1303"/>
      <c r="DC24" s="1303"/>
      <c r="DD24" s="1303"/>
      <c r="DE24" s="1303"/>
      <c r="DF24" s="1303"/>
      <c r="DG24" s="1303"/>
      <c r="DH24" s="1303"/>
      <c r="DI24" s="1303"/>
      <c r="DJ24" s="1303"/>
      <c r="DK24" s="1303"/>
      <c r="DL24" s="1303"/>
      <c r="DM24" s="1303"/>
      <c r="DN24" s="1303"/>
      <c r="DO24" s="1303"/>
      <c r="DP24" s="1303"/>
      <c r="DQ24" s="1303"/>
      <c r="DR24" s="1303"/>
      <c r="DS24" s="1303"/>
      <c r="DT24" s="1303"/>
      <c r="DU24" s="1303"/>
      <c r="DV24" s="1303"/>
      <c r="DW24" s="1303"/>
      <c r="DX24" s="1303"/>
      <c r="DY24" s="1303"/>
      <c r="DZ24" s="1303"/>
      <c r="EA24" s="1303"/>
      <c r="EB24" s="1303"/>
      <c r="EC24" s="1303"/>
      <c r="ED24" s="1303"/>
      <c r="EE24" s="1303"/>
      <c r="EF24" s="1303"/>
      <c r="EG24" s="1303"/>
      <c r="EH24" s="1303"/>
      <c r="EI24" s="1303"/>
      <c r="EJ24" s="1303"/>
      <c r="EK24" s="1303"/>
      <c r="EL24" s="1303"/>
      <c r="EM24" s="1303"/>
      <c r="EN24" s="1303"/>
      <c r="EO24" s="1303"/>
      <c r="EP24" s="1303"/>
      <c r="EQ24" s="1303"/>
      <c r="ER24" s="1303"/>
      <c r="ES24" s="1303"/>
      <c r="ET24" s="1303"/>
      <c r="EU24" s="1303"/>
      <c r="EV24" s="1303"/>
      <c r="EW24" s="1303"/>
      <c r="EX24" s="1303"/>
      <c r="EY24" s="1303"/>
      <c r="EZ24" s="1303"/>
      <c r="FA24" s="1303"/>
      <c r="FB24" s="1303"/>
      <c r="FC24" s="1303"/>
      <c r="FD24" s="1303"/>
      <c r="FE24" s="1303"/>
      <c r="FF24" s="1303"/>
      <c r="FG24" s="1303"/>
      <c r="FH24" s="1303"/>
      <c r="FI24" s="1303"/>
      <c r="FJ24" s="1303"/>
      <c r="FK24" s="1303"/>
      <c r="FL24" s="1303"/>
      <c r="FM24" s="1303"/>
      <c r="FN24" s="1303"/>
      <c r="FO24" s="1303"/>
      <c r="FP24" s="1303"/>
      <c r="FQ24" s="1303"/>
      <c r="FR24" s="1303"/>
      <c r="FS24" s="1303"/>
      <c r="FT24" s="1303"/>
      <c r="FU24" s="1303"/>
      <c r="FV24" s="1303"/>
      <c r="FW24" s="1303"/>
      <c r="FX24" s="1303"/>
      <c r="FY24" s="1303"/>
      <c r="FZ24" s="1303"/>
      <c r="GA24" s="1303"/>
      <c r="GB24" s="1303"/>
      <c r="GC24" s="1303"/>
      <c r="GD24" s="1303"/>
      <c r="GE24" s="1314" t="s">
        <v>299</v>
      </c>
      <c r="GF24" s="1065" t="s">
        <v>513</v>
      </c>
      <c r="GG24" s="1233"/>
      <c r="GH24" s="1233"/>
      <c r="GI24" s="1233"/>
      <c r="GJ24" s="1233"/>
      <c r="GK24" s="1234"/>
      <c r="GL24" s="783"/>
      <c r="GM24" s="1069"/>
      <c r="GN24" s="1069"/>
      <c r="GO24" s="1235"/>
    </row>
    <row r="25" spans="1:209" s="35" customFormat="1" ht="16.5" customHeight="1">
      <c r="B25" s="13"/>
      <c r="C25" s="13"/>
      <c r="D25" s="1312"/>
      <c r="E25" s="1312"/>
      <c r="F25" s="1312"/>
      <c r="G25" s="1312"/>
      <c r="H25" s="1312"/>
      <c r="I25" s="1312"/>
      <c r="J25" s="1312"/>
      <c r="K25" s="1312"/>
      <c r="L25" s="1312"/>
      <c r="M25" s="1312"/>
      <c r="N25" s="1312"/>
      <c r="O25" s="1312"/>
      <c r="P25" s="1312"/>
      <c r="Q25" s="1312"/>
      <c r="R25" s="1312"/>
      <c r="S25" s="1312"/>
      <c r="T25" s="1312"/>
      <c r="U25" s="1312"/>
      <c r="V25" s="1312"/>
      <c r="W25" s="1312"/>
      <c r="X25" s="1312"/>
      <c r="Y25" s="1312"/>
      <c r="Z25" s="1312"/>
      <c r="AA25" s="1312"/>
      <c r="AB25" s="1312"/>
      <c r="AC25" s="1312"/>
      <c r="AD25" s="1312"/>
      <c r="AE25" s="1312"/>
      <c r="AF25" s="1312"/>
      <c r="AG25" s="1312"/>
      <c r="AH25" s="1312"/>
      <c r="AI25" s="1312"/>
      <c r="AJ25" s="1312"/>
      <c r="AK25" s="1312"/>
      <c r="AL25" s="1312"/>
      <c r="AM25" s="1312"/>
      <c r="AN25" s="1312"/>
      <c r="AO25" s="1312"/>
      <c r="AP25" s="1312"/>
      <c r="AQ25" s="1312"/>
      <c r="AR25" s="1312"/>
      <c r="AS25" s="1312"/>
      <c r="AT25" s="1312"/>
      <c r="AU25" s="1312"/>
      <c r="AV25" s="1312"/>
      <c r="AW25" s="1312"/>
      <c r="AX25" s="1312"/>
      <c r="AY25" s="1312"/>
      <c r="AZ25" s="1312"/>
      <c r="BA25" s="1312"/>
      <c r="BB25" s="1312"/>
      <c r="BC25" s="1312"/>
      <c r="BD25" s="1312"/>
      <c r="BE25" s="1312"/>
      <c r="BF25" s="1312"/>
      <c r="BG25" s="1312"/>
      <c r="BH25" s="1312"/>
      <c r="BI25" s="1312"/>
      <c r="BJ25" s="1312"/>
      <c r="BK25" s="1312"/>
      <c r="BL25" s="1312"/>
      <c r="BM25" s="1312"/>
      <c r="BN25" s="1312"/>
      <c r="BO25" s="1312"/>
      <c r="BP25" s="1312"/>
      <c r="BQ25" s="1312"/>
      <c r="BR25" s="1312"/>
      <c r="BS25" s="1312"/>
      <c r="BT25" s="1312"/>
      <c r="BU25" s="1312"/>
      <c r="BV25" s="1312"/>
      <c r="BW25" s="1312"/>
      <c r="BX25" s="1312"/>
      <c r="BY25" s="1312"/>
      <c r="BZ25" s="1312"/>
      <c r="CA25" s="1312"/>
      <c r="CB25" s="1312"/>
      <c r="CC25" s="1312"/>
      <c r="CD25" s="1312"/>
      <c r="CE25" s="1312"/>
      <c r="CF25" s="1312"/>
      <c r="CG25" s="1312"/>
      <c r="CH25" s="1312"/>
      <c r="CI25" s="1312"/>
      <c r="CJ25" s="1312"/>
      <c r="CK25" s="1312"/>
      <c r="CL25" s="1312"/>
      <c r="CM25" s="1312"/>
      <c r="CN25" s="1312"/>
      <c r="CO25" s="1312"/>
      <c r="CP25" s="1312"/>
      <c r="CQ25" s="1312"/>
      <c r="CR25" s="1312"/>
      <c r="CS25" s="1312"/>
      <c r="CT25" s="1312"/>
      <c r="CU25" s="1312"/>
      <c r="CV25" s="1312"/>
      <c r="CW25" s="1312"/>
      <c r="CX25" s="1312"/>
      <c r="CY25" s="1312"/>
      <c r="CZ25" s="1303"/>
      <c r="DA25" s="1303"/>
      <c r="DB25" s="1303"/>
      <c r="DC25" s="1303"/>
      <c r="DD25" s="1303"/>
      <c r="DE25" s="1303"/>
      <c r="DF25" s="1303"/>
      <c r="DG25" s="1303"/>
      <c r="DH25" s="1303"/>
      <c r="DI25" s="1303"/>
      <c r="DJ25" s="1303"/>
      <c r="DK25" s="1303"/>
      <c r="DL25" s="1303"/>
      <c r="DM25" s="1303"/>
      <c r="DN25" s="1303"/>
      <c r="DO25" s="1303"/>
      <c r="DP25" s="1303"/>
      <c r="DQ25" s="1303"/>
      <c r="DR25" s="1303"/>
      <c r="DS25" s="1303"/>
      <c r="DT25" s="1303"/>
      <c r="DU25" s="1303"/>
      <c r="DV25" s="1303"/>
      <c r="DW25" s="1303"/>
      <c r="DX25" s="1303"/>
      <c r="DY25" s="1303"/>
      <c r="DZ25" s="1303"/>
      <c r="EA25" s="1303"/>
      <c r="EB25" s="1303"/>
      <c r="EC25" s="1303"/>
      <c r="ED25" s="1303"/>
      <c r="EE25" s="1303"/>
      <c r="EF25" s="1303"/>
      <c r="EG25" s="1303"/>
      <c r="EH25" s="1303"/>
      <c r="EI25" s="1303"/>
      <c r="EJ25" s="1303"/>
      <c r="EK25" s="1303"/>
      <c r="EL25" s="1303"/>
      <c r="EM25" s="1303"/>
      <c r="EN25" s="1303"/>
      <c r="EO25" s="1303"/>
      <c r="EP25" s="1303"/>
      <c r="EQ25" s="1303"/>
      <c r="ER25" s="1303"/>
      <c r="ES25" s="1303"/>
      <c r="ET25" s="1303"/>
      <c r="EU25" s="1303"/>
      <c r="EV25" s="1303"/>
      <c r="EW25" s="1303"/>
      <c r="EX25" s="1303"/>
      <c r="EY25" s="1303"/>
      <c r="EZ25" s="1303"/>
      <c r="FA25" s="1303"/>
      <c r="FB25" s="1303"/>
      <c r="FC25" s="1303"/>
      <c r="FD25" s="1303"/>
      <c r="FE25" s="1303"/>
      <c r="FF25" s="1303"/>
      <c r="FG25" s="1303"/>
      <c r="FH25" s="1303"/>
      <c r="FI25" s="1303"/>
      <c r="FJ25" s="1303"/>
      <c r="FK25" s="1303"/>
      <c r="FL25" s="1303"/>
      <c r="FM25" s="1303"/>
      <c r="FN25" s="1303"/>
      <c r="FO25" s="1303"/>
      <c r="FP25" s="1303"/>
      <c r="FQ25" s="1303"/>
      <c r="FR25" s="1303"/>
      <c r="FS25" s="1303"/>
      <c r="FT25" s="1303"/>
      <c r="FU25" s="1303"/>
      <c r="FV25" s="1303"/>
      <c r="FW25" s="1303"/>
      <c r="FX25" s="1303"/>
      <c r="FY25" s="1303"/>
      <c r="FZ25" s="1303"/>
      <c r="GA25" s="1303"/>
      <c r="GB25" s="1303"/>
      <c r="GC25" s="1303"/>
      <c r="GD25" s="1303"/>
      <c r="GE25" s="1314"/>
      <c r="GF25" s="1071"/>
      <c r="GG25" s="1236"/>
      <c r="GH25" s="1236"/>
      <c r="GI25" s="1236"/>
      <c r="GJ25" s="1236"/>
      <c r="GK25" s="1237"/>
      <c r="GL25" s="783"/>
      <c r="GM25" s="1069"/>
      <c r="GN25" s="1069"/>
      <c r="GO25" s="1235"/>
    </row>
    <row r="26" spans="1:209" s="35" customFormat="1" ht="16.5" customHeight="1">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8"/>
      <c r="AB26" s="18"/>
      <c r="AC26" s="18"/>
      <c r="AD26" s="18"/>
      <c r="AE26" s="18"/>
      <c r="AF26" s="18"/>
      <c r="AG26" s="13"/>
      <c r="AH26" s="13"/>
      <c r="AI26" s="13"/>
      <c r="AJ26" s="13"/>
      <c r="AK26" s="13"/>
      <c r="AL26" s="13"/>
      <c r="AM26" s="13"/>
      <c r="AN26" s="13"/>
      <c r="AO26" s="13"/>
      <c r="AP26" s="13"/>
      <c r="AQ26" s="13"/>
      <c r="AR26" s="13"/>
      <c r="AS26" s="13"/>
      <c r="AT26" s="13"/>
      <c r="AU26" s="13"/>
      <c r="AV26" s="13"/>
      <c r="AW26" s="18"/>
      <c r="AX26" s="18"/>
      <c r="AY26" s="18"/>
      <c r="AZ26" s="13"/>
      <c r="BA26" s="13"/>
      <c r="BB26" s="13"/>
      <c r="BC26" s="13"/>
      <c r="BD26" s="18"/>
      <c r="BE26" s="18"/>
      <c r="BF26" s="18"/>
      <c r="BG26" s="18"/>
      <c r="BH26" s="18"/>
      <c r="BI26" s="18"/>
      <c r="BJ26" s="13"/>
      <c r="BK26" s="13"/>
      <c r="BL26" s="13"/>
      <c r="BM26" s="13"/>
      <c r="BN26" s="18"/>
      <c r="BO26" s="18"/>
      <c r="BP26" s="18"/>
      <c r="BQ26" s="18"/>
      <c r="BR26" s="13"/>
      <c r="BS26" s="13"/>
      <c r="BT26" s="13"/>
      <c r="BU26" s="13"/>
      <c r="BV26" s="13"/>
      <c r="BW26" s="13"/>
      <c r="BX26" s="13"/>
      <c r="BY26" s="13"/>
      <c r="BZ26" s="13"/>
      <c r="CA26" s="13"/>
      <c r="CB26" s="13"/>
      <c r="CC26" s="13"/>
      <c r="CD26" s="13"/>
      <c r="CE26" s="13"/>
      <c r="CF26" s="13"/>
      <c r="CG26" s="13"/>
      <c r="CH26" s="13"/>
      <c r="CI26" s="13"/>
      <c r="CJ26" s="13"/>
      <c r="CK26" s="1307" t="s">
        <v>113</v>
      </c>
      <c r="CL26" s="1307"/>
      <c r="CM26" s="1307"/>
      <c r="CN26" s="1307"/>
      <c r="CO26" s="1307"/>
      <c r="CP26" s="1307"/>
      <c r="CQ26" s="1307"/>
      <c r="CR26" s="1307"/>
      <c r="CS26" s="1307"/>
      <c r="CT26" s="1307"/>
      <c r="CU26" s="1307"/>
      <c r="CV26" s="1307"/>
      <c r="CW26" s="1307"/>
      <c r="CX26" s="1307"/>
      <c r="CY26" s="706"/>
      <c r="CZ26" s="1311"/>
      <c r="DA26" s="1311"/>
      <c r="DB26" s="1311"/>
      <c r="DC26" s="1311"/>
      <c r="DD26" s="1311"/>
      <c r="DE26" s="1311"/>
      <c r="DF26" s="1311"/>
      <c r="DG26" s="1311"/>
      <c r="DH26" s="1311"/>
      <c r="DI26" s="1311"/>
      <c r="DJ26" s="1311"/>
      <c r="DK26" s="1311"/>
      <c r="DL26" s="1311"/>
      <c r="DM26" s="1311"/>
      <c r="DN26" s="1311"/>
      <c r="DO26" s="1311"/>
      <c r="DP26" s="1311"/>
      <c r="DQ26" s="1311"/>
      <c r="DR26" s="1311"/>
      <c r="DS26" s="1311"/>
      <c r="DT26" s="1311"/>
      <c r="DU26" s="1311"/>
      <c r="DV26" s="1311"/>
      <c r="DW26" s="1311"/>
      <c r="DX26" s="1311"/>
      <c r="DY26" s="1311"/>
      <c r="DZ26" s="1311"/>
      <c r="EA26" s="1311"/>
      <c r="EB26" s="1311"/>
      <c r="EC26" s="1311"/>
      <c r="ED26" s="1311"/>
      <c r="EE26" s="1311"/>
      <c r="EF26" s="1311"/>
      <c r="EG26" s="1311"/>
      <c r="EH26" s="1311"/>
      <c r="EI26" s="1311"/>
      <c r="EJ26" s="1311"/>
      <c r="EK26" s="1311"/>
      <c r="EL26" s="1311"/>
      <c r="EM26" s="1311"/>
      <c r="EN26" s="1311"/>
      <c r="EO26" s="1311"/>
      <c r="EP26" s="1311"/>
      <c r="EQ26" s="1311"/>
      <c r="ER26" s="1311"/>
      <c r="ES26" s="1311"/>
      <c r="ET26" s="1311"/>
      <c r="EU26" s="1311"/>
      <c r="EV26" s="1311"/>
      <c r="EW26" s="1311"/>
      <c r="EX26" s="1311"/>
      <c r="EY26" s="1311"/>
      <c r="EZ26" s="1311"/>
      <c r="FA26" s="1311"/>
      <c r="FB26" s="1311"/>
      <c r="FC26" s="1311"/>
      <c r="FD26" s="1311"/>
      <c r="FE26" s="1311"/>
      <c r="FF26" s="1311"/>
      <c r="FG26" s="1311"/>
      <c r="FH26" s="1311"/>
      <c r="FI26" s="1311"/>
      <c r="FJ26" s="1311"/>
      <c r="FK26" s="1311"/>
      <c r="FL26" s="1311"/>
      <c r="FM26" s="1311"/>
      <c r="FN26" s="1311"/>
      <c r="FO26" s="1311"/>
      <c r="FP26" s="1311"/>
      <c r="FQ26" s="1311"/>
      <c r="FR26" s="1311"/>
      <c r="FS26" s="1311"/>
      <c r="FT26" s="1311"/>
      <c r="FU26" s="1311"/>
      <c r="FV26" s="1311"/>
      <c r="FW26" s="1305"/>
      <c r="FX26" s="1305"/>
      <c r="FY26" s="1305"/>
      <c r="FZ26" s="1305"/>
      <c r="GA26" s="1305"/>
      <c r="GB26" s="1305"/>
      <c r="GC26" s="1305"/>
      <c r="GD26" s="13"/>
      <c r="GL26" s="783"/>
      <c r="GM26" s="1069"/>
      <c r="GN26" s="1069"/>
      <c r="GO26" s="1235"/>
    </row>
    <row r="27" spans="1:209" s="35" customFormat="1" ht="9.75" customHeight="1">
      <c r="B27" s="18"/>
      <c r="C27" s="18"/>
      <c r="D27" s="18"/>
      <c r="E27" s="18"/>
      <c r="F27" s="18"/>
      <c r="G27" s="18"/>
      <c r="H27" s="18"/>
      <c r="I27" s="18"/>
      <c r="J27" s="18"/>
      <c r="K27" s="18"/>
      <c r="L27" s="18"/>
      <c r="M27" s="18"/>
      <c r="N27" s="18"/>
      <c r="O27" s="218"/>
      <c r="P27" s="218"/>
      <c r="Q27" s="218"/>
      <c r="R27" s="218"/>
      <c r="S27" s="18"/>
      <c r="T27" s="18"/>
      <c r="U27" s="18"/>
      <c r="V27" s="18"/>
      <c r="W27" s="18"/>
      <c r="X27" s="18"/>
      <c r="Y27" s="18"/>
      <c r="Z27" s="18"/>
      <c r="AA27" s="18"/>
      <c r="AB27" s="18"/>
      <c r="AC27" s="18"/>
      <c r="AD27" s="18"/>
      <c r="AE27" s="1304" t="s">
        <v>100</v>
      </c>
      <c r="AF27" s="1304"/>
      <c r="AG27" s="1304"/>
      <c r="AH27" s="1304"/>
      <c r="AI27" s="1304"/>
      <c r="AJ27" s="1304"/>
      <c r="AK27" s="1304"/>
      <c r="AL27" s="1304"/>
      <c r="AM27" s="1304"/>
      <c r="AN27" s="1304"/>
      <c r="AO27" s="1304"/>
      <c r="AP27" s="1304"/>
      <c r="AQ27" s="1304"/>
      <c r="AR27" s="1304"/>
      <c r="AS27" s="1304"/>
      <c r="AT27" s="1304"/>
      <c r="AU27" s="1304"/>
      <c r="AV27" s="1304"/>
      <c r="AW27" s="1304"/>
      <c r="AX27" s="1304"/>
      <c r="AY27" s="1304"/>
      <c r="AZ27" s="1304"/>
      <c r="BA27" s="1304"/>
      <c r="BB27" s="1304"/>
      <c r="BC27" s="1304"/>
      <c r="BD27" s="1304"/>
      <c r="BE27" s="1304"/>
      <c r="BF27" s="1304"/>
      <c r="BG27" s="1304"/>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599"/>
      <c r="CM27" s="599"/>
      <c r="CN27" s="599"/>
      <c r="CO27" s="599"/>
      <c r="CP27" s="599"/>
      <c r="CQ27" s="599"/>
      <c r="CR27" s="599"/>
      <c r="CS27" s="599"/>
      <c r="CT27" s="18"/>
      <c r="CU27" s="13"/>
      <c r="CV27" s="13"/>
      <c r="CW27" s="13"/>
      <c r="CX27" s="13"/>
      <c r="CY27" s="13"/>
      <c r="CZ27" s="13"/>
      <c r="DA27" s="13"/>
      <c r="DB27" s="13"/>
      <c r="DC27" s="13"/>
      <c r="DD27" s="599"/>
      <c r="DE27" s="599"/>
      <c r="DF27" s="599"/>
      <c r="DG27" s="599"/>
      <c r="DH27" s="599"/>
      <c r="DI27" s="599"/>
      <c r="DJ27" s="599"/>
      <c r="DK27" s="599"/>
      <c r="DL27" s="599"/>
      <c r="DM27" s="599"/>
      <c r="DN27" s="599"/>
      <c r="DO27" s="599"/>
      <c r="DP27" s="599"/>
      <c r="DQ27" s="599"/>
      <c r="DR27" s="599"/>
      <c r="DS27" s="599"/>
      <c r="DT27" s="599"/>
      <c r="DU27" s="599"/>
      <c r="DV27" s="599"/>
      <c r="DW27" s="599"/>
      <c r="DX27" s="599"/>
      <c r="DY27" s="599"/>
      <c r="DZ27" s="599"/>
      <c r="EA27" s="599"/>
      <c r="EB27" s="599"/>
      <c r="EC27" s="599"/>
      <c r="ED27" s="599"/>
      <c r="EE27" s="599"/>
      <c r="EF27" s="599"/>
      <c r="EG27" s="599"/>
      <c r="EH27" s="599"/>
      <c r="EI27" s="599"/>
      <c r="EJ27" s="599"/>
      <c r="EK27" s="599"/>
      <c r="EL27" s="599"/>
      <c r="EM27" s="599"/>
      <c r="EN27" s="599"/>
      <c r="EO27" s="599"/>
      <c r="EP27" s="599"/>
      <c r="EQ27" s="599"/>
      <c r="ER27" s="599"/>
      <c r="ES27" s="599"/>
      <c r="ET27" s="599"/>
      <c r="EU27" s="599"/>
      <c r="EV27" s="599"/>
      <c r="EW27" s="599"/>
      <c r="EX27" s="599"/>
      <c r="EY27" s="599"/>
      <c r="EZ27" s="599"/>
      <c r="FA27" s="599"/>
      <c r="FB27" s="599"/>
      <c r="FC27" s="599"/>
      <c r="FD27" s="599"/>
      <c r="FE27" s="599"/>
      <c r="FF27" s="599"/>
      <c r="FG27" s="599"/>
      <c r="FH27" s="599"/>
      <c r="FI27" s="599"/>
      <c r="FJ27" s="599"/>
      <c r="FK27" s="599"/>
      <c r="FL27" s="599"/>
      <c r="FM27" s="599"/>
      <c r="FN27" s="599"/>
      <c r="FO27" s="599"/>
      <c r="FP27" s="599"/>
      <c r="FQ27" s="599"/>
      <c r="FR27" s="599"/>
      <c r="FS27" s="599"/>
      <c r="FT27" s="599"/>
      <c r="FU27" s="599"/>
      <c r="FV27" s="599"/>
      <c r="FW27" s="599"/>
      <c r="FX27" s="599"/>
      <c r="FY27" s="599"/>
      <c r="FZ27" s="599"/>
      <c r="GA27" s="599"/>
      <c r="GB27" s="599"/>
      <c r="GC27" s="599"/>
      <c r="GD27" s="599"/>
      <c r="GL27" s="783"/>
      <c r="GM27" s="1069"/>
      <c r="GN27" s="1069"/>
      <c r="GO27" s="1235"/>
    </row>
    <row r="28" spans="1:209" s="35" customFormat="1" ht="12" customHeight="1">
      <c r="B28" s="18"/>
      <c r="C28" s="18"/>
      <c r="D28" s="18"/>
      <c r="E28" s="18"/>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304"/>
      <c r="AF28" s="1304"/>
      <c r="AG28" s="1304"/>
      <c r="AH28" s="1304"/>
      <c r="AI28" s="1304"/>
      <c r="AJ28" s="1304"/>
      <c r="AK28" s="1304"/>
      <c r="AL28" s="1304"/>
      <c r="AM28" s="1304"/>
      <c r="AN28" s="1304"/>
      <c r="AO28" s="1304"/>
      <c r="AP28" s="1304"/>
      <c r="AQ28" s="1304"/>
      <c r="AR28" s="1304"/>
      <c r="AS28" s="1304"/>
      <c r="AT28" s="1304"/>
      <c r="AU28" s="1304"/>
      <c r="AV28" s="1304"/>
      <c r="AW28" s="1304"/>
      <c r="AX28" s="1304"/>
      <c r="AY28" s="1304"/>
      <c r="AZ28" s="1304"/>
      <c r="BA28" s="1304"/>
      <c r="BB28" s="1304"/>
      <c r="BC28" s="1304"/>
      <c r="BD28" s="1304"/>
      <c r="BE28" s="1304"/>
      <c r="BF28" s="1304"/>
      <c r="BG28" s="1304"/>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308" t="s">
        <v>718</v>
      </c>
      <c r="CN28" s="1308"/>
      <c r="CO28" s="1308"/>
      <c r="CP28" s="1308"/>
      <c r="CQ28" s="1308"/>
      <c r="CR28" s="1308"/>
      <c r="CS28" s="1308"/>
      <c r="CT28" s="1308"/>
      <c r="CU28" s="13"/>
      <c r="CV28" s="13"/>
      <c r="CW28" s="13"/>
      <c r="CX28" s="13"/>
      <c r="CY28" s="13"/>
      <c r="CZ28" s="13"/>
      <c r="DA28" s="13"/>
      <c r="DB28" s="13"/>
      <c r="DC28" s="13"/>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c r="GD28" s="18"/>
      <c r="GL28" s="784"/>
      <c r="GM28" s="1069"/>
      <c r="GN28" s="1069"/>
      <c r="GO28" s="1235"/>
    </row>
    <row r="29" spans="1:209" s="35" customFormat="1" ht="16.5" customHeight="1">
      <c r="B29" s="850" t="s">
        <v>405</v>
      </c>
      <c r="C29" s="850"/>
      <c r="D29" s="850"/>
      <c r="E29" s="850"/>
      <c r="F29" s="850"/>
      <c r="G29" s="850"/>
      <c r="H29" s="850"/>
      <c r="I29" s="850"/>
      <c r="J29" s="850"/>
      <c r="K29" s="850"/>
      <c r="L29" s="850"/>
      <c r="M29" s="850"/>
      <c r="N29" s="850"/>
      <c r="O29" s="850"/>
      <c r="P29" s="850"/>
      <c r="Q29" s="850"/>
      <c r="R29" s="850"/>
      <c r="S29" s="850"/>
      <c r="T29" s="850"/>
      <c r="U29" s="850"/>
      <c r="V29" s="850"/>
      <c r="W29" s="850"/>
      <c r="X29" s="850"/>
      <c r="Y29" s="850"/>
      <c r="Z29" s="850"/>
      <c r="AA29" s="850"/>
      <c r="AB29" s="850"/>
      <c r="AC29" s="18"/>
      <c r="AD29" s="18"/>
      <c r="AE29" s="1258" t="s">
        <v>101</v>
      </c>
      <c r="AF29" s="1258"/>
      <c r="AG29" s="1258"/>
      <c r="AH29" s="1258"/>
      <c r="AI29" s="1258"/>
      <c r="AJ29" s="1258"/>
      <c r="AK29" s="1258"/>
      <c r="AL29" s="1258"/>
      <c r="AM29" s="1258"/>
      <c r="AN29" s="1258"/>
      <c r="AO29" s="1258"/>
      <c r="AP29" s="1258"/>
      <c r="AQ29" s="1258"/>
      <c r="AR29" s="1258"/>
      <c r="AS29" s="1258"/>
      <c r="AT29" s="1258"/>
      <c r="AU29" s="1258"/>
      <c r="AV29" s="1258"/>
      <c r="AW29" s="1258"/>
      <c r="AX29" s="1258"/>
      <c r="AY29" s="1258"/>
      <c r="AZ29" s="1258"/>
      <c r="BA29" s="1258"/>
      <c r="BB29" s="1258"/>
      <c r="BC29" s="1258"/>
      <c r="BD29" s="1258"/>
      <c r="BE29" s="1258"/>
      <c r="BF29" s="1258"/>
      <c r="BG29" s="1258"/>
      <c r="BH29" s="18"/>
      <c r="BI29" s="18"/>
      <c r="BJ29" s="1259" t="s">
        <v>714</v>
      </c>
      <c r="BK29" s="1259"/>
      <c r="BL29" s="1259"/>
      <c r="BM29" s="1259"/>
      <c r="BN29" s="1259"/>
      <c r="BO29" s="1259"/>
      <c r="BP29" s="1259"/>
      <c r="BQ29" s="1259"/>
      <c r="BR29" s="1259"/>
      <c r="BS29" s="1259"/>
      <c r="BT29" s="1259"/>
      <c r="BU29" s="1259"/>
      <c r="BV29" s="1259"/>
      <c r="BW29" s="1259"/>
      <c r="BX29" s="1259"/>
      <c r="BY29" s="1259"/>
      <c r="BZ29" s="1259"/>
      <c r="CA29" s="1259"/>
      <c r="CB29" s="1259"/>
      <c r="CC29" s="1259"/>
      <c r="CD29" s="1259"/>
      <c r="CE29" s="1259"/>
      <c r="CF29" s="1259"/>
      <c r="CG29" s="1259"/>
      <c r="CH29" s="1259"/>
      <c r="CI29" s="1259"/>
      <c r="CJ29" s="1259"/>
      <c r="CK29" s="18"/>
      <c r="CL29" s="18"/>
      <c r="CM29" s="1308" t="s">
        <v>719</v>
      </c>
      <c r="CN29" s="1308"/>
      <c r="CO29" s="1308"/>
      <c r="CP29" s="1308"/>
      <c r="CQ29" s="1308"/>
      <c r="CR29" s="1308"/>
      <c r="CS29" s="1308"/>
      <c r="CT29" s="1308"/>
      <c r="CU29" s="13"/>
      <c r="CV29" s="13"/>
      <c r="CW29" s="13"/>
      <c r="CX29" s="13"/>
      <c r="CY29" s="850" t="s">
        <v>507</v>
      </c>
      <c r="CZ29" s="850"/>
      <c r="DA29" s="850"/>
      <c r="DB29" s="850"/>
      <c r="DC29" s="850"/>
      <c r="DD29" s="850"/>
      <c r="DE29" s="850"/>
      <c r="DF29" s="850"/>
      <c r="DG29" s="850"/>
      <c r="DH29" s="850"/>
      <c r="DI29" s="850"/>
      <c r="DJ29" s="850"/>
      <c r="DK29" s="850"/>
      <c r="DL29" s="850"/>
      <c r="DM29" s="850"/>
      <c r="DN29" s="850"/>
      <c r="DO29" s="850"/>
      <c r="DP29" s="850"/>
      <c r="DQ29" s="850"/>
      <c r="DR29" s="850"/>
      <c r="DS29" s="850"/>
      <c r="DT29" s="850"/>
      <c r="DU29" s="850"/>
      <c r="DV29" s="850"/>
      <c r="DW29" s="850"/>
      <c r="DX29" s="850"/>
      <c r="DY29" s="850"/>
      <c r="DZ29" s="850"/>
      <c r="EA29" s="850"/>
      <c r="EB29" s="850"/>
      <c r="EC29" s="850"/>
      <c r="ED29" s="850"/>
      <c r="EE29" s="850"/>
      <c r="EF29" s="850"/>
      <c r="EG29" s="850"/>
      <c r="EH29" s="850"/>
      <c r="EI29" s="850"/>
      <c r="EJ29" s="850"/>
      <c r="EK29" s="850"/>
      <c r="EL29" s="850"/>
      <c r="EM29" s="850"/>
      <c r="EN29" s="850"/>
      <c r="EO29" s="850"/>
      <c r="EP29" s="850"/>
      <c r="EQ29" s="850"/>
      <c r="ER29" s="850"/>
      <c r="ES29" s="850"/>
      <c r="ET29" s="850"/>
      <c r="EU29" s="850"/>
      <c r="EV29" s="850"/>
      <c r="EW29" s="850"/>
      <c r="EX29" s="850"/>
      <c r="EY29" s="850"/>
      <c r="EZ29" s="850"/>
      <c r="FA29" s="850"/>
      <c r="FB29" s="850"/>
      <c r="FC29" s="850"/>
      <c r="FD29" s="850"/>
      <c r="FE29" s="850"/>
      <c r="FF29" s="850"/>
      <c r="FG29" s="850"/>
      <c r="FH29" s="850"/>
      <c r="FI29" s="850"/>
      <c r="FJ29" s="850"/>
      <c r="FK29" s="850"/>
      <c r="FL29" s="850"/>
      <c r="FM29" s="850"/>
      <c r="FN29" s="850"/>
      <c r="FO29" s="850"/>
      <c r="FP29" s="850"/>
      <c r="FQ29" s="850"/>
      <c r="FR29" s="850"/>
      <c r="FS29" s="850"/>
      <c r="FT29" s="850"/>
      <c r="FU29" s="850"/>
      <c r="FV29" s="850"/>
      <c r="FW29" s="850"/>
      <c r="FX29" s="850"/>
      <c r="FY29" s="850"/>
      <c r="FZ29" s="850"/>
      <c r="GA29" s="850"/>
      <c r="GB29" s="850"/>
      <c r="GC29" s="850"/>
      <c r="GD29" s="850"/>
      <c r="GE29" s="1309" t="s">
        <v>299</v>
      </c>
      <c r="GF29" s="1301" t="s">
        <v>758</v>
      </c>
      <c r="GG29" s="1302"/>
      <c r="GH29" s="1302"/>
      <c r="GI29" s="1302"/>
      <c r="GJ29" s="1302"/>
      <c r="GK29" s="1302"/>
      <c r="GL29" s="1302"/>
      <c r="GM29" s="1236"/>
      <c r="GN29" s="1236"/>
      <c r="GO29" s="1237"/>
    </row>
    <row r="30" spans="1:209" s="35" customFormat="1" ht="12" customHeight="1">
      <c r="B30" s="18"/>
      <c r="C30" s="18"/>
      <c r="D30" s="18"/>
      <c r="E30" s="18"/>
      <c r="F30" s="18"/>
      <c r="G30" s="18"/>
      <c r="H30" s="18"/>
      <c r="I30" s="18"/>
      <c r="J30" s="18"/>
      <c r="K30" s="18"/>
      <c r="L30" s="18"/>
      <c r="M30" s="18"/>
      <c r="N30" s="18"/>
      <c r="O30" s="18"/>
      <c r="P30" s="18"/>
      <c r="Q30" s="18"/>
      <c r="R30" s="18"/>
      <c r="S30" s="18"/>
      <c r="T30" s="18"/>
      <c r="U30" s="18"/>
      <c r="V30" s="18"/>
      <c r="W30" s="18"/>
      <c r="X30" s="18"/>
      <c r="Y30" s="18"/>
      <c r="Z30" s="18"/>
      <c r="AA30" s="18"/>
      <c r="AB30" s="18"/>
      <c r="AC30" s="18"/>
      <c r="AD30" s="18"/>
      <c r="AE30" s="1306" t="s">
        <v>102</v>
      </c>
      <c r="AF30" s="1306"/>
      <c r="AG30" s="1306"/>
      <c r="AH30" s="1306"/>
      <c r="AI30" s="1306"/>
      <c r="AJ30" s="1306"/>
      <c r="AK30" s="1306"/>
      <c r="AL30" s="1306"/>
      <c r="AM30" s="1306"/>
      <c r="AN30" s="1306"/>
      <c r="AO30" s="1306"/>
      <c r="AP30" s="1306"/>
      <c r="AQ30" s="1306"/>
      <c r="AR30" s="1306"/>
      <c r="AS30" s="1306"/>
      <c r="AT30" s="1306"/>
      <c r="AU30" s="1306"/>
      <c r="AV30" s="1306"/>
      <c r="AW30" s="1306"/>
      <c r="AX30" s="1306"/>
      <c r="AY30" s="1306"/>
      <c r="AZ30" s="1306"/>
      <c r="BA30" s="1306"/>
      <c r="BB30" s="1306"/>
      <c r="BC30" s="1306"/>
      <c r="BD30" s="1306"/>
      <c r="BE30" s="1306"/>
      <c r="BF30" s="1306"/>
      <c r="BG30" s="1306"/>
      <c r="BH30" s="18"/>
      <c r="BI30" s="18"/>
      <c r="BJ30" s="18"/>
      <c r="BK30" s="18"/>
      <c r="BL30" s="18"/>
      <c r="BM30" s="18"/>
      <c r="BN30" s="18"/>
      <c r="BO30" s="18"/>
      <c r="BP30" s="18"/>
      <c r="BQ30" s="18"/>
      <c r="BR30" s="21"/>
      <c r="BS30" s="21"/>
      <c r="BT30" s="21"/>
      <c r="BU30" s="21"/>
      <c r="BV30" s="21"/>
      <c r="BW30" s="21"/>
      <c r="BX30" s="21"/>
      <c r="BY30" s="21"/>
      <c r="BZ30" s="21"/>
      <c r="CA30" s="21"/>
      <c r="CB30" s="21"/>
      <c r="CC30" s="21"/>
      <c r="CD30" s="21"/>
      <c r="CE30" s="21"/>
      <c r="CF30" s="21"/>
      <c r="CG30" s="18"/>
      <c r="CH30" s="18"/>
      <c r="CI30" s="18"/>
      <c r="CJ30" s="18"/>
      <c r="CK30" s="18"/>
      <c r="CL30" s="18"/>
      <c r="CM30" s="1308" t="s">
        <v>720</v>
      </c>
      <c r="CN30" s="1308"/>
      <c r="CO30" s="1308"/>
      <c r="CP30" s="1308"/>
      <c r="CQ30" s="1308"/>
      <c r="CR30" s="1308"/>
      <c r="CS30" s="1308"/>
      <c r="CT30" s="1308"/>
      <c r="CU30" s="13"/>
      <c r="CV30" s="13"/>
      <c r="CW30" s="13"/>
      <c r="CX30" s="13"/>
      <c r="CY30" s="13"/>
      <c r="CZ30" s="13"/>
      <c r="DA30" s="13"/>
      <c r="DB30" s="13"/>
      <c r="DC30" s="13"/>
      <c r="DD30" s="18"/>
      <c r="DE30" s="18"/>
      <c r="DF30" s="18"/>
      <c r="DG30" s="18"/>
      <c r="DH30" s="18"/>
      <c r="DI30" s="18"/>
      <c r="DJ30" s="18"/>
      <c r="DK30" s="18"/>
      <c r="DL30" s="18"/>
      <c r="DM30" s="18"/>
      <c r="DN30" s="18"/>
      <c r="DO30" s="18"/>
      <c r="DP30" s="18"/>
      <c r="DQ30" s="18"/>
      <c r="DR30" s="18"/>
      <c r="DS30" s="18"/>
      <c r="DT30" s="18"/>
      <c r="DU30" s="18"/>
      <c r="DV30" s="18"/>
      <c r="DW30" s="18"/>
      <c r="DX30" s="18"/>
      <c r="DY30" s="599"/>
      <c r="DZ30" s="599"/>
      <c r="EA30" s="599"/>
      <c r="EB30" s="599"/>
      <c r="EC30" s="599"/>
      <c r="ED30" s="599"/>
      <c r="EE30" s="599"/>
      <c r="EF30" s="599"/>
      <c r="EG30" s="599"/>
      <c r="EH30" s="599"/>
      <c r="EI30" s="599"/>
      <c r="EJ30" s="599"/>
      <c r="EK30" s="599"/>
      <c r="EL30" s="599"/>
      <c r="EM30" s="599"/>
      <c r="EN30" s="599"/>
      <c r="EO30" s="599"/>
      <c r="EP30" s="599"/>
      <c r="EQ30" s="599"/>
      <c r="ER30" s="599"/>
      <c r="ES30" s="599"/>
      <c r="ET30" s="599"/>
      <c r="EU30" s="599"/>
      <c r="EV30" s="599"/>
      <c r="EW30" s="599"/>
      <c r="EX30" s="599"/>
      <c r="EY30" s="599"/>
      <c r="EZ30" s="599"/>
      <c r="FA30" s="599"/>
      <c r="FB30" s="599"/>
      <c r="FC30" s="599"/>
      <c r="FD30" s="599"/>
      <c r="FE30" s="599"/>
      <c r="FF30" s="599"/>
      <c r="FG30" s="599"/>
      <c r="FH30" s="599"/>
      <c r="FI30" s="599"/>
      <c r="FJ30" s="599"/>
      <c r="FK30" s="599"/>
      <c r="FL30" s="599"/>
      <c r="FM30" s="599"/>
      <c r="FN30" s="599"/>
      <c r="FO30" s="599"/>
      <c r="FP30" s="599"/>
      <c r="FQ30" s="599"/>
      <c r="FR30" s="599"/>
      <c r="FS30" s="599"/>
      <c r="FT30" s="599"/>
      <c r="FU30" s="599"/>
      <c r="FV30" s="599"/>
      <c r="FW30" s="21"/>
      <c r="FX30" s="21"/>
      <c r="FY30" s="21"/>
      <c r="FZ30" s="21"/>
      <c r="GA30" s="21"/>
      <c r="GB30" s="18"/>
      <c r="GC30" s="18"/>
      <c r="GD30" s="18"/>
      <c r="GE30" s="1310"/>
    </row>
    <row r="31" spans="1:209" s="35" customFormat="1" ht="16.5" customHeight="1">
      <c r="A31" s="738" t="s">
        <v>686</v>
      </c>
      <c r="B31" s="18"/>
      <c r="C31" s="18"/>
      <c r="D31" s="18"/>
      <c r="E31" s="18"/>
      <c r="F31" s="18"/>
      <c r="G31" s="18"/>
      <c r="H31" s="218"/>
      <c r="I31" s="218"/>
      <c r="J31" s="218"/>
      <c r="K31" s="218"/>
      <c r="L31" s="218"/>
      <c r="M31" s="218"/>
      <c r="N31" s="218"/>
      <c r="O31" s="218"/>
      <c r="P31" s="218"/>
      <c r="Q31" s="218"/>
      <c r="R31" s="218"/>
      <c r="S31" s="218"/>
      <c r="T31" s="218"/>
      <c r="U31" s="218"/>
      <c r="V31" s="218"/>
      <c r="W31" s="218"/>
      <c r="X31" s="218"/>
      <c r="Y31" s="218"/>
      <c r="Z31" s="218"/>
      <c r="AA31" s="218"/>
      <c r="AB31" s="218"/>
      <c r="AC31" s="218"/>
      <c r="AD31" s="218"/>
      <c r="AE31" s="1306"/>
      <c r="AF31" s="1306"/>
      <c r="AG31" s="1306"/>
      <c r="AH31" s="1306"/>
      <c r="AI31" s="1306"/>
      <c r="AJ31" s="1306"/>
      <c r="AK31" s="1306"/>
      <c r="AL31" s="1306"/>
      <c r="AM31" s="1306"/>
      <c r="AN31" s="1306"/>
      <c r="AO31" s="1306"/>
      <c r="AP31" s="1306"/>
      <c r="AQ31" s="1306"/>
      <c r="AR31" s="1306"/>
      <c r="AS31" s="1306"/>
      <c r="AT31" s="1306"/>
      <c r="AU31" s="1306"/>
      <c r="AV31" s="1306"/>
      <c r="AW31" s="1306"/>
      <c r="AX31" s="1306"/>
      <c r="AY31" s="1306"/>
      <c r="AZ31" s="1306"/>
      <c r="BA31" s="1306"/>
      <c r="BB31" s="1306"/>
      <c r="BC31" s="1306"/>
      <c r="BD31" s="1306"/>
      <c r="BE31" s="1306"/>
      <c r="BF31" s="1306"/>
      <c r="BG31" s="1306"/>
      <c r="BH31" s="218"/>
      <c r="BI31" s="218"/>
      <c r="BJ31" s="218"/>
      <c r="BK31" s="218"/>
      <c r="BL31" s="218"/>
      <c r="BM31" s="218"/>
      <c r="BN31" s="218"/>
      <c r="BO31" s="218"/>
      <c r="BP31" s="2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218"/>
      <c r="CR31" s="218"/>
      <c r="CS31" s="218"/>
      <c r="CT31" s="218"/>
      <c r="CU31" s="218"/>
      <c r="CV31" s="218"/>
      <c r="CW31" s="218"/>
      <c r="CX31" s="218"/>
      <c r="CY31" s="218"/>
      <c r="CZ31" s="218"/>
      <c r="DA31" s="218"/>
      <c r="DB31" s="218"/>
      <c r="DC31" s="218"/>
      <c r="DD31" s="218"/>
      <c r="DE31" s="218"/>
      <c r="DF31" s="218"/>
      <c r="DG31" s="218"/>
      <c r="DH31" s="218"/>
      <c r="DI31" s="218"/>
      <c r="DJ31" s="218"/>
      <c r="DK31" s="218"/>
      <c r="DL31" s="218"/>
      <c r="DM31" s="218"/>
      <c r="DN31" s="218"/>
      <c r="DO31" s="218"/>
      <c r="DP31" s="218"/>
      <c r="DQ31" s="218"/>
      <c r="DR31" s="218"/>
      <c r="DS31" s="218"/>
      <c r="DT31" s="218"/>
      <c r="DU31" s="218"/>
      <c r="DV31" s="218"/>
      <c r="DW31" s="218"/>
      <c r="DX31" s="218"/>
      <c r="DY31" s="218"/>
      <c r="DZ31" s="218"/>
      <c r="EA31" s="218"/>
      <c r="EB31" s="218"/>
      <c r="EC31" s="218"/>
      <c r="ED31" s="18"/>
      <c r="EE31" s="18"/>
      <c r="EF31" s="18"/>
      <c r="EG31" s="1300" t="s">
        <v>691</v>
      </c>
      <c r="EH31" s="1300"/>
      <c r="EI31" s="1300"/>
      <c r="EJ31" s="1300"/>
      <c r="EK31" s="1300"/>
      <c r="EL31" s="1300"/>
      <c r="EM31" s="1300"/>
      <c r="EN31" s="1300"/>
      <c r="EO31" s="1300"/>
      <c r="EP31" s="1300"/>
      <c r="EQ31" s="1300"/>
      <c r="ER31" s="1300"/>
      <c r="ES31" s="1300"/>
      <c r="ET31" s="1300"/>
      <c r="EU31" s="1300"/>
      <c r="EV31" s="1300"/>
      <c r="EW31" s="1300"/>
      <c r="EX31" s="1300"/>
      <c r="EY31" s="960" t="s">
        <v>19</v>
      </c>
      <c r="EZ31" s="960"/>
      <c r="FA31" s="960"/>
      <c r="FB31" s="960"/>
      <c r="FC31" s="960"/>
      <c r="FD31" s="960"/>
      <c r="FE31" s="1300"/>
      <c r="FF31" s="1300"/>
      <c r="FG31" s="1300"/>
      <c r="FH31" s="1300"/>
      <c r="FI31" s="1300"/>
      <c r="FJ31" s="1300"/>
      <c r="FK31" s="1300"/>
      <c r="FL31" s="960" t="s">
        <v>20</v>
      </c>
      <c r="FM31" s="960"/>
      <c r="FN31" s="960"/>
      <c r="FO31" s="960"/>
      <c r="FP31" s="960"/>
      <c r="FQ31" s="960"/>
      <c r="FR31" s="1300"/>
      <c r="FS31" s="1300"/>
      <c r="FT31" s="1300"/>
      <c r="FU31" s="1300"/>
      <c r="FV31" s="1300"/>
      <c r="FW31" s="1300"/>
      <c r="FX31" s="1300"/>
      <c r="FY31" s="960" t="s">
        <v>21</v>
      </c>
      <c r="FZ31" s="960"/>
      <c r="GA31" s="960"/>
      <c r="GB31" s="960"/>
      <c r="GC31" s="960"/>
      <c r="GD31" s="960"/>
    </row>
    <row r="32" spans="1:209" s="35" customFormat="1" ht="16.5" customHeight="1">
      <c r="B32" s="13"/>
      <c r="C32" s="13"/>
      <c r="D32" s="1299" t="str">
        <f>IF(会社名等!E5=会社名等!Q41,"「会社名等」のページで提出先を選択してください","")</f>
        <v>「会社名等」のページで提出先を選択してください</v>
      </c>
      <c r="E32" s="1299"/>
      <c r="F32" s="1299"/>
      <c r="G32" s="1299"/>
      <c r="H32" s="1299"/>
      <c r="I32" s="1299"/>
      <c r="J32" s="1299"/>
      <c r="K32" s="1299"/>
      <c r="L32" s="1299"/>
      <c r="M32" s="1299"/>
      <c r="N32" s="1299"/>
      <c r="O32" s="1299"/>
      <c r="P32" s="1299"/>
      <c r="Q32" s="1299"/>
      <c r="R32" s="1299"/>
      <c r="S32" s="1299"/>
      <c r="T32" s="1299"/>
      <c r="U32" s="1299"/>
      <c r="V32" s="1299"/>
      <c r="W32" s="1299"/>
      <c r="X32" s="1299"/>
      <c r="Y32" s="1299"/>
      <c r="Z32" s="1299"/>
      <c r="AA32" s="1299"/>
      <c r="AB32" s="1299"/>
      <c r="AC32" s="1299"/>
      <c r="AD32" s="1299"/>
      <c r="AE32" s="1299"/>
      <c r="AF32" s="1299"/>
      <c r="AG32" s="1299"/>
      <c r="AH32" s="1299"/>
      <c r="AI32" s="1299"/>
      <c r="AJ32" s="1299"/>
      <c r="AK32" s="1299"/>
      <c r="AL32" s="1299"/>
      <c r="AM32" s="1299"/>
      <c r="AN32" s="1299"/>
      <c r="AO32" s="1299"/>
      <c r="AP32" s="1299"/>
      <c r="AQ32" s="1299"/>
      <c r="AR32" s="1299"/>
      <c r="AS32" s="1299"/>
      <c r="AT32" s="1299"/>
      <c r="AU32" s="1299"/>
      <c r="AV32" s="1299"/>
      <c r="AW32" s="1299"/>
      <c r="AX32" s="1299"/>
      <c r="AY32" s="1299"/>
      <c r="AZ32" s="1299"/>
      <c r="BA32" s="1299"/>
      <c r="BB32" s="1299"/>
      <c r="BC32" s="1299"/>
      <c r="BD32" s="1299"/>
      <c r="BE32" s="1299"/>
      <c r="BF32" s="1299"/>
      <c r="BG32" s="1299"/>
      <c r="BH32" s="221"/>
      <c r="BI32" s="221"/>
      <c r="BJ32" s="221"/>
      <c r="BK32" s="221"/>
      <c r="BL32" s="221"/>
      <c r="BM32" s="221"/>
      <c r="BN32" s="221"/>
      <c r="BO32" s="221"/>
      <c r="BP32" s="221"/>
      <c r="BQ32" s="221"/>
      <c r="BR32" s="221"/>
      <c r="BS32" s="221"/>
      <c r="BT32" s="221"/>
      <c r="BU32" s="221"/>
      <c r="BV32" s="221"/>
      <c r="BW32" s="221"/>
      <c r="BX32" s="221"/>
      <c r="BY32" s="221"/>
      <c r="BZ32" s="221"/>
      <c r="CA32" s="221"/>
      <c r="CB32" s="1004"/>
      <c r="CC32" s="1004"/>
      <c r="CD32" s="1004"/>
      <c r="CE32" s="1004"/>
      <c r="CF32" s="1004"/>
      <c r="CG32" s="1004"/>
      <c r="CH32" s="1004"/>
      <c r="CI32" s="1004"/>
      <c r="CJ32" s="1004"/>
      <c r="CK32" s="1004"/>
      <c r="CL32" s="1004"/>
      <c r="CM32" s="1004"/>
      <c r="CN32" s="1004"/>
      <c r="CO32" s="1004"/>
      <c r="CP32" s="1004"/>
      <c r="CQ32" s="1004"/>
      <c r="CR32" s="1004"/>
      <c r="CS32" s="1004"/>
      <c r="CT32" s="1004"/>
      <c r="CU32" s="1004"/>
      <c r="CV32" s="1004"/>
      <c r="CW32" s="1004"/>
      <c r="CX32" s="1004"/>
      <c r="CY32" s="258"/>
      <c r="CZ32" s="1294" t="str">
        <f>IF(会社名等!E7="","",IF(会社名等!E8="","",会社名等!E7))</f>
        <v/>
      </c>
      <c r="DA32" s="1294"/>
      <c r="DB32" s="1294"/>
      <c r="DC32" s="1294"/>
      <c r="DD32" s="1294"/>
      <c r="DE32" s="1294"/>
      <c r="DF32" s="1294"/>
      <c r="DG32" s="1294"/>
      <c r="DH32" s="1294"/>
      <c r="DI32" s="1294"/>
      <c r="DJ32" s="1294"/>
      <c r="DK32" s="1294"/>
      <c r="DL32" s="1294"/>
      <c r="DM32" s="1294"/>
      <c r="DN32" s="1294"/>
      <c r="DO32" s="1294"/>
      <c r="DP32" s="1294"/>
      <c r="DQ32" s="1294"/>
      <c r="DR32" s="1294"/>
      <c r="DS32" s="1294"/>
      <c r="DT32" s="1294"/>
      <c r="DU32" s="1294"/>
      <c r="DV32" s="1294"/>
      <c r="DW32" s="1294"/>
      <c r="DX32" s="1294"/>
      <c r="DY32" s="1294"/>
      <c r="DZ32" s="1294"/>
      <c r="EA32" s="1294"/>
      <c r="EB32" s="1294"/>
      <c r="EC32" s="1294"/>
      <c r="ED32" s="1294"/>
      <c r="EE32" s="1294"/>
      <c r="EF32" s="1294"/>
      <c r="EG32" s="1294"/>
      <c r="EH32" s="1294"/>
      <c r="EI32" s="1294"/>
      <c r="EJ32" s="1294"/>
      <c r="EK32" s="1294"/>
      <c r="EL32" s="1294"/>
      <c r="EM32" s="1294"/>
      <c r="EN32" s="1294"/>
      <c r="EO32" s="1294"/>
      <c r="EP32" s="1294"/>
      <c r="EQ32" s="1294"/>
      <c r="ER32" s="1294"/>
      <c r="ES32" s="1294"/>
      <c r="ET32" s="1294"/>
      <c r="EU32" s="1294"/>
      <c r="EV32" s="1294"/>
      <c r="EW32" s="1294"/>
      <c r="EX32" s="1294"/>
      <c r="EY32" s="1294"/>
      <c r="EZ32" s="1294"/>
      <c r="FA32" s="1294"/>
      <c r="FB32" s="1294"/>
      <c r="FC32" s="1294"/>
      <c r="FD32" s="1294"/>
      <c r="FE32" s="1294"/>
      <c r="FF32" s="1294"/>
      <c r="FG32" s="1294"/>
      <c r="FH32" s="1294"/>
      <c r="FI32" s="1294"/>
      <c r="FJ32" s="1294"/>
      <c r="FK32" s="1294"/>
      <c r="FL32" s="1294"/>
      <c r="FM32" s="1294"/>
      <c r="FN32" s="1294"/>
      <c r="FO32" s="1294"/>
      <c r="FP32" s="1294"/>
      <c r="FQ32" s="1294"/>
      <c r="FR32" s="1294"/>
      <c r="FS32" s="1294"/>
      <c r="FT32" s="1294"/>
      <c r="FU32" s="1294"/>
      <c r="FV32" s="1294"/>
      <c r="FW32" s="1294"/>
      <c r="FX32" s="1294"/>
      <c r="FY32" s="1294"/>
      <c r="FZ32" s="1294"/>
      <c r="GA32" s="1294"/>
      <c r="GB32" s="1294"/>
      <c r="GC32" s="1294"/>
      <c r="GD32" s="1294"/>
      <c r="GE32" s="270"/>
      <c r="GF32" s="271"/>
      <c r="GG32" s="271"/>
      <c r="GH32" s="271"/>
      <c r="GI32" s="271"/>
      <c r="GJ32" s="271"/>
      <c r="GK32" s="271"/>
      <c r="GL32" s="271"/>
      <c r="GM32" s="271"/>
      <c r="GN32" s="271"/>
      <c r="GO32" s="271"/>
      <c r="GP32" s="271"/>
      <c r="GQ32" s="271"/>
      <c r="GR32" s="271"/>
      <c r="GS32" s="271"/>
      <c r="GT32" s="271"/>
      <c r="GU32" s="271"/>
      <c r="GV32" s="271"/>
      <c r="GW32" s="271"/>
      <c r="GX32" s="271"/>
      <c r="GY32" s="271"/>
      <c r="GZ32" s="271"/>
      <c r="HA32" s="271"/>
    </row>
    <row r="33" spans="1:209" s="35" customFormat="1" ht="16.5" customHeight="1">
      <c r="B33" s="13"/>
      <c r="C33" s="13"/>
      <c r="D33" s="1299"/>
      <c r="E33" s="1299"/>
      <c r="F33" s="1299"/>
      <c r="G33" s="1299"/>
      <c r="H33" s="1299"/>
      <c r="I33" s="1299"/>
      <c r="J33" s="1299"/>
      <c r="K33" s="1299"/>
      <c r="L33" s="1299"/>
      <c r="M33" s="1299"/>
      <c r="N33" s="1299"/>
      <c r="O33" s="1299"/>
      <c r="P33" s="1299"/>
      <c r="Q33" s="1299"/>
      <c r="R33" s="1299"/>
      <c r="S33" s="1299"/>
      <c r="T33" s="1299"/>
      <c r="U33" s="1299"/>
      <c r="V33" s="1299"/>
      <c r="W33" s="1299"/>
      <c r="X33" s="1299"/>
      <c r="Y33" s="1299"/>
      <c r="Z33" s="1299"/>
      <c r="AA33" s="1299"/>
      <c r="AB33" s="1299"/>
      <c r="AC33" s="1299"/>
      <c r="AD33" s="1299"/>
      <c r="AE33" s="1299"/>
      <c r="AF33" s="1299"/>
      <c r="AG33" s="1299"/>
      <c r="AH33" s="1299"/>
      <c r="AI33" s="1299"/>
      <c r="AJ33" s="1299"/>
      <c r="AK33" s="1299"/>
      <c r="AL33" s="1299"/>
      <c r="AM33" s="1299"/>
      <c r="AN33" s="1299"/>
      <c r="AO33" s="1299"/>
      <c r="AP33" s="1299"/>
      <c r="AQ33" s="1299"/>
      <c r="AR33" s="1299"/>
      <c r="AS33" s="1299"/>
      <c r="AT33" s="1299"/>
      <c r="AU33" s="1299"/>
      <c r="AV33" s="1299"/>
      <c r="AW33" s="1299"/>
      <c r="AX33" s="1299"/>
      <c r="AY33" s="1299"/>
      <c r="AZ33" s="1299"/>
      <c r="BA33" s="1299"/>
      <c r="BB33" s="1299"/>
      <c r="BC33" s="1299"/>
      <c r="BD33" s="1299"/>
      <c r="BE33" s="1299"/>
      <c r="BF33" s="1299"/>
      <c r="BG33" s="1299"/>
      <c r="BH33" s="23"/>
      <c r="BI33" s="23"/>
      <c r="BJ33" s="23"/>
      <c r="BK33" s="23"/>
      <c r="BL33" s="23"/>
      <c r="BM33" s="23"/>
      <c r="BN33" s="23"/>
      <c r="BO33" s="23"/>
      <c r="BP33" s="23"/>
      <c r="BQ33" s="23"/>
      <c r="BR33" s="23"/>
      <c r="BS33" s="23"/>
      <c r="BT33" s="23"/>
      <c r="BU33" s="23"/>
      <c r="BV33" s="13"/>
      <c r="BW33" s="13"/>
      <c r="BX33" s="23"/>
      <c r="BY33" s="23"/>
      <c r="BZ33" s="23"/>
      <c r="CA33" s="13"/>
      <c r="CB33" s="1006"/>
      <c r="CC33" s="1006"/>
      <c r="CD33" s="1006"/>
      <c r="CE33" s="1006"/>
      <c r="CF33" s="1006"/>
      <c r="CG33" s="1006"/>
      <c r="CH33" s="1006"/>
      <c r="CI33" s="1006"/>
      <c r="CJ33" s="1006"/>
      <c r="CK33" s="1006"/>
      <c r="CL33" s="1006"/>
      <c r="CM33" s="1006"/>
      <c r="CN33" s="1006"/>
      <c r="CO33" s="1006"/>
      <c r="CP33" s="1006"/>
      <c r="CQ33" s="1006"/>
      <c r="CR33" s="1006"/>
      <c r="CS33" s="1006"/>
      <c r="CT33" s="1006"/>
      <c r="CU33" s="1006"/>
      <c r="CV33" s="1006"/>
      <c r="CW33" s="1006"/>
      <c r="CX33" s="1006"/>
      <c r="CY33" s="599"/>
      <c r="CZ33" s="1295" t="str">
        <f>IF(会社名等!E7&amp;会社名等!E8="","",IF(会社名等!E8="",会社名等!E7,IF(会社名等!E7="",会社名等!E8,会社名等!E8)))</f>
        <v/>
      </c>
      <c r="DA33" s="1295"/>
      <c r="DB33" s="1295"/>
      <c r="DC33" s="1295"/>
      <c r="DD33" s="1295"/>
      <c r="DE33" s="1295"/>
      <c r="DF33" s="1295"/>
      <c r="DG33" s="1295"/>
      <c r="DH33" s="1295"/>
      <c r="DI33" s="1295"/>
      <c r="DJ33" s="1295"/>
      <c r="DK33" s="1295"/>
      <c r="DL33" s="1295"/>
      <c r="DM33" s="1295"/>
      <c r="DN33" s="1295"/>
      <c r="DO33" s="1295"/>
      <c r="DP33" s="1295"/>
      <c r="DQ33" s="1295"/>
      <c r="DR33" s="1295"/>
      <c r="DS33" s="1295"/>
      <c r="DT33" s="1295"/>
      <c r="DU33" s="1295"/>
      <c r="DV33" s="1295"/>
      <c r="DW33" s="1295"/>
      <c r="DX33" s="1295"/>
      <c r="DY33" s="1295"/>
      <c r="DZ33" s="1295"/>
      <c r="EA33" s="1295"/>
      <c r="EB33" s="1295"/>
      <c r="EC33" s="1295"/>
      <c r="ED33" s="1295"/>
      <c r="EE33" s="1295"/>
      <c r="EF33" s="1295"/>
      <c r="EG33" s="1295"/>
      <c r="EH33" s="1295"/>
      <c r="EI33" s="1295"/>
      <c r="EJ33" s="1295"/>
      <c r="EK33" s="1295"/>
      <c r="EL33" s="1295"/>
      <c r="EM33" s="1295"/>
      <c r="EN33" s="1295"/>
      <c r="EO33" s="1295"/>
      <c r="EP33" s="1295"/>
      <c r="EQ33" s="1295"/>
      <c r="ER33" s="1295"/>
      <c r="ES33" s="1295"/>
      <c r="ET33" s="1295"/>
      <c r="EU33" s="1295"/>
      <c r="EV33" s="1295"/>
      <c r="EW33" s="1295"/>
      <c r="EX33" s="1295"/>
      <c r="EY33" s="1295"/>
      <c r="EZ33" s="1295"/>
      <c r="FA33" s="1295"/>
      <c r="FB33" s="1295"/>
      <c r="FC33" s="1295"/>
      <c r="FD33" s="1295"/>
      <c r="FE33" s="1295"/>
      <c r="FF33" s="1295"/>
      <c r="FG33" s="1295"/>
      <c r="FH33" s="1295"/>
      <c r="FI33" s="1295"/>
      <c r="FJ33" s="1295"/>
      <c r="FK33" s="1295"/>
      <c r="FL33" s="1295"/>
      <c r="FM33" s="1295"/>
      <c r="FN33" s="1295"/>
      <c r="FO33" s="1295"/>
      <c r="FP33" s="1295"/>
      <c r="FQ33" s="1295"/>
      <c r="FR33" s="1295"/>
      <c r="FS33" s="1295"/>
      <c r="FT33" s="1295"/>
      <c r="FU33" s="1295"/>
      <c r="FV33" s="1295"/>
      <c r="FW33" s="1295"/>
      <c r="FX33" s="1295"/>
      <c r="FY33" s="1295"/>
      <c r="FZ33" s="1295"/>
      <c r="GA33" s="1295"/>
      <c r="GB33" s="1295"/>
      <c r="GC33" s="1295"/>
      <c r="GD33" s="1295"/>
      <c r="GE33" s="270"/>
      <c r="GF33" s="271"/>
      <c r="GG33" s="271"/>
      <c r="GH33" s="271"/>
      <c r="GI33" s="271"/>
      <c r="GJ33" s="271"/>
      <c r="GK33" s="271"/>
      <c r="GL33" s="271"/>
      <c r="GM33" s="271"/>
      <c r="GN33" s="271"/>
      <c r="GO33" s="271"/>
      <c r="GP33" s="271"/>
      <c r="GQ33" s="271"/>
      <c r="GR33" s="271"/>
      <c r="GS33" s="271"/>
      <c r="GT33" s="271"/>
      <c r="GU33" s="271"/>
      <c r="GV33" s="271"/>
      <c r="GW33" s="271"/>
      <c r="GX33" s="271"/>
      <c r="GY33" s="271"/>
      <c r="GZ33" s="271"/>
      <c r="HA33" s="271"/>
    </row>
    <row r="34" spans="1:209" s="35" customFormat="1" ht="16.5" customHeight="1">
      <c r="B34" s="849" t="str">
        <f>+会社名等!D5</f>
        <v>○○局長</v>
      </c>
      <c r="C34" s="849"/>
      <c r="D34" s="849"/>
      <c r="E34" s="849"/>
      <c r="F34" s="849"/>
      <c r="G34" s="849"/>
      <c r="H34" s="849"/>
      <c r="I34" s="849"/>
      <c r="J34" s="849"/>
      <c r="K34" s="849"/>
      <c r="L34" s="849"/>
      <c r="M34" s="849"/>
      <c r="N34" s="849"/>
      <c r="O34" s="18"/>
      <c r="P34" s="221"/>
      <c r="Q34" s="221"/>
      <c r="R34" s="402"/>
      <c r="S34" s="402"/>
      <c r="T34" s="13"/>
      <c r="U34" s="13"/>
      <c r="V34" s="13"/>
      <c r="W34" s="13"/>
      <c r="X34" s="13"/>
      <c r="Y34" s="13"/>
      <c r="Z34" s="402"/>
      <c r="AA34" s="402"/>
      <c r="AB34" s="402"/>
      <c r="AC34" s="402"/>
      <c r="AD34" s="402"/>
      <c r="AE34" s="402"/>
      <c r="AF34" s="402"/>
      <c r="AG34" s="402"/>
      <c r="AH34" s="402"/>
      <c r="AI34" s="402"/>
      <c r="AJ34" s="402"/>
      <c r="AK34" s="402"/>
      <c r="AL34" s="402"/>
      <c r="AM34" s="402"/>
      <c r="AN34" s="402"/>
      <c r="AO34" s="402"/>
      <c r="AP34" s="402"/>
      <c r="AQ34" s="402"/>
      <c r="AR34" s="402"/>
      <c r="AS34" s="402"/>
      <c r="AT34" s="402"/>
      <c r="AU34" s="402"/>
      <c r="AV34" s="402"/>
      <c r="AW34" s="402"/>
      <c r="AX34" s="402"/>
      <c r="AY34" s="402"/>
      <c r="AZ34" s="402"/>
      <c r="BA34" s="402"/>
      <c r="BB34" s="23"/>
      <c r="BC34" s="23"/>
      <c r="BD34" s="23"/>
      <c r="BE34" s="23"/>
      <c r="BF34" s="23"/>
      <c r="BG34" s="23"/>
      <c r="BH34" s="23"/>
      <c r="BI34" s="23"/>
      <c r="BJ34" s="23"/>
      <c r="BK34" s="23"/>
      <c r="BL34" s="23"/>
      <c r="BM34" s="23"/>
      <c r="BN34" s="23"/>
      <c r="BO34" s="23"/>
      <c r="BP34" s="23"/>
      <c r="BQ34" s="23"/>
      <c r="BR34" s="23"/>
      <c r="BS34" s="23"/>
      <c r="BT34" s="23"/>
      <c r="BU34" s="23"/>
      <c r="BV34" s="13"/>
      <c r="BW34" s="13"/>
      <c r="BX34" s="23"/>
      <c r="BY34" s="23"/>
      <c r="BZ34" s="23"/>
      <c r="CA34" s="13"/>
      <c r="CB34" s="1296" t="s">
        <v>103</v>
      </c>
      <c r="CC34" s="1296"/>
      <c r="CD34" s="1296"/>
      <c r="CE34" s="1296"/>
      <c r="CF34" s="1296"/>
      <c r="CG34" s="1296"/>
      <c r="CH34" s="1296"/>
      <c r="CI34" s="1296"/>
      <c r="CJ34" s="1296"/>
      <c r="CK34" s="1296"/>
      <c r="CL34" s="1296"/>
      <c r="CM34" s="1296"/>
      <c r="CN34" s="1296"/>
      <c r="CO34" s="1296"/>
      <c r="CP34" s="1296"/>
      <c r="CQ34" s="1296"/>
      <c r="CR34" s="1296"/>
      <c r="CS34" s="1296"/>
      <c r="CT34" s="1296"/>
      <c r="CU34" s="1296"/>
      <c r="CV34" s="1296"/>
      <c r="CW34" s="18"/>
      <c r="CX34" s="18"/>
      <c r="CY34" s="599"/>
      <c r="CZ34" s="1295" t="str">
        <f>IF(会社名等!E9="","",会社名等!E9)</f>
        <v/>
      </c>
      <c r="DA34" s="1295"/>
      <c r="DB34" s="1295"/>
      <c r="DC34" s="1295"/>
      <c r="DD34" s="1295"/>
      <c r="DE34" s="1295"/>
      <c r="DF34" s="1295"/>
      <c r="DG34" s="1295"/>
      <c r="DH34" s="1295"/>
      <c r="DI34" s="1295"/>
      <c r="DJ34" s="1295"/>
      <c r="DK34" s="1295"/>
      <c r="DL34" s="1295"/>
      <c r="DM34" s="1295"/>
      <c r="DN34" s="1295"/>
      <c r="DO34" s="1295"/>
      <c r="DP34" s="1295"/>
      <c r="DQ34" s="1295"/>
      <c r="DR34" s="1295"/>
      <c r="DS34" s="1295"/>
      <c r="DT34" s="1295"/>
      <c r="DU34" s="1295"/>
      <c r="DV34" s="1295"/>
      <c r="DW34" s="1295"/>
      <c r="DX34" s="1295"/>
      <c r="DY34" s="1295"/>
      <c r="DZ34" s="1295"/>
      <c r="EA34" s="1295"/>
      <c r="EB34" s="1295"/>
      <c r="EC34" s="1295"/>
      <c r="ED34" s="1295"/>
      <c r="EE34" s="1295"/>
      <c r="EF34" s="1295"/>
      <c r="EG34" s="1295"/>
      <c r="EH34" s="1295"/>
      <c r="EI34" s="1295"/>
      <c r="EJ34" s="1295"/>
      <c r="EK34" s="1295"/>
      <c r="EL34" s="1295"/>
      <c r="EM34" s="1295"/>
      <c r="EN34" s="1295"/>
      <c r="EO34" s="1295"/>
      <c r="EP34" s="1295"/>
      <c r="EQ34" s="1295"/>
      <c r="ER34" s="1295"/>
      <c r="ES34" s="1295"/>
      <c r="ET34" s="1295"/>
      <c r="EU34" s="1295"/>
      <c r="EV34" s="1295"/>
      <c r="EW34" s="1295"/>
      <c r="EX34" s="1295"/>
      <c r="EY34" s="1295"/>
      <c r="EZ34" s="1295"/>
      <c r="FA34" s="1295"/>
      <c r="FB34" s="1295"/>
      <c r="FC34" s="1295"/>
      <c r="FD34" s="1295"/>
      <c r="FE34" s="1295"/>
      <c r="FF34" s="1295"/>
      <c r="FG34" s="1295"/>
      <c r="FH34" s="1295"/>
      <c r="FI34" s="1295"/>
      <c r="FJ34" s="1295"/>
      <c r="FK34" s="1295"/>
      <c r="FL34" s="1295"/>
      <c r="FM34" s="1295"/>
      <c r="FN34" s="1295"/>
      <c r="FO34" s="1295"/>
      <c r="FP34" s="1295"/>
      <c r="FQ34" s="1295"/>
      <c r="FR34" s="1295"/>
      <c r="FS34" s="1295"/>
      <c r="FT34" s="1295"/>
      <c r="FU34" s="1295"/>
      <c r="FV34" s="1295"/>
      <c r="FW34" s="1295"/>
      <c r="FX34" s="1295"/>
      <c r="FY34" s="1295"/>
      <c r="FZ34" s="1295"/>
      <c r="GA34" s="1295"/>
      <c r="GB34" s="1295"/>
      <c r="GC34" s="1295"/>
      <c r="GD34" s="1295"/>
      <c r="GE34" s="272"/>
      <c r="GF34" s="271"/>
      <c r="GG34" s="271"/>
      <c r="GH34" s="271"/>
      <c r="GI34" s="271"/>
      <c r="GJ34" s="271"/>
      <c r="GK34" s="271"/>
      <c r="GL34" s="271"/>
      <c r="GM34" s="271"/>
      <c r="GN34" s="271"/>
      <c r="GO34" s="271"/>
      <c r="GP34" s="271"/>
      <c r="GQ34" s="271"/>
      <c r="GR34" s="271"/>
      <c r="GS34" s="271"/>
      <c r="GT34" s="271"/>
      <c r="GU34" s="271"/>
      <c r="GV34" s="271"/>
      <c r="GW34" s="271"/>
      <c r="GX34" s="271"/>
      <c r="GY34" s="271"/>
      <c r="GZ34" s="271"/>
      <c r="HA34" s="271"/>
    </row>
    <row r="35" spans="1:209" s="35" customFormat="1" ht="16.5" customHeight="1">
      <c r="B35" s="849" t="str">
        <f>+会社名等!D6</f>
        <v>○○知事</v>
      </c>
      <c r="C35" s="849"/>
      <c r="D35" s="849"/>
      <c r="E35" s="849"/>
      <c r="F35" s="849"/>
      <c r="G35" s="849"/>
      <c r="H35" s="849"/>
      <c r="I35" s="849"/>
      <c r="J35" s="849"/>
      <c r="K35" s="849"/>
      <c r="L35" s="849"/>
      <c r="M35" s="849"/>
      <c r="N35" s="849"/>
      <c r="O35" s="18"/>
      <c r="P35" s="18"/>
      <c r="Q35" s="1297" t="s">
        <v>22</v>
      </c>
      <c r="R35" s="1297"/>
      <c r="S35" s="1297"/>
      <c r="T35" s="1297"/>
      <c r="U35" s="1297"/>
      <c r="V35" s="1297"/>
      <c r="W35" s="1297"/>
      <c r="X35" s="1297"/>
      <c r="Y35" s="1297"/>
      <c r="Z35" s="1297"/>
      <c r="AA35" s="13"/>
      <c r="AB35" s="13"/>
      <c r="AC35" s="13"/>
      <c r="AD35" s="13"/>
      <c r="AE35" s="13"/>
      <c r="AF35" s="13"/>
      <c r="AG35" s="13"/>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3"/>
      <c r="BL35" s="13"/>
      <c r="BM35" s="18"/>
      <c r="BN35" s="18"/>
      <c r="BO35" s="18"/>
      <c r="BP35" s="18"/>
      <c r="BQ35" s="18"/>
      <c r="BR35" s="18"/>
      <c r="BS35" s="18"/>
      <c r="BT35" s="23"/>
      <c r="BU35" s="23"/>
      <c r="BV35" s="13"/>
      <c r="BW35" s="13"/>
      <c r="BX35" s="23"/>
      <c r="BY35" s="23"/>
      <c r="BZ35" s="23"/>
      <c r="CA35" s="13"/>
      <c r="CB35" s="849" t="s">
        <v>125</v>
      </c>
      <c r="CC35" s="849"/>
      <c r="CD35" s="849"/>
      <c r="CE35" s="849"/>
      <c r="CF35" s="849"/>
      <c r="CG35" s="849"/>
      <c r="CH35" s="849"/>
      <c r="CI35" s="849"/>
      <c r="CJ35" s="849"/>
      <c r="CK35" s="849"/>
      <c r="CL35" s="849"/>
      <c r="CM35" s="849"/>
      <c r="CN35" s="849"/>
      <c r="CO35" s="849"/>
      <c r="CP35" s="849"/>
      <c r="CQ35" s="849"/>
      <c r="CR35" s="849"/>
      <c r="CS35" s="849"/>
      <c r="CT35" s="849"/>
      <c r="CU35" s="849"/>
      <c r="CV35" s="849"/>
      <c r="CW35" s="18"/>
      <c r="CX35" s="18"/>
      <c r="CY35" s="18"/>
      <c r="CZ35" s="1298" t="str">
        <f>IF(会社名等!E10="","",会社名等!E10)</f>
        <v/>
      </c>
      <c r="DA35" s="1298"/>
      <c r="DB35" s="1298"/>
      <c r="DC35" s="1298"/>
      <c r="DD35" s="1298"/>
      <c r="DE35" s="1298"/>
      <c r="DF35" s="1298"/>
      <c r="DG35" s="1298"/>
      <c r="DH35" s="1298"/>
      <c r="DI35" s="1298"/>
      <c r="DJ35" s="1298"/>
      <c r="DK35" s="1298"/>
      <c r="DL35" s="1298"/>
      <c r="DM35" s="1298"/>
      <c r="DN35" s="1298"/>
      <c r="DO35" s="1298"/>
      <c r="DP35" s="1298"/>
      <c r="DQ35" s="1298"/>
      <c r="DR35" s="1298"/>
      <c r="DS35" s="1298"/>
      <c r="DT35" s="1298"/>
      <c r="DU35" s="1298"/>
      <c r="DV35" s="1298"/>
      <c r="DW35" s="1298"/>
      <c r="DX35" s="1298"/>
      <c r="DY35" s="1298"/>
      <c r="DZ35" s="1298"/>
      <c r="EA35" s="1298"/>
      <c r="EB35" s="1298"/>
      <c r="EC35" s="1298"/>
      <c r="ED35" s="1298"/>
      <c r="EE35" s="1298"/>
      <c r="EF35" s="1298"/>
      <c r="EG35" s="1298"/>
      <c r="EH35" s="1298"/>
      <c r="EI35" s="1298"/>
      <c r="EJ35" s="1298"/>
      <c r="EK35" s="1298"/>
      <c r="EL35" s="1298"/>
      <c r="EM35" s="1298"/>
      <c r="EN35" s="1298"/>
      <c r="EO35" s="1298"/>
      <c r="EP35" s="1298"/>
      <c r="EQ35" s="1298"/>
      <c r="ER35" s="1298"/>
      <c r="ES35" s="1298"/>
      <c r="ET35" s="1298"/>
      <c r="EU35" s="1298"/>
      <c r="EV35" s="1298"/>
      <c r="EW35" s="1298"/>
      <c r="EX35" s="1298"/>
      <c r="EY35" s="1298"/>
      <c r="EZ35" s="1298"/>
      <c r="FA35" s="1298"/>
      <c r="FB35" s="1298"/>
      <c r="FC35" s="1298"/>
      <c r="FD35" s="1298"/>
      <c r="FE35" s="1298"/>
      <c r="FF35" s="1298"/>
      <c r="FG35" s="1298"/>
      <c r="FH35" s="1298"/>
      <c r="FI35" s="1298"/>
      <c r="FJ35" s="1298"/>
      <c r="FK35" s="1298"/>
      <c r="FL35" s="1298"/>
      <c r="FM35" s="1298"/>
      <c r="FN35" s="1298"/>
      <c r="FO35" s="1298"/>
      <c r="FP35" s="1298"/>
      <c r="FQ35" s="1298"/>
      <c r="FR35" s="1298"/>
      <c r="FS35" s="1298"/>
      <c r="FT35" s="1298"/>
      <c r="FU35" s="1298"/>
      <c r="FV35" s="1298"/>
      <c r="FW35" s="850"/>
      <c r="FX35" s="850"/>
      <c r="FY35" s="850"/>
      <c r="FZ35" s="850"/>
      <c r="GA35" s="850"/>
      <c r="GB35" s="850"/>
      <c r="GC35" s="850"/>
      <c r="GD35" s="18"/>
    </row>
    <row r="36" spans="1:209" ht="15.75" customHeight="1">
      <c r="B36" s="1293"/>
      <c r="C36" s="1293"/>
      <c r="D36" s="1293"/>
      <c r="E36" s="1293"/>
      <c r="F36" s="1293"/>
      <c r="G36" s="1293"/>
      <c r="H36" s="1293"/>
      <c r="I36" s="1293"/>
      <c r="J36" s="1293"/>
      <c r="K36" s="1293"/>
      <c r="L36" s="1293"/>
      <c r="M36" s="1293"/>
      <c r="N36" s="1293"/>
      <c r="O36" s="1293"/>
      <c r="P36" s="757"/>
      <c r="Q36" s="757"/>
      <c r="R36" s="390"/>
      <c r="S36" s="390"/>
      <c r="T36" s="14"/>
      <c r="U36" s="14"/>
      <c r="V36" s="14"/>
      <c r="W36" s="14"/>
      <c r="X36" s="14"/>
      <c r="Y36" s="14"/>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428"/>
      <c r="AX36" s="96"/>
      <c r="AY36" s="96"/>
      <c r="AZ36" s="96"/>
      <c r="BA36" s="96"/>
      <c r="BB36" s="96"/>
      <c r="BC36" s="96"/>
      <c r="BD36" s="96"/>
      <c r="BE36" s="96"/>
      <c r="BF36" s="96"/>
      <c r="BG36" s="96"/>
      <c r="BH36" s="96"/>
      <c r="BI36" s="96"/>
      <c r="BJ36" s="96"/>
      <c r="BK36" s="96"/>
      <c r="BL36" s="96"/>
      <c r="BM36" s="96"/>
      <c r="BN36" s="96"/>
      <c r="BO36" s="96"/>
      <c r="BP36" s="96"/>
      <c r="BQ36" s="96"/>
      <c r="BR36" s="96"/>
      <c r="BS36" s="96"/>
      <c r="BT36" s="96"/>
      <c r="BU36" s="96"/>
      <c r="BV36" s="14"/>
      <c r="BW36" s="14"/>
      <c r="BX36" s="432"/>
      <c r="BY36" s="432"/>
      <c r="BZ36" s="432"/>
      <c r="CA36" s="14"/>
      <c r="CB36" s="14"/>
      <c r="CC36" s="14"/>
      <c r="CD36" s="14"/>
      <c r="CE36" s="14"/>
      <c r="CF36" s="14"/>
      <c r="CG36" s="14"/>
      <c r="CH36" s="14"/>
      <c r="CI36" s="7"/>
      <c r="CJ36" s="432"/>
      <c r="CK36" s="432"/>
      <c r="CL36" s="432"/>
      <c r="CM36" s="432"/>
      <c r="CN36" s="432"/>
      <c r="CO36" s="432"/>
      <c r="CP36" s="432"/>
      <c r="CQ36" s="432"/>
      <c r="CR36" s="432"/>
      <c r="CS36" s="432"/>
      <c r="CT36" s="432"/>
      <c r="CU36" s="7"/>
      <c r="CV36" s="600"/>
      <c r="CW36" s="600"/>
      <c r="CX36" s="600"/>
      <c r="CY36" s="600"/>
      <c r="CZ36" s="600"/>
      <c r="DA36" s="600"/>
      <c r="DB36" s="600"/>
      <c r="DC36" s="600"/>
      <c r="DD36" s="600"/>
      <c r="DE36" s="600"/>
      <c r="DF36" s="600"/>
      <c r="DG36" s="600"/>
      <c r="DH36" s="600"/>
      <c r="DI36" s="600"/>
      <c r="DJ36" s="600"/>
      <c r="DK36" s="600"/>
      <c r="DL36" s="600"/>
      <c r="DM36" s="600"/>
      <c r="DN36" s="600"/>
      <c r="DO36" s="600"/>
      <c r="DP36" s="600"/>
      <c r="DQ36" s="600"/>
      <c r="DR36" s="600"/>
      <c r="DS36" s="600"/>
      <c r="DT36" s="600"/>
      <c r="DU36" s="600"/>
      <c r="DV36" s="600"/>
      <c r="DW36" s="600"/>
      <c r="DX36" s="600"/>
      <c r="DY36" s="600"/>
      <c r="DZ36" s="600"/>
      <c r="EA36" s="600"/>
      <c r="EB36" s="600"/>
      <c r="EC36" s="600"/>
      <c r="ED36" s="600"/>
      <c r="EE36" s="600"/>
      <c r="EF36" s="600"/>
      <c r="EG36" s="600"/>
      <c r="EH36" s="600"/>
      <c r="EI36" s="600"/>
      <c r="EJ36" s="600"/>
      <c r="EK36" s="600"/>
      <c r="EL36" s="600"/>
      <c r="EM36" s="600"/>
      <c r="EN36" s="600"/>
      <c r="EO36" s="600"/>
      <c r="EP36" s="600"/>
      <c r="EQ36" s="600"/>
      <c r="ER36" s="600"/>
      <c r="ES36" s="600"/>
      <c r="ET36" s="600"/>
      <c r="EU36" s="600"/>
      <c r="EV36" s="600"/>
      <c r="EW36" s="600"/>
      <c r="EX36" s="600"/>
      <c r="EY36" s="600"/>
      <c r="EZ36" s="600"/>
      <c r="FA36" s="600"/>
      <c r="FB36" s="600"/>
      <c r="FC36" s="600"/>
      <c r="FD36" s="600"/>
      <c r="FE36" s="600"/>
      <c r="FF36" s="600"/>
      <c r="FG36" s="600"/>
      <c r="FH36" s="600"/>
      <c r="FI36" s="600"/>
      <c r="FJ36" s="600"/>
      <c r="FK36" s="600"/>
      <c r="FL36" s="600"/>
      <c r="FM36" s="600"/>
      <c r="FN36" s="600"/>
      <c r="FO36" s="600"/>
      <c r="FP36" s="600"/>
      <c r="FQ36" s="600"/>
      <c r="FR36" s="600"/>
      <c r="FS36" s="600"/>
      <c r="FT36" s="600"/>
      <c r="FU36" s="600"/>
      <c r="FV36" s="600"/>
      <c r="FW36" s="432"/>
      <c r="FX36" s="432"/>
      <c r="FY36" s="432"/>
      <c r="FZ36" s="432"/>
      <c r="GA36" s="432"/>
      <c r="GB36" s="7"/>
      <c r="GC36" s="7"/>
      <c r="GD36" s="7"/>
    </row>
    <row r="37" spans="1:209" s="25" customFormat="1" ht="18.75" customHeight="1">
      <c r="B37" s="39"/>
      <c r="C37" s="1292" t="s">
        <v>403</v>
      </c>
      <c r="D37" s="1292"/>
      <c r="E37" s="1292"/>
      <c r="F37" s="1292"/>
      <c r="G37" s="1292"/>
      <c r="H37" s="1292"/>
      <c r="I37" s="334"/>
      <c r="J37" s="334"/>
      <c r="K37" s="334"/>
      <c r="L37" s="336"/>
      <c r="M37" s="322"/>
      <c r="N37" s="50"/>
      <c r="O37" s="40"/>
      <c r="P37" s="40"/>
      <c r="Q37" s="40"/>
      <c r="R37" s="942" t="s">
        <v>25</v>
      </c>
      <c r="S37" s="942"/>
      <c r="T37" s="942"/>
      <c r="U37" s="942"/>
      <c r="V37" s="369"/>
      <c r="W37" s="942" t="s">
        <v>26</v>
      </c>
      <c r="X37" s="942"/>
      <c r="Y37" s="942"/>
      <c r="Z37" s="942"/>
      <c r="AA37" s="369"/>
      <c r="AB37" s="369"/>
      <c r="AC37" s="369"/>
      <c r="AD37" s="1257">
        <v>3</v>
      </c>
      <c r="AE37" s="1257"/>
      <c r="AF37" s="1257"/>
      <c r="AG37" s="1257"/>
      <c r="AH37" s="50"/>
      <c r="AI37" s="50"/>
      <c r="AJ37" s="50"/>
      <c r="AK37" s="50"/>
      <c r="AL37" s="50"/>
      <c r="AM37" s="322"/>
      <c r="AN37" s="322"/>
      <c r="AO37" s="322"/>
      <c r="AP37" s="18"/>
      <c r="AQ37" s="18"/>
      <c r="AR37" s="18"/>
      <c r="AS37" s="18"/>
      <c r="AT37" s="18"/>
      <c r="AU37" s="21"/>
      <c r="AV37" s="18"/>
      <c r="AW37" s="18"/>
      <c r="AX37" s="18"/>
      <c r="AY37" s="18"/>
      <c r="AZ37" s="18"/>
      <c r="BA37" s="50"/>
      <c r="BB37" s="50"/>
      <c r="BC37" s="50"/>
      <c r="BD37" s="369"/>
      <c r="BE37" s="369"/>
      <c r="BF37" s="369"/>
      <c r="BG37" s="369"/>
      <c r="BH37" s="369"/>
      <c r="BI37" s="50"/>
      <c r="BJ37" s="50"/>
      <c r="BK37" s="50"/>
      <c r="BL37" s="50"/>
      <c r="BM37" s="50"/>
      <c r="BN37" s="50"/>
      <c r="BO37" s="50"/>
      <c r="BP37" s="433"/>
      <c r="BQ37" s="433"/>
      <c r="BR37" s="433"/>
      <c r="BS37" s="50"/>
      <c r="BT37" s="50">
        <v>10</v>
      </c>
      <c r="BU37" s="15"/>
      <c r="BV37" s="15"/>
      <c r="BW37" s="12"/>
      <c r="BX37" s="334"/>
      <c r="BY37" s="50"/>
      <c r="BZ37" s="50"/>
      <c r="CA37" s="50"/>
      <c r="CB37" s="50"/>
      <c r="CC37" s="50"/>
      <c r="CD37" s="50"/>
      <c r="CE37" s="50"/>
      <c r="CF37" s="50"/>
      <c r="CG37" s="50"/>
      <c r="CH37" s="50"/>
      <c r="CI37" s="50"/>
      <c r="CJ37" s="50"/>
      <c r="CK37" s="50"/>
      <c r="CL37" s="50"/>
      <c r="CM37" s="50"/>
      <c r="CN37" s="50"/>
      <c r="CO37" s="50"/>
      <c r="CP37" s="322"/>
      <c r="CQ37" s="322"/>
      <c r="CR37" s="322"/>
      <c r="CS37" s="50"/>
      <c r="CT37" s="50"/>
      <c r="CU37" s="50"/>
      <c r="CV37" s="50"/>
      <c r="CW37" s="50"/>
      <c r="CX37" s="50"/>
      <c r="CY37" s="50"/>
      <c r="CZ37" s="50"/>
      <c r="DA37" s="50"/>
      <c r="DB37" s="50"/>
      <c r="DC37" s="50"/>
      <c r="DD37" s="50"/>
      <c r="DE37" s="50"/>
      <c r="DF37" s="50"/>
      <c r="DG37" s="50"/>
      <c r="DH37" s="50"/>
      <c r="DI37" s="50"/>
      <c r="DJ37" s="50"/>
      <c r="DK37" s="50"/>
      <c r="DL37" s="50"/>
      <c r="DM37" s="50"/>
      <c r="DN37" s="50"/>
      <c r="DO37" s="50"/>
      <c r="DP37" s="50"/>
      <c r="DQ37" s="50"/>
      <c r="DR37" s="433"/>
      <c r="DS37" s="433"/>
      <c r="DT37" s="433"/>
      <c r="DU37" s="50"/>
      <c r="DV37" s="50"/>
      <c r="DW37" s="50"/>
      <c r="DX37" s="50"/>
      <c r="DY37" s="50"/>
      <c r="DZ37" s="50"/>
      <c r="EA37" s="50"/>
      <c r="EB37" s="50"/>
      <c r="EC37" s="50"/>
      <c r="ED37" s="50"/>
      <c r="EE37" s="50"/>
      <c r="EF37" s="50"/>
      <c r="EG37" s="50"/>
      <c r="EH37" s="50"/>
      <c r="EI37" s="40"/>
      <c r="EJ37" s="40"/>
      <c r="EK37" s="40"/>
      <c r="EL37" s="40"/>
      <c r="EM37" s="40"/>
      <c r="EN37" s="40"/>
      <c r="EO37" s="40"/>
      <c r="EP37" s="40"/>
      <c r="EQ37" s="40"/>
      <c r="ER37" s="40"/>
      <c r="ES37" s="40"/>
      <c r="ET37" s="40"/>
      <c r="EU37" s="40"/>
      <c r="EV37" s="40"/>
      <c r="EW37" s="40"/>
      <c r="EX37" s="40"/>
      <c r="EY37" s="39"/>
      <c r="EZ37" s="39"/>
      <c r="FA37" s="39"/>
      <c r="FB37" s="39"/>
      <c r="FC37" s="39"/>
      <c r="FD37" s="39"/>
      <c r="FE37" s="39"/>
      <c r="FF37" s="39"/>
      <c r="FG37" s="39"/>
      <c r="FH37" s="39"/>
      <c r="FI37" s="39"/>
      <c r="FJ37" s="39"/>
      <c r="FK37" s="39"/>
      <c r="FL37" s="39"/>
      <c r="FM37" s="39"/>
      <c r="FN37" s="39"/>
      <c r="FO37" s="39"/>
      <c r="FP37" s="39"/>
      <c r="FQ37" s="39"/>
      <c r="FR37" s="39"/>
      <c r="FS37" s="39"/>
      <c r="FT37" s="39"/>
      <c r="FU37" s="39"/>
      <c r="FV37" s="39"/>
      <c r="FW37" s="39"/>
      <c r="FX37" s="39"/>
      <c r="FY37" s="39"/>
      <c r="FZ37" s="39"/>
      <c r="GA37" s="39"/>
      <c r="GB37" s="39"/>
      <c r="GC37" s="39"/>
      <c r="GD37" s="39"/>
    </row>
    <row r="38" spans="1:209" ht="24" customHeight="1">
      <c r="B38" s="7"/>
      <c r="C38" s="1292"/>
      <c r="D38" s="1292"/>
      <c r="E38" s="1292"/>
      <c r="F38" s="1292"/>
      <c r="G38" s="1292"/>
      <c r="H38" s="1292"/>
      <c r="I38" s="7"/>
      <c r="J38" s="7"/>
      <c r="K38" s="7"/>
      <c r="L38" s="1246"/>
      <c r="M38" s="1247"/>
      <c r="N38" s="1247"/>
      <c r="O38" s="1248"/>
      <c r="P38" s="12"/>
      <c r="Q38" s="12"/>
      <c r="R38" s="1249">
        <v>1</v>
      </c>
      <c r="S38" s="1250"/>
      <c r="T38" s="1250"/>
      <c r="U38" s="1251"/>
      <c r="V38" s="12"/>
      <c r="W38" s="1249">
        <v>7</v>
      </c>
      <c r="X38" s="1250"/>
      <c r="Y38" s="1250"/>
      <c r="Z38" s="1251"/>
      <c r="AA38" s="12"/>
      <c r="AB38" s="12"/>
      <c r="AC38" s="12"/>
      <c r="AD38" s="1243"/>
      <c r="AE38" s="1244"/>
      <c r="AF38" s="1244"/>
      <c r="AG38" s="1245"/>
      <c r="AH38" s="21"/>
      <c r="AI38" s="15"/>
      <c r="AJ38" s="15"/>
      <c r="AK38" s="12"/>
      <c r="AL38" s="12"/>
      <c r="AM38" s="12"/>
      <c r="AN38" s="850" t="s">
        <v>715</v>
      </c>
      <c r="AO38" s="850"/>
      <c r="AP38" s="850"/>
      <c r="AQ38" s="850"/>
      <c r="AR38" s="850"/>
      <c r="AS38" s="850"/>
      <c r="AT38" s="850"/>
      <c r="AU38" s="850"/>
      <c r="AV38" s="850"/>
      <c r="AW38" s="850"/>
      <c r="AX38" s="850"/>
      <c r="AY38" s="850"/>
      <c r="AZ38" s="850"/>
      <c r="BA38" s="850"/>
      <c r="BB38" s="850"/>
      <c r="BC38" s="850"/>
      <c r="BD38" s="850"/>
      <c r="BE38" s="850"/>
      <c r="BF38" s="850"/>
      <c r="BG38" s="850"/>
      <c r="BH38" s="850"/>
      <c r="BI38" s="850"/>
      <c r="BJ38" s="850"/>
      <c r="BK38" s="850"/>
      <c r="BL38" s="850"/>
      <c r="BM38" s="850"/>
      <c r="BN38" s="850"/>
      <c r="BO38" s="850"/>
      <c r="BP38" s="850"/>
      <c r="BQ38" s="850"/>
      <c r="BR38" s="850"/>
      <c r="BS38" s="850"/>
      <c r="BT38" s="850"/>
      <c r="BU38" s="850"/>
      <c r="BV38" s="850"/>
      <c r="BW38" s="850"/>
      <c r="BX38" s="850"/>
      <c r="BY38" s="850"/>
      <c r="BZ38" s="850"/>
      <c r="CA38" s="850"/>
      <c r="CB38" s="850"/>
      <c r="CC38" s="850"/>
      <c r="CD38" s="850"/>
      <c r="CE38" s="850"/>
      <c r="CF38" s="850"/>
      <c r="CG38" s="850"/>
      <c r="CH38" s="850"/>
      <c r="CI38" s="850"/>
      <c r="CJ38" s="850"/>
      <c r="CK38" s="850"/>
      <c r="CL38" s="850"/>
      <c r="CM38" s="850"/>
      <c r="CN38" s="850"/>
      <c r="CO38" s="850"/>
      <c r="CP38" s="850"/>
      <c r="CQ38" s="850"/>
      <c r="CR38" s="850"/>
      <c r="CS38" s="850"/>
      <c r="CT38" s="850"/>
      <c r="CU38" s="850"/>
      <c r="CV38" s="850"/>
      <c r="CW38" s="850"/>
      <c r="CX38" s="850"/>
      <c r="CY38" s="850"/>
      <c r="CZ38" s="850"/>
      <c r="DA38" s="850"/>
      <c r="DB38" s="850"/>
      <c r="DC38" s="850"/>
      <c r="DD38" s="850"/>
      <c r="DE38" s="850"/>
      <c r="DF38" s="850"/>
      <c r="DG38" s="850"/>
      <c r="DH38" s="850"/>
      <c r="DI38" s="850"/>
      <c r="DJ38" s="850"/>
      <c r="DK38" s="850"/>
      <c r="DL38" s="850"/>
      <c r="DM38" s="850"/>
      <c r="DN38" s="850"/>
      <c r="DO38" s="850"/>
      <c r="DP38" s="850"/>
      <c r="DQ38" s="850"/>
      <c r="DR38" s="850"/>
      <c r="DS38" s="850"/>
      <c r="DT38" s="850"/>
      <c r="DU38" s="850"/>
      <c r="DV38" s="850"/>
      <c r="DW38" s="850"/>
      <c r="DX38" s="850"/>
      <c r="DY38" s="850"/>
      <c r="DZ38" s="850"/>
      <c r="EA38" s="850"/>
      <c r="EB38" s="850"/>
      <c r="EC38" s="850"/>
      <c r="ED38" s="850"/>
      <c r="EE38" s="850"/>
      <c r="EF38" s="850"/>
      <c r="EG38" s="850"/>
      <c r="EH38" s="850"/>
      <c r="EI38" s="850"/>
      <c r="EJ38" s="850"/>
      <c r="EK38" s="850"/>
      <c r="EL38" s="850"/>
      <c r="EM38" s="850"/>
      <c r="EN38" s="850"/>
      <c r="EO38" s="850"/>
      <c r="EP38" s="850"/>
      <c r="EQ38" s="850"/>
      <c r="ER38" s="850"/>
      <c r="ES38" s="850"/>
      <c r="ET38" s="850"/>
      <c r="EU38" s="850"/>
      <c r="EV38" s="850"/>
      <c r="EW38" s="850"/>
      <c r="EX38" s="850"/>
      <c r="EY38" s="850"/>
      <c r="EZ38" s="850"/>
      <c r="FA38" s="850"/>
      <c r="FB38" s="850"/>
      <c r="FC38" s="850"/>
      <c r="FD38" s="850"/>
      <c r="FE38" s="850"/>
      <c r="FF38" s="850"/>
      <c r="FG38" s="850"/>
      <c r="FH38" s="850"/>
      <c r="FI38" s="850"/>
      <c r="FJ38" s="850"/>
      <c r="FK38" s="850"/>
      <c r="FL38" s="850"/>
      <c r="FM38" s="850"/>
      <c r="FN38" s="850"/>
      <c r="FO38" s="850"/>
      <c r="FP38" s="850"/>
      <c r="FQ38" s="850"/>
      <c r="FR38" s="850"/>
      <c r="FS38" s="850"/>
      <c r="FT38" s="850"/>
      <c r="FU38" s="850"/>
      <c r="FV38" s="850"/>
      <c r="FW38" s="850"/>
      <c r="FX38" s="850"/>
      <c r="FY38" s="850"/>
      <c r="FZ38" s="850"/>
      <c r="GA38" s="850"/>
      <c r="GB38" s="850"/>
      <c r="GC38" s="850"/>
      <c r="GD38" s="850"/>
    </row>
    <row r="39" spans="1:209" ht="15" customHeight="1">
      <c r="B39" s="7"/>
      <c r="C39" s="339"/>
      <c r="D39" s="339"/>
      <c r="E39" s="339"/>
      <c r="F39" s="339"/>
      <c r="G39" s="339"/>
      <c r="H39" s="335"/>
      <c r="I39" s="367"/>
      <c r="J39" s="367"/>
      <c r="K39" s="12"/>
      <c r="L39" s="10"/>
      <c r="M39" s="10"/>
      <c r="N39" s="10"/>
      <c r="O39" s="10"/>
      <c r="P39" s="10"/>
      <c r="Q39" s="19"/>
      <c r="R39" s="19"/>
      <c r="S39" s="19"/>
      <c r="T39" s="21"/>
      <c r="U39" s="21"/>
      <c r="V39" s="21"/>
      <c r="W39" s="21"/>
      <c r="X39" s="21"/>
      <c r="Y39" s="21"/>
      <c r="Z39" s="21"/>
      <c r="AA39" s="21"/>
      <c r="AB39" s="21"/>
      <c r="AC39" s="21"/>
      <c r="AD39" s="21"/>
      <c r="AE39" s="21"/>
      <c r="AF39" s="21"/>
      <c r="AG39" s="21"/>
      <c r="AH39" s="21"/>
      <c r="AI39" s="19"/>
      <c r="AJ39" s="19"/>
      <c r="AK39" s="12"/>
      <c r="AL39" s="12"/>
      <c r="AM39" s="12"/>
      <c r="AN39" s="12"/>
      <c r="AO39" s="19"/>
      <c r="AP39" s="19"/>
      <c r="AQ39" s="19"/>
      <c r="AR39" s="19"/>
      <c r="AS39" s="19"/>
      <c r="AT39" s="19"/>
      <c r="AU39" s="19"/>
      <c r="AV39" s="19"/>
      <c r="AW39" s="19"/>
      <c r="AX39" s="19"/>
      <c r="AY39" s="19"/>
      <c r="AZ39" s="19"/>
      <c r="BA39" s="19"/>
      <c r="BB39" s="318"/>
      <c r="BC39" s="318"/>
      <c r="BD39" s="318"/>
      <c r="BE39" s="318"/>
      <c r="BF39" s="331"/>
      <c r="BG39" s="331"/>
      <c r="BH39" s="331"/>
      <c r="BI39" s="331"/>
      <c r="BJ39" s="19"/>
      <c r="BK39" s="2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row>
    <row r="40" spans="1:209" s="35" customFormat="1" ht="30" customHeight="1">
      <c r="A40" s="738" t="s">
        <v>686</v>
      </c>
      <c r="B40" s="13"/>
      <c r="C40" s="1290" t="s">
        <v>716</v>
      </c>
      <c r="D40" s="1290"/>
      <c r="E40" s="1290"/>
      <c r="F40" s="1290"/>
      <c r="G40" s="1290"/>
      <c r="H40" s="1290"/>
      <c r="I40" s="434"/>
      <c r="J40" s="18"/>
      <c r="K40" s="18"/>
      <c r="L40" s="18"/>
      <c r="M40" s="1291" t="s">
        <v>691</v>
      </c>
      <c r="N40" s="1291"/>
      <c r="O40" s="1291"/>
      <c r="P40" s="1291"/>
      <c r="Q40" s="1291"/>
      <c r="R40" s="1291"/>
      <c r="S40" s="1291"/>
      <c r="T40" s="1291"/>
      <c r="U40" s="1291"/>
      <c r="V40" s="1291"/>
      <c r="W40" s="1291"/>
      <c r="X40" s="1291"/>
      <c r="Y40" s="1291"/>
      <c r="Z40" s="1291"/>
      <c r="AA40" s="1291"/>
      <c r="AB40" s="1291"/>
      <c r="AC40" s="1291"/>
      <c r="AD40" s="1291"/>
      <c r="AE40" s="1287" t="s">
        <v>19</v>
      </c>
      <c r="AF40" s="1287"/>
      <c r="AG40" s="1287"/>
      <c r="AH40" s="1287"/>
      <c r="AI40" s="1287"/>
      <c r="AJ40" s="1287"/>
      <c r="AK40" s="1286"/>
      <c r="AL40" s="1286"/>
      <c r="AM40" s="1286"/>
      <c r="AN40" s="1286"/>
      <c r="AO40" s="1286"/>
      <c r="AP40" s="1286"/>
      <c r="AQ40" s="1286"/>
      <c r="AR40" s="1287" t="s">
        <v>20</v>
      </c>
      <c r="AS40" s="1287"/>
      <c r="AT40" s="1287"/>
      <c r="AU40" s="1287"/>
      <c r="AV40" s="1287"/>
      <c r="AW40" s="1287"/>
      <c r="AX40" s="1286"/>
      <c r="AY40" s="1286"/>
      <c r="AZ40" s="1286"/>
      <c r="BA40" s="1286"/>
      <c r="BB40" s="1286"/>
      <c r="BC40" s="1286"/>
      <c r="BD40" s="1286"/>
      <c r="BE40" s="1287" t="s">
        <v>21</v>
      </c>
      <c r="BF40" s="1287"/>
      <c r="BG40" s="1287"/>
      <c r="BH40" s="1287"/>
      <c r="BI40" s="1287"/>
      <c r="BJ40" s="1287"/>
      <c r="BK40" s="258"/>
      <c r="BL40" s="18"/>
      <c r="BM40" s="18"/>
      <c r="BN40" s="18"/>
      <c r="BO40" s="18"/>
      <c r="BP40" s="18"/>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c r="DN40" s="21"/>
      <c r="DO40" s="21"/>
      <c r="DP40" s="21"/>
      <c r="DQ40" s="21"/>
      <c r="DR40" s="21"/>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row>
    <row r="41" spans="1:209" s="35" customFormat="1" ht="15.75" customHeight="1">
      <c r="B41" s="13"/>
      <c r="C41" s="266"/>
      <c r="D41" s="23"/>
      <c r="E41" s="23"/>
      <c r="F41" s="23"/>
      <c r="G41" s="23"/>
      <c r="H41" s="402"/>
      <c r="I41" s="402"/>
      <c r="J41" s="13"/>
      <c r="K41" s="1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13"/>
      <c r="AP41" s="13"/>
      <c r="AQ41" s="23"/>
      <c r="AR41" s="23"/>
      <c r="AS41" s="23"/>
      <c r="AT41" s="23"/>
      <c r="AU41" s="23"/>
      <c r="AV41" s="23"/>
      <c r="AW41" s="23"/>
      <c r="AX41" s="23"/>
      <c r="AY41" s="23"/>
      <c r="AZ41" s="23"/>
      <c r="BA41" s="23"/>
      <c r="BB41" s="23"/>
      <c r="BC41" s="23"/>
      <c r="BD41" s="23"/>
      <c r="BE41" s="23"/>
      <c r="BF41" s="435"/>
      <c r="BG41" s="435"/>
      <c r="BH41" s="435"/>
      <c r="BI41" s="435"/>
      <c r="BJ41" s="23"/>
      <c r="BK41" s="221"/>
      <c r="BL41" s="13"/>
      <c r="BM41" s="13"/>
      <c r="BN41" s="13"/>
      <c r="BO41" s="13"/>
      <c r="BP41" s="1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row>
    <row r="42" spans="1:209" s="35" customFormat="1" ht="29.25" customHeight="1">
      <c r="B42" s="13"/>
      <c r="C42" s="404"/>
      <c r="D42" s="434"/>
      <c r="E42" s="434"/>
      <c r="F42" s="434"/>
      <c r="G42" s="434"/>
      <c r="H42" s="434"/>
      <c r="I42" s="434"/>
      <c r="J42" s="434"/>
      <c r="K42" s="434"/>
      <c r="L42" s="434"/>
      <c r="M42" s="434"/>
      <c r="N42" s="23"/>
      <c r="O42" s="23"/>
      <c r="P42" s="23"/>
      <c r="Q42" s="23"/>
      <c r="R42" s="23"/>
      <c r="S42" s="23"/>
      <c r="T42" s="23"/>
      <c r="U42" s="23"/>
      <c r="V42" s="13"/>
      <c r="W42" s="23"/>
      <c r="X42" s="23"/>
      <c r="Y42" s="1288" t="s">
        <v>87</v>
      </c>
      <c r="Z42" s="1288"/>
      <c r="AA42" s="1288"/>
      <c r="AB42" s="1288"/>
      <c r="AC42" s="1288"/>
      <c r="AD42" s="1288"/>
      <c r="AE42" s="1288"/>
      <c r="AF42" s="1288"/>
      <c r="AG42" s="1288"/>
      <c r="AH42" s="1288"/>
      <c r="AI42" s="1288"/>
      <c r="AJ42" s="1288"/>
      <c r="AK42" s="850" t="s">
        <v>78</v>
      </c>
      <c r="AL42" s="850"/>
      <c r="AM42" s="850"/>
      <c r="AN42" s="850"/>
      <c r="AO42" s="850"/>
      <c r="AP42" s="850"/>
      <c r="AQ42" s="850"/>
      <c r="AR42" s="850"/>
      <c r="AS42" s="850"/>
      <c r="AT42" s="850"/>
      <c r="AU42" s="850"/>
      <c r="AV42" s="850"/>
      <c r="AW42" s="850"/>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289" t="s">
        <v>9</v>
      </c>
      <c r="EA42" s="1289"/>
      <c r="EB42" s="1289"/>
      <c r="EC42" s="1289"/>
      <c r="ED42" s="1289"/>
      <c r="EE42" s="1289"/>
      <c r="EF42" s="1289"/>
      <c r="EG42" s="1289"/>
      <c r="EH42" s="1289"/>
      <c r="EI42" s="1289"/>
      <c r="EJ42" s="1289"/>
      <c r="EK42" s="1289"/>
      <c r="EL42" s="1289"/>
      <c r="EM42" s="1289"/>
      <c r="EN42" s="1289"/>
      <c r="EO42" s="1289"/>
      <c r="EP42" s="1289"/>
      <c r="EQ42" s="1289"/>
      <c r="ER42" s="1289"/>
      <c r="ES42" s="1289"/>
      <c r="ET42" s="1289"/>
      <c r="EU42" s="1289"/>
      <c r="EV42" s="1289"/>
      <c r="EW42" s="436"/>
      <c r="EX42" s="436"/>
      <c r="EY42" s="18"/>
      <c r="EZ42" s="18"/>
      <c r="FA42" s="18"/>
      <c r="FB42" s="18"/>
      <c r="FC42" s="18"/>
      <c r="FD42" s="18"/>
      <c r="FE42" s="18"/>
      <c r="FF42" s="18"/>
      <c r="FG42" s="18"/>
      <c r="FH42" s="18"/>
      <c r="FI42" s="18"/>
      <c r="FJ42" s="18"/>
      <c r="FK42" s="18"/>
      <c r="FL42" s="18"/>
      <c r="FM42" s="18"/>
      <c r="FN42" s="18"/>
      <c r="FO42" s="18"/>
      <c r="FP42" s="18"/>
      <c r="FQ42" s="18"/>
      <c r="FR42" s="18"/>
      <c r="FS42" s="18"/>
      <c r="FT42" s="21"/>
      <c r="FU42" s="18"/>
      <c r="FV42" s="21"/>
      <c r="FW42" s="21"/>
      <c r="FX42" s="21"/>
      <c r="FY42" s="21"/>
      <c r="FZ42" s="21"/>
      <c r="GA42" s="21"/>
      <c r="GB42" s="21"/>
      <c r="GC42" s="21"/>
      <c r="GD42" s="18"/>
    </row>
    <row r="43" spans="1:209" s="109" customFormat="1" ht="11.25" customHeight="1">
      <c r="B43" s="437"/>
      <c r="C43" s="438"/>
      <c r="D43" s="438"/>
      <c r="E43" s="438"/>
      <c r="F43" s="438"/>
      <c r="G43" s="438"/>
      <c r="H43" s="438"/>
      <c r="I43" s="438"/>
      <c r="J43" s="438"/>
      <c r="K43" s="438"/>
      <c r="L43" s="439"/>
      <c r="M43" s="439"/>
      <c r="N43" s="440"/>
      <c r="O43" s="437"/>
      <c r="P43" s="437"/>
      <c r="Q43" s="437"/>
      <c r="R43" s="437"/>
      <c r="S43" s="437"/>
      <c r="T43" s="437"/>
      <c r="U43" s="437"/>
      <c r="V43" s="437"/>
      <c r="W43" s="437"/>
      <c r="X43" s="437"/>
      <c r="Y43" s="437"/>
      <c r="Z43" s="437"/>
      <c r="AA43" s="437"/>
      <c r="AB43" s="437"/>
      <c r="AC43" s="437"/>
      <c r="AD43" s="1257">
        <v>3</v>
      </c>
      <c r="AE43" s="1257"/>
      <c r="AF43" s="1257"/>
      <c r="AG43" s="1257"/>
      <c r="AH43" s="440"/>
      <c r="AI43" s="440"/>
      <c r="AJ43" s="440"/>
      <c r="AK43" s="440"/>
      <c r="AL43" s="440"/>
      <c r="AM43" s="440"/>
      <c r="AN43" s="439"/>
      <c r="AO43" s="437"/>
      <c r="AP43" s="437"/>
      <c r="AQ43" s="437"/>
      <c r="AR43" s="437"/>
      <c r="AS43" s="437"/>
      <c r="AT43" s="437"/>
      <c r="AU43" s="437"/>
      <c r="AV43" s="437"/>
      <c r="AW43" s="437"/>
      <c r="AX43" s="437"/>
      <c r="AY43" s="437"/>
      <c r="AZ43" s="437"/>
      <c r="BA43" s="437"/>
      <c r="BB43" s="437"/>
      <c r="BC43" s="437"/>
      <c r="BD43" s="437"/>
      <c r="BE43" s="437"/>
      <c r="BF43" s="437"/>
      <c r="BG43" s="437"/>
      <c r="BH43" s="437"/>
      <c r="BI43" s="440"/>
      <c r="BJ43" s="440"/>
      <c r="BK43" s="440"/>
      <c r="BL43" s="440"/>
      <c r="BM43" s="440"/>
      <c r="BN43" s="440"/>
      <c r="BO43" s="440"/>
      <c r="BP43" s="440"/>
      <c r="BQ43" s="437"/>
      <c r="BR43" s="437"/>
      <c r="BS43" s="437"/>
      <c r="BT43" s="437"/>
      <c r="BU43" s="437"/>
      <c r="BV43" s="437"/>
      <c r="BW43" s="439"/>
      <c r="BX43" s="437"/>
      <c r="BY43" s="440"/>
      <c r="BZ43" s="440"/>
      <c r="CA43" s="440"/>
      <c r="CB43" s="440"/>
      <c r="CC43" s="440"/>
      <c r="CD43" s="440"/>
      <c r="CE43" s="440"/>
      <c r="CF43" s="440"/>
      <c r="CG43" s="440"/>
      <c r="CH43" s="440"/>
      <c r="CI43" s="440"/>
      <c r="CJ43" s="440"/>
      <c r="CK43" s="440"/>
      <c r="CL43" s="440"/>
      <c r="CM43" s="440"/>
      <c r="CN43" s="440"/>
      <c r="CO43" s="440"/>
      <c r="CP43" s="440"/>
      <c r="CQ43" s="1257">
        <v>5</v>
      </c>
      <c r="CR43" s="1257"/>
      <c r="CS43" s="1257"/>
      <c r="CT43" s="1257"/>
      <c r="CU43" s="440"/>
      <c r="CV43" s="440"/>
      <c r="CW43" s="440"/>
      <c r="CX43" s="440"/>
      <c r="CY43" s="440"/>
      <c r="CZ43" s="440"/>
      <c r="DA43" s="440"/>
      <c r="DB43" s="440"/>
      <c r="DC43" s="440"/>
      <c r="DD43" s="440"/>
      <c r="DE43" s="440"/>
      <c r="DF43" s="440"/>
      <c r="DG43" s="440"/>
      <c r="DH43" s="440"/>
      <c r="DI43" s="440"/>
      <c r="DJ43" s="440"/>
      <c r="DK43" s="440"/>
      <c r="DL43" s="440"/>
      <c r="DM43" s="440"/>
      <c r="DN43" s="440"/>
      <c r="DO43" s="440"/>
      <c r="DP43" s="1257">
        <v>10</v>
      </c>
      <c r="DQ43" s="1257"/>
      <c r="DR43" s="1257"/>
      <c r="DS43" s="1257"/>
      <c r="DT43" s="440"/>
      <c r="DU43" s="440"/>
      <c r="DV43" s="440"/>
      <c r="DW43" s="440"/>
      <c r="DX43" s="440"/>
      <c r="DY43" s="437"/>
      <c r="DZ43" s="437"/>
      <c r="EA43" s="440"/>
      <c r="EB43" s="440"/>
      <c r="EC43" s="440"/>
      <c r="ED43" s="440"/>
      <c r="EE43" s="440"/>
      <c r="EF43" s="440"/>
      <c r="EG43" s="440"/>
      <c r="EH43" s="440"/>
      <c r="EI43" s="440"/>
      <c r="EJ43" s="440"/>
      <c r="EK43" s="440"/>
      <c r="EL43" s="1257">
        <v>11</v>
      </c>
      <c r="EM43" s="1257"/>
      <c r="EN43" s="1257"/>
      <c r="EO43" s="1257"/>
      <c r="EP43" s="440"/>
      <c r="EQ43" s="440"/>
      <c r="ER43" s="440"/>
      <c r="ES43" s="440"/>
      <c r="ET43" s="440"/>
      <c r="EU43" s="440"/>
      <c r="EV43" s="440"/>
      <c r="EW43" s="440"/>
      <c r="EX43" s="440"/>
      <c r="EY43" s="440"/>
      <c r="EZ43" s="440"/>
      <c r="FA43" s="1257">
        <v>13</v>
      </c>
      <c r="FB43" s="1257"/>
      <c r="FC43" s="1257"/>
      <c r="FD43" s="1257"/>
      <c r="FE43" s="440"/>
      <c r="FF43" s="440"/>
      <c r="FG43" s="440"/>
      <c r="FH43" s="440"/>
      <c r="FI43" s="440"/>
      <c r="FJ43" s="440"/>
      <c r="FK43" s="440"/>
      <c r="FL43" s="440"/>
      <c r="FM43" s="440"/>
      <c r="FN43" s="440"/>
      <c r="FO43" s="440"/>
      <c r="FP43" s="1257">
        <v>15</v>
      </c>
      <c r="FQ43" s="1257"/>
      <c r="FR43" s="1257"/>
      <c r="FS43" s="1257"/>
      <c r="FT43" s="440"/>
      <c r="FU43" s="440"/>
      <c r="FV43" s="440"/>
      <c r="FW43" s="440"/>
      <c r="FX43" s="440"/>
      <c r="FY43" s="437"/>
      <c r="FZ43" s="437"/>
      <c r="GA43" s="437"/>
      <c r="GB43" s="437"/>
      <c r="GC43" s="437"/>
      <c r="GD43" s="437"/>
      <c r="GM43" s="8"/>
      <c r="GN43" s="8"/>
      <c r="GO43" s="8"/>
    </row>
    <row r="44" spans="1:209" ht="1.5" customHeight="1">
      <c r="B44" s="7"/>
      <c r="C44" s="335"/>
      <c r="D44" s="335"/>
      <c r="E44" s="335"/>
      <c r="F44" s="335"/>
      <c r="G44" s="335"/>
      <c r="H44" s="335"/>
      <c r="I44" s="367"/>
      <c r="J44" s="367"/>
      <c r="K44" s="367"/>
      <c r="L44" s="1270"/>
      <c r="M44" s="1271"/>
      <c r="N44" s="1271"/>
      <c r="O44" s="1272"/>
      <c r="P44" s="40"/>
      <c r="Q44" s="40"/>
      <c r="R44" s="1278">
        <v>1</v>
      </c>
      <c r="S44" s="1279"/>
      <c r="T44" s="1279"/>
      <c r="U44" s="1280"/>
      <c r="V44" s="441"/>
      <c r="W44" s="1278">
        <v>8</v>
      </c>
      <c r="X44" s="1279"/>
      <c r="Y44" s="1279"/>
      <c r="Z44" s="1280"/>
      <c r="AA44" s="369"/>
      <c r="AB44" s="369"/>
      <c r="AC44" s="369"/>
      <c r="AD44" s="968"/>
      <c r="AE44" s="969"/>
      <c r="AF44" s="969"/>
      <c r="AG44" s="970"/>
      <c r="AH44" s="38"/>
      <c r="AI44" s="968"/>
      <c r="AJ44" s="969"/>
      <c r="AK44" s="969"/>
      <c r="AL44" s="970"/>
      <c r="AM44" s="19"/>
      <c r="AN44" s="944" t="s">
        <v>88</v>
      </c>
      <c r="AO44" s="944"/>
      <c r="AP44" s="944"/>
      <c r="AQ44" s="944"/>
      <c r="AR44" s="944"/>
      <c r="AS44" s="944"/>
      <c r="AT44" s="944"/>
      <c r="AU44" s="944"/>
      <c r="AV44" s="944"/>
      <c r="AW44" s="944"/>
      <c r="AX44" s="944"/>
      <c r="AY44" s="944"/>
      <c r="AZ44" s="944"/>
      <c r="BA44" s="944"/>
      <c r="BB44" s="944"/>
      <c r="BC44" s="944"/>
      <c r="BD44" s="944"/>
      <c r="BE44" s="944"/>
      <c r="BF44" s="944"/>
      <c r="BG44" s="944"/>
      <c r="BH44" s="944"/>
      <c r="BI44" s="21"/>
      <c r="BJ44" s="21"/>
      <c r="BK44" s="21"/>
      <c r="BL44" s="21"/>
      <c r="BM44" s="21"/>
      <c r="BN44" s="21"/>
      <c r="BO44" s="21"/>
      <c r="BP44" s="21"/>
      <c r="BQ44" s="18"/>
      <c r="BR44" s="18"/>
      <c r="BS44" s="18"/>
      <c r="BT44" s="1259" t="s">
        <v>75</v>
      </c>
      <c r="BU44" s="1259"/>
      <c r="BV44" s="1259"/>
      <c r="BW44" s="1259"/>
      <c r="BX44" s="1259"/>
      <c r="BY44" s="18"/>
      <c r="BZ44" s="18"/>
      <c r="CA44" s="19"/>
      <c r="CB44" s="19"/>
      <c r="CC44" s="19"/>
      <c r="CD44" s="19"/>
      <c r="CE44" s="19"/>
      <c r="CF44" s="19"/>
      <c r="CG44" s="19"/>
      <c r="CH44" s="318"/>
      <c r="CI44" s="318"/>
      <c r="CJ44" s="21"/>
      <c r="CK44" s="21"/>
      <c r="CL44" s="21"/>
      <c r="CM44" s="21"/>
      <c r="CN44" s="21"/>
      <c r="CO44" s="21"/>
      <c r="CP44" s="317"/>
      <c r="CQ44" s="968"/>
      <c r="CR44" s="969"/>
      <c r="CS44" s="969"/>
      <c r="CT44" s="970"/>
      <c r="CU44" s="38"/>
      <c r="CV44" s="968"/>
      <c r="CW44" s="969"/>
      <c r="CX44" s="969"/>
      <c r="CY44" s="970"/>
      <c r="CZ44" s="38"/>
      <c r="DA44" s="968"/>
      <c r="DB44" s="969"/>
      <c r="DC44" s="969"/>
      <c r="DD44" s="970"/>
      <c r="DE44" s="38"/>
      <c r="DF44" s="968"/>
      <c r="DG44" s="969"/>
      <c r="DH44" s="969"/>
      <c r="DI44" s="970"/>
      <c r="DJ44" s="38"/>
      <c r="DK44" s="968"/>
      <c r="DL44" s="969"/>
      <c r="DM44" s="969"/>
      <c r="DN44" s="970"/>
      <c r="DO44" s="38"/>
      <c r="DP44" s="968"/>
      <c r="DQ44" s="969"/>
      <c r="DR44" s="969"/>
      <c r="DS44" s="970"/>
      <c r="DT44" s="21"/>
      <c r="DU44" s="21"/>
      <c r="DV44" s="21"/>
      <c r="DW44" s="21"/>
      <c r="DX44" s="21"/>
      <c r="DY44" s="12"/>
      <c r="DZ44" s="12"/>
      <c r="EA44" s="19"/>
      <c r="EB44" s="19"/>
      <c r="EC44" s="19"/>
      <c r="ED44" s="19"/>
      <c r="EE44" s="19"/>
      <c r="EF44" s="19"/>
      <c r="EG44" s="19"/>
      <c r="EH44" s="21"/>
      <c r="EI44" s="21"/>
      <c r="EJ44" s="21"/>
      <c r="EK44" s="21"/>
      <c r="EL44" s="968"/>
      <c r="EM44" s="969"/>
      <c r="EN44" s="969"/>
      <c r="EO44" s="970"/>
      <c r="EP44" s="38"/>
      <c r="EQ44" s="968"/>
      <c r="ER44" s="969"/>
      <c r="ES44" s="969"/>
      <c r="ET44" s="970"/>
      <c r="EU44" s="21"/>
      <c r="EV44" s="21"/>
      <c r="EW44" s="21"/>
      <c r="EX44" s="21"/>
      <c r="EY44" s="19"/>
      <c r="EZ44" s="19"/>
      <c r="FA44" s="968"/>
      <c r="FB44" s="969"/>
      <c r="FC44" s="969"/>
      <c r="FD44" s="970"/>
      <c r="FE44" s="38"/>
      <c r="FF44" s="968"/>
      <c r="FG44" s="969"/>
      <c r="FH44" s="969"/>
      <c r="FI44" s="970"/>
      <c r="FJ44" s="19"/>
      <c r="FK44" s="19"/>
      <c r="FL44" s="19"/>
      <c r="FM44" s="19"/>
      <c r="FN44" s="19"/>
      <c r="FO44" s="19"/>
      <c r="FP44" s="968"/>
      <c r="FQ44" s="969"/>
      <c r="FR44" s="969"/>
      <c r="FS44" s="970"/>
      <c r="FT44" s="38"/>
      <c r="FU44" s="968"/>
      <c r="FV44" s="969"/>
      <c r="FW44" s="969"/>
      <c r="FX44" s="970"/>
      <c r="FY44" s="18"/>
      <c r="FZ44" s="18"/>
      <c r="GA44" s="18"/>
      <c r="GB44" s="18"/>
      <c r="GC44" s="18"/>
      <c r="GD44" s="18"/>
    </row>
    <row r="45" spans="1:209" ht="9.75" customHeight="1">
      <c r="A45" s="851" t="s">
        <v>686</v>
      </c>
      <c r="B45" s="7"/>
      <c r="C45" s="1258" t="s">
        <v>104</v>
      </c>
      <c r="D45" s="1258"/>
      <c r="E45" s="1258"/>
      <c r="F45" s="1258"/>
      <c r="G45" s="1258"/>
      <c r="H45" s="1258"/>
      <c r="I45" s="367"/>
      <c r="J45" s="367"/>
      <c r="K45" s="367"/>
      <c r="L45" s="1273"/>
      <c r="M45" s="945"/>
      <c r="N45" s="945"/>
      <c r="O45" s="1274"/>
      <c r="P45" s="12"/>
      <c r="Q45" s="12"/>
      <c r="R45" s="1281"/>
      <c r="S45" s="901"/>
      <c r="T45" s="901"/>
      <c r="U45" s="1282"/>
      <c r="V45" s="12"/>
      <c r="W45" s="1281"/>
      <c r="X45" s="901"/>
      <c r="Y45" s="901"/>
      <c r="Z45" s="1282"/>
      <c r="AA45" s="12"/>
      <c r="AB45" s="12"/>
      <c r="AC45" s="12"/>
      <c r="AD45" s="974"/>
      <c r="AE45" s="975"/>
      <c r="AF45" s="975"/>
      <c r="AG45" s="976"/>
      <c r="AH45" s="38"/>
      <c r="AI45" s="974"/>
      <c r="AJ45" s="975"/>
      <c r="AK45" s="975"/>
      <c r="AL45" s="976"/>
      <c r="AM45" s="19"/>
      <c r="AN45" s="944"/>
      <c r="AO45" s="944"/>
      <c r="AP45" s="944"/>
      <c r="AQ45" s="944"/>
      <c r="AR45" s="944"/>
      <c r="AS45" s="944"/>
      <c r="AT45" s="944"/>
      <c r="AU45" s="944"/>
      <c r="AV45" s="944"/>
      <c r="AW45" s="944"/>
      <c r="AX45" s="944"/>
      <c r="AY45" s="944"/>
      <c r="AZ45" s="944"/>
      <c r="BA45" s="944"/>
      <c r="BB45" s="944"/>
      <c r="BC45" s="944"/>
      <c r="BD45" s="944"/>
      <c r="BE45" s="944"/>
      <c r="BF45" s="944"/>
      <c r="BG45" s="944"/>
      <c r="BH45" s="944"/>
      <c r="BI45" s="1259" t="s">
        <v>7</v>
      </c>
      <c r="BJ45" s="1259"/>
      <c r="BK45" s="1259"/>
      <c r="BL45" s="1259"/>
      <c r="BM45" s="1259"/>
      <c r="BN45" s="1259"/>
      <c r="BO45" s="1259"/>
      <c r="BP45" s="1259"/>
      <c r="BQ45" s="1259"/>
      <c r="BR45" s="1259"/>
      <c r="BS45" s="1259"/>
      <c r="BT45" s="1259"/>
      <c r="BU45" s="1259"/>
      <c r="BV45" s="1259"/>
      <c r="BW45" s="1259"/>
      <c r="BX45" s="1259"/>
      <c r="BY45" s="1269" t="s">
        <v>14</v>
      </c>
      <c r="BZ45" s="1269"/>
      <c r="CA45" s="1261"/>
      <c r="CB45" s="1262"/>
      <c r="CC45" s="1263"/>
      <c r="CD45" s="21"/>
      <c r="CE45" s="1261"/>
      <c r="CF45" s="1262"/>
      <c r="CG45" s="1263"/>
      <c r="CH45" s="1267" t="s">
        <v>304</v>
      </c>
      <c r="CI45" s="1267"/>
      <c r="CJ45" s="1267"/>
      <c r="CK45" s="849" t="s">
        <v>24</v>
      </c>
      <c r="CL45" s="849"/>
      <c r="CM45" s="849"/>
      <c r="CN45" s="849"/>
      <c r="CO45" s="849"/>
      <c r="CP45" s="849"/>
      <c r="CQ45" s="974"/>
      <c r="CR45" s="975"/>
      <c r="CS45" s="975"/>
      <c r="CT45" s="976"/>
      <c r="CU45" s="38"/>
      <c r="CV45" s="974"/>
      <c r="CW45" s="975"/>
      <c r="CX45" s="975"/>
      <c r="CY45" s="976"/>
      <c r="CZ45" s="38"/>
      <c r="DA45" s="974"/>
      <c r="DB45" s="975"/>
      <c r="DC45" s="975"/>
      <c r="DD45" s="976"/>
      <c r="DE45" s="38"/>
      <c r="DF45" s="974"/>
      <c r="DG45" s="975"/>
      <c r="DH45" s="975"/>
      <c r="DI45" s="976"/>
      <c r="DJ45" s="38"/>
      <c r="DK45" s="974"/>
      <c r="DL45" s="975"/>
      <c r="DM45" s="975"/>
      <c r="DN45" s="976"/>
      <c r="DO45" s="38"/>
      <c r="DP45" s="974"/>
      <c r="DQ45" s="975"/>
      <c r="DR45" s="975"/>
      <c r="DS45" s="976"/>
      <c r="DT45" s="850" t="s">
        <v>23</v>
      </c>
      <c r="DU45" s="850"/>
      <c r="DV45" s="850"/>
      <c r="DW45" s="850"/>
      <c r="DX45" s="850"/>
      <c r="DY45" s="850"/>
      <c r="DZ45" s="1268" t="s">
        <v>691</v>
      </c>
      <c r="EA45" s="1268"/>
      <c r="EB45" s="1268"/>
      <c r="EC45" s="1268"/>
      <c r="ED45" s="1268"/>
      <c r="EE45" s="1268"/>
      <c r="EF45" s="1268"/>
      <c r="EG45" s="1268"/>
      <c r="EH45" s="1268"/>
      <c r="EI45" s="1268"/>
      <c r="EJ45" s="1268"/>
      <c r="EK45" s="1268"/>
      <c r="EL45" s="974"/>
      <c r="EM45" s="975"/>
      <c r="EN45" s="975"/>
      <c r="EO45" s="976"/>
      <c r="EP45" s="38"/>
      <c r="EQ45" s="974"/>
      <c r="ER45" s="975"/>
      <c r="ES45" s="975"/>
      <c r="ET45" s="976"/>
      <c r="EU45" s="960" t="s">
        <v>19</v>
      </c>
      <c r="EV45" s="960"/>
      <c r="EW45" s="960"/>
      <c r="EX45" s="960"/>
      <c r="EY45" s="960"/>
      <c r="EZ45" s="960"/>
      <c r="FA45" s="974"/>
      <c r="FB45" s="975"/>
      <c r="FC45" s="975"/>
      <c r="FD45" s="976"/>
      <c r="FE45" s="38"/>
      <c r="FF45" s="974"/>
      <c r="FG45" s="975"/>
      <c r="FH45" s="975"/>
      <c r="FI45" s="976"/>
      <c r="FJ45" s="960" t="s">
        <v>20</v>
      </c>
      <c r="FK45" s="960"/>
      <c r="FL45" s="960"/>
      <c r="FM45" s="960"/>
      <c r="FN45" s="960"/>
      <c r="FO45" s="960"/>
      <c r="FP45" s="974"/>
      <c r="FQ45" s="975"/>
      <c r="FR45" s="975"/>
      <c r="FS45" s="976"/>
      <c r="FT45" s="38"/>
      <c r="FU45" s="974"/>
      <c r="FV45" s="975"/>
      <c r="FW45" s="975"/>
      <c r="FX45" s="976"/>
      <c r="FY45" s="960" t="s">
        <v>21</v>
      </c>
      <c r="FZ45" s="960"/>
      <c r="GA45" s="960"/>
      <c r="GB45" s="960"/>
      <c r="GC45" s="960"/>
      <c r="GD45" s="960"/>
      <c r="GE45" s="1252" t="s">
        <v>299</v>
      </c>
      <c r="GF45" s="1065" t="s">
        <v>644</v>
      </c>
      <c r="GG45" s="1233"/>
      <c r="GH45" s="1233"/>
      <c r="GI45" s="1233"/>
      <c r="GJ45" s="1233"/>
      <c r="GK45" s="1234"/>
    </row>
    <row r="46" spans="1:209" ht="9.75" customHeight="1">
      <c r="A46" s="851"/>
      <c r="B46" s="7"/>
      <c r="C46" s="1258"/>
      <c r="D46" s="1258"/>
      <c r="E46" s="1258"/>
      <c r="F46" s="1258"/>
      <c r="G46" s="1258"/>
      <c r="H46" s="1258"/>
      <c r="I46" s="367"/>
      <c r="J46" s="367"/>
      <c r="K46" s="367"/>
      <c r="L46" s="1273"/>
      <c r="M46" s="945"/>
      <c r="N46" s="945"/>
      <c r="O46" s="1274"/>
      <c r="P46" s="317"/>
      <c r="Q46" s="317"/>
      <c r="R46" s="1281"/>
      <c r="S46" s="901"/>
      <c r="T46" s="901"/>
      <c r="U46" s="1282"/>
      <c r="V46" s="19"/>
      <c r="W46" s="1281"/>
      <c r="X46" s="901"/>
      <c r="Y46" s="901"/>
      <c r="Z46" s="1282"/>
      <c r="AA46" s="21"/>
      <c r="AB46" s="21"/>
      <c r="AC46" s="21"/>
      <c r="AD46" s="974"/>
      <c r="AE46" s="975"/>
      <c r="AF46" s="975"/>
      <c r="AG46" s="976"/>
      <c r="AH46" s="38"/>
      <c r="AI46" s="974"/>
      <c r="AJ46" s="975"/>
      <c r="AK46" s="975"/>
      <c r="AL46" s="976"/>
      <c r="AM46" s="19"/>
      <c r="AN46" s="944" t="str">
        <f>+B35</f>
        <v>○○知事</v>
      </c>
      <c r="AO46" s="944"/>
      <c r="AP46" s="944"/>
      <c r="AQ46" s="944"/>
      <c r="AR46" s="944"/>
      <c r="AS46" s="944"/>
      <c r="AT46" s="944"/>
      <c r="AU46" s="944"/>
      <c r="AV46" s="944"/>
      <c r="AW46" s="944"/>
      <c r="AX46" s="944"/>
      <c r="AY46" s="944"/>
      <c r="AZ46" s="944"/>
      <c r="BA46" s="944"/>
      <c r="BB46" s="944"/>
      <c r="BC46" s="944"/>
      <c r="BD46" s="944"/>
      <c r="BE46" s="944"/>
      <c r="BF46" s="944"/>
      <c r="BG46" s="944"/>
      <c r="BH46" s="944"/>
      <c r="BI46" s="1259"/>
      <c r="BJ46" s="1259"/>
      <c r="BK46" s="1259"/>
      <c r="BL46" s="1259"/>
      <c r="BM46" s="1259"/>
      <c r="BN46" s="1259"/>
      <c r="BO46" s="1259"/>
      <c r="BP46" s="1259"/>
      <c r="BQ46" s="1259"/>
      <c r="BR46" s="1259"/>
      <c r="BS46" s="1259"/>
      <c r="BT46" s="1259" t="s">
        <v>76</v>
      </c>
      <c r="BU46" s="1259"/>
      <c r="BV46" s="1259"/>
      <c r="BW46" s="1259"/>
      <c r="BX46" s="1259"/>
      <c r="BY46" s="1269"/>
      <c r="BZ46" s="1269"/>
      <c r="CA46" s="1264"/>
      <c r="CB46" s="1265"/>
      <c r="CC46" s="1266"/>
      <c r="CD46" s="21"/>
      <c r="CE46" s="1264"/>
      <c r="CF46" s="1265"/>
      <c r="CG46" s="1266"/>
      <c r="CH46" s="1267"/>
      <c r="CI46" s="1267"/>
      <c r="CJ46" s="1267"/>
      <c r="CK46" s="849"/>
      <c r="CL46" s="849"/>
      <c r="CM46" s="849"/>
      <c r="CN46" s="849"/>
      <c r="CO46" s="849"/>
      <c r="CP46" s="849"/>
      <c r="CQ46" s="974"/>
      <c r="CR46" s="975"/>
      <c r="CS46" s="975"/>
      <c r="CT46" s="976"/>
      <c r="CU46" s="38"/>
      <c r="CV46" s="974"/>
      <c r="CW46" s="975"/>
      <c r="CX46" s="975"/>
      <c r="CY46" s="976"/>
      <c r="CZ46" s="38"/>
      <c r="DA46" s="974"/>
      <c r="DB46" s="975"/>
      <c r="DC46" s="975"/>
      <c r="DD46" s="976"/>
      <c r="DE46" s="38"/>
      <c r="DF46" s="974"/>
      <c r="DG46" s="975"/>
      <c r="DH46" s="975"/>
      <c r="DI46" s="976"/>
      <c r="DJ46" s="38"/>
      <c r="DK46" s="974"/>
      <c r="DL46" s="975"/>
      <c r="DM46" s="975"/>
      <c r="DN46" s="976"/>
      <c r="DO46" s="38"/>
      <c r="DP46" s="974"/>
      <c r="DQ46" s="975"/>
      <c r="DR46" s="975"/>
      <c r="DS46" s="976"/>
      <c r="DT46" s="850"/>
      <c r="DU46" s="850"/>
      <c r="DV46" s="850"/>
      <c r="DW46" s="850"/>
      <c r="DX46" s="850"/>
      <c r="DY46" s="850"/>
      <c r="DZ46" s="1268"/>
      <c r="EA46" s="1268"/>
      <c r="EB46" s="1268"/>
      <c r="EC46" s="1268"/>
      <c r="ED46" s="1268"/>
      <c r="EE46" s="1268"/>
      <c r="EF46" s="1268"/>
      <c r="EG46" s="1268"/>
      <c r="EH46" s="1268"/>
      <c r="EI46" s="1268"/>
      <c r="EJ46" s="1268"/>
      <c r="EK46" s="1268"/>
      <c r="EL46" s="974"/>
      <c r="EM46" s="975"/>
      <c r="EN46" s="975"/>
      <c r="EO46" s="976"/>
      <c r="EP46" s="38"/>
      <c r="EQ46" s="974"/>
      <c r="ER46" s="975"/>
      <c r="ES46" s="975"/>
      <c r="ET46" s="976"/>
      <c r="EU46" s="960"/>
      <c r="EV46" s="960"/>
      <c r="EW46" s="960"/>
      <c r="EX46" s="960"/>
      <c r="EY46" s="960"/>
      <c r="EZ46" s="960"/>
      <c r="FA46" s="974"/>
      <c r="FB46" s="975"/>
      <c r="FC46" s="975"/>
      <c r="FD46" s="976"/>
      <c r="FE46" s="38"/>
      <c r="FF46" s="974"/>
      <c r="FG46" s="975"/>
      <c r="FH46" s="975"/>
      <c r="FI46" s="976"/>
      <c r="FJ46" s="960"/>
      <c r="FK46" s="960"/>
      <c r="FL46" s="960"/>
      <c r="FM46" s="960"/>
      <c r="FN46" s="960"/>
      <c r="FO46" s="960"/>
      <c r="FP46" s="974"/>
      <c r="FQ46" s="975"/>
      <c r="FR46" s="975"/>
      <c r="FS46" s="976"/>
      <c r="FT46" s="38"/>
      <c r="FU46" s="974"/>
      <c r="FV46" s="975"/>
      <c r="FW46" s="975"/>
      <c r="FX46" s="976"/>
      <c r="FY46" s="960"/>
      <c r="FZ46" s="960"/>
      <c r="GA46" s="960"/>
      <c r="GB46" s="960"/>
      <c r="GC46" s="960"/>
      <c r="GD46" s="960"/>
      <c r="GE46" s="1252"/>
      <c r="GF46" s="1071"/>
      <c r="GG46" s="1236"/>
      <c r="GH46" s="1236"/>
      <c r="GI46" s="1236"/>
      <c r="GJ46" s="1236"/>
      <c r="GK46" s="1237"/>
    </row>
    <row r="47" spans="1:209" ht="1.5" customHeight="1">
      <c r="B47" s="7"/>
      <c r="C47" s="335"/>
      <c r="D47" s="335"/>
      <c r="E47" s="335"/>
      <c r="F47" s="335"/>
      <c r="G47" s="335"/>
      <c r="H47" s="335"/>
      <c r="I47" s="367"/>
      <c r="J47" s="367"/>
      <c r="K47" s="367"/>
      <c r="L47" s="1275"/>
      <c r="M47" s="1276"/>
      <c r="N47" s="1276"/>
      <c r="O47" s="1277"/>
      <c r="P47" s="317"/>
      <c r="Q47" s="317"/>
      <c r="R47" s="1283"/>
      <c r="S47" s="1284"/>
      <c r="T47" s="1284"/>
      <c r="U47" s="1285"/>
      <c r="V47" s="19"/>
      <c r="W47" s="1283"/>
      <c r="X47" s="1284"/>
      <c r="Y47" s="1284"/>
      <c r="Z47" s="1285"/>
      <c r="AA47" s="21"/>
      <c r="AB47" s="21"/>
      <c r="AC47" s="21"/>
      <c r="AD47" s="971"/>
      <c r="AE47" s="930"/>
      <c r="AF47" s="930"/>
      <c r="AG47" s="972"/>
      <c r="AH47" s="38"/>
      <c r="AI47" s="971"/>
      <c r="AJ47" s="930"/>
      <c r="AK47" s="930"/>
      <c r="AL47" s="972"/>
      <c r="AM47" s="19"/>
      <c r="AN47" s="944"/>
      <c r="AO47" s="944"/>
      <c r="AP47" s="944"/>
      <c r="AQ47" s="944"/>
      <c r="AR47" s="944"/>
      <c r="AS47" s="944"/>
      <c r="AT47" s="944"/>
      <c r="AU47" s="944"/>
      <c r="AV47" s="944"/>
      <c r="AW47" s="944"/>
      <c r="AX47" s="944"/>
      <c r="AY47" s="944"/>
      <c r="AZ47" s="944"/>
      <c r="BA47" s="944"/>
      <c r="BB47" s="944"/>
      <c r="BC47" s="944"/>
      <c r="BD47" s="944"/>
      <c r="BE47" s="944"/>
      <c r="BF47" s="944"/>
      <c r="BG47" s="944"/>
      <c r="BH47" s="944"/>
      <c r="BI47" s="258"/>
      <c r="BJ47" s="258"/>
      <c r="BK47" s="258"/>
      <c r="BL47" s="258"/>
      <c r="BM47" s="258"/>
      <c r="BN47" s="258"/>
      <c r="BO47" s="258"/>
      <c r="BP47" s="258"/>
      <c r="BQ47" s="258"/>
      <c r="BR47" s="258"/>
      <c r="BS47" s="258"/>
      <c r="BT47" s="1259"/>
      <c r="BU47" s="1259"/>
      <c r="BV47" s="1259"/>
      <c r="BW47" s="1259"/>
      <c r="BX47" s="1259"/>
      <c r="BY47" s="18"/>
      <c r="BZ47" s="18"/>
      <c r="CA47" s="38"/>
      <c r="CB47" s="38"/>
      <c r="CC47" s="38"/>
      <c r="CD47" s="104"/>
      <c r="CE47" s="38"/>
      <c r="CF47" s="38"/>
      <c r="CG47" s="38"/>
      <c r="CH47" s="316"/>
      <c r="CI47" s="316"/>
      <c r="CJ47" s="316"/>
      <c r="CK47" s="21"/>
      <c r="CL47" s="21"/>
      <c r="CM47" s="21"/>
      <c r="CN47" s="21"/>
      <c r="CO47" s="12"/>
      <c r="CP47" s="12"/>
      <c r="CQ47" s="971"/>
      <c r="CR47" s="930"/>
      <c r="CS47" s="930"/>
      <c r="CT47" s="972"/>
      <c r="CU47" s="38"/>
      <c r="CV47" s="971"/>
      <c r="CW47" s="930"/>
      <c r="CX47" s="930"/>
      <c r="CY47" s="972"/>
      <c r="CZ47" s="38"/>
      <c r="DA47" s="971"/>
      <c r="DB47" s="930"/>
      <c r="DC47" s="930"/>
      <c r="DD47" s="972"/>
      <c r="DE47" s="38"/>
      <c r="DF47" s="971"/>
      <c r="DG47" s="930"/>
      <c r="DH47" s="930"/>
      <c r="DI47" s="972"/>
      <c r="DJ47" s="38"/>
      <c r="DK47" s="971"/>
      <c r="DL47" s="930"/>
      <c r="DM47" s="930"/>
      <c r="DN47" s="972"/>
      <c r="DO47" s="38"/>
      <c r="DP47" s="971"/>
      <c r="DQ47" s="930"/>
      <c r="DR47" s="930"/>
      <c r="DS47" s="972"/>
      <c r="DT47" s="21"/>
      <c r="DU47" s="21"/>
      <c r="DV47" s="21"/>
      <c r="DW47" s="21"/>
      <c r="DX47" s="21"/>
      <c r="DY47" s="12"/>
      <c r="DZ47" s="703"/>
      <c r="EA47" s="19"/>
      <c r="EB47" s="1260"/>
      <c r="EC47" s="1260"/>
      <c r="ED47" s="1260"/>
      <c r="EE47" s="1260"/>
      <c r="EF47" s="1260"/>
      <c r="EG47" s="1260"/>
      <c r="EH47" s="1260"/>
      <c r="EI47" s="1260"/>
      <c r="EJ47" s="1260"/>
      <c r="EK47" s="1260"/>
      <c r="EL47" s="971"/>
      <c r="EM47" s="930"/>
      <c r="EN47" s="930"/>
      <c r="EO47" s="972"/>
      <c r="EP47" s="38"/>
      <c r="EQ47" s="971"/>
      <c r="ER47" s="930"/>
      <c r="ES47" s="930"/>
      <c r="ET47" s="972"/>
      <c r="EU47" s="21"/>
      <c r="EV47" s="21"/>
      <c r="EW47" s="21"/>
      <c r="EX47" s="21"/>
      <c r="EY47" s="19"/>
      <c r="EZ47" s="19"/>
      <c r="FA47" s="971"/>
      <c r="FB47" s="930"/>
      <c r="FC47" s="930"/>
      <c r="FD47" s="972"/>
      <c r="FE47" s="38"/>
      <c r="FF47" s="971"/>
      <c r="FG47" s="930"/>
      <c r="FH47" s="930"/>
      <c r="FI47" s="972"/>
      <c r="FJ47" s="19"/>
      <c r="FK47" s="19"/>
      <c r="FL47" s="19"/>
      <c r="FM47" s="19"/>
      <c r="FN47" s="19"/>
      <c r="FO47" s="19"/>
      <c r="FP47" s="971"/>
      <c r="FQ47" s="930"/>
      <c r="FR47" s="930"/>
      <c r="FS47" s="972"/>
      <c r="FT47" s="38"/>
      <c r="FU47" s="971"/>
      <c r="FV47" s="930"/>
      <c r="FW47" s="930"/>
      <c r="FX47" s="972"/>
      <c r="FY47" s="18"/>
      <c r="FZ47" s="18"/>
      <c r="GA47" s="18"/>
      <c r="GB47" s="18"/>
      <c r="GC47" s="18"/>
      <c r="GD47" s="18"/>
    </row>
    <row r="48" spans="1:209" ht="33" customHeight="1" thickBot="1">
      <c r="B48" s="7"/>
      <c r="C48" s="367"/>
      <c r="D48" s="367"/>
      <c r="E48" s="367"/>
      <c r="F48" s="367"/>
      <c r="G48" s="367"/>
      <c r="H48" s="367"/>
      <c r="I48" s="367"/>
      <c r="J48" s="367"/>
      <c r="K48" s="367"/>
      <c r="L48" s="367"/>
      <c r="M48" s="321"/>
      <c r="N48" s="103"/>
      <c r="O48" s="337"/>
      <c r="P48" s="337"/>
      <c r="Q48" s="337"/>
      <c r="R48" s="337"/>
      <c r="S48" s="337"/>
      <c r="T48" s="23"/>
      <c r="U48" s="23"/>
      <c r="V48" s="13"/>
      <c r="W48" s="23"/>
      <c r="X48" s="23"/>
      <c r="Y48" s="23"/>
      <c r="Z48" s="23"/>
      <c r="AA48" s="23"/>
      <c r="AB48" s="23"/>
      <c r="AC48" s="23"/>
      <c r="AD48" s="23"/>
      <c r="AE48" s="23"/>
      <c r="AF48" s="23"/>
      <c r="AG48" s="23"/>
      <c r="AH48" s="23"/>
      <c r="AI48" s="13"/>
      <c r="AJ48" s="23"/>
      <c r="AK48" s="23"/>
      <c r="AL48" s="23"/>
      <c r="AM48" s="23"/>
      <c r="AN48" s="23"/>
      <c r="AO48" s="23"/>
      <c r="AP48" s="23"/>
      <c r="AQ48" s="23"/>
      <c r="AR48" s="23"/>
      <c r="AS48" s="13"/>
      <c r="AT48" s="23"/>
      <c r="AU48" s="23"/>
      <c r="AV48" s="23"/>
      <c r="AW48" s="23"/>
      <c r="AX48" s="23"/>
      <c r="AY48" s="23"/>
      <c r="AZ48" s="23"/>
      <c r="BA48" s="13"/>
      <c r="BB48" s="23"/>
      <c r="BC48" s="23"/>
      <c r="BD48" s="23"/>
      <c r="BE48" s="19"/>
      <c r="BF48" s="103"/>
      <c r="BG48" s="103"/>
      <c r="BH48" s="103"/>
      <c r="BI48" s="103"/>
      <c r="BJ48" s="103"/>
      <c r="BK48" s="103"/>
      <c r="BL48" s="103"/>
      <c r="BM48" s="103"/>
      <c r="BN48" s="103"/>
      <c r="BO48" s="7"/>
      <c r="BP48" s="115"/>
      <c r="BQ48" s="115"/>
      <c r="BR48" s="115"/>
      <c r="BS48" s="97"/>
      <c r="BT48" s="97"/>
      <c r="BU48" s="97"/>
      <c r="BV48" s="97"/>
      <c r="BW48" s="97"/>
      <c r="BX48" s="97"/>
      <c r="BY48" s="97"/>
      <c r="BZ48" s="97"/>
      <c r="CA48" s="97"/>
      <c r="CB48" s="97"/>
      <c r="CC48" s="830" t="s">
        <v>109</v>
      </c>
      <c r="CD48" s="830"/>
      <c r="CE48" s="830"/>
      <c r="CF48" s="830"/>
      <c r="CG48" s="830"/>
      <c r="CH48" s="830"/>
      <c r="CI48" s="830"/>
      <c r="CJ48" s="97"/>
      <c r="CK48" s="97"/>
      <c r="CL48" s="23"/>
      <c r="CM48" s="23"/>
      <c r="CN48" s="23"/>
      <c r="CO48" s="23"/>
      <c r="CP48" s="13"/>
      <c r="CQ48" s="23"/>
      <c r="CR48" s="23"/>
      <c r="CS48" s="23"/>
      <c r="CT48" s="23"/>
      <c r="CU48" s="23"/>
      <c r="CV48" s="23"/>
      <c r="CW48" s="13"/>
      <c r="CX48" s="23"/>
      <c r="CY48" s="23"/>
      <c r="CZ48" s="23"/>
      <c r="DA48" s="23"/>
      <c r="DB48" s="23"/>
      <c r="DC48" s="23"/>
      <c r="DD48" s="13"/>
      <c r="DE48" s="23"/>
      <c r="DF48" s="23"/>
      <c r="DG48" s="23"/>
      <c r="DH48" s="23"/>
      <c r="DI48" s="23"/>
      <c r="DJ48" s="23"/>
      <c r="DK48" s="23"/>
      <c r="DL48" s="23"/>
      <c r="DM48" s="23"/>
      <c r="DN48" s="23"/>
      <c r="DO48" s="23"/>
      <c r="DP48" s="23"/>
      <c r="DQ48" s="13"/>
      <c r="DR48" s="23"/>
      <c r="DS48" s="23"/>
      <c r="DT48" s="23"/>
      <c r="DU48" s="23"/>
      <c r="DV48" s="23"/>
      <c r="DW48" s="23"/>
      <c r="DX48" s="23"/>
      <c r="DY48" s="23"/>
      <c r="DZ48" s="739"/>
      <c r="EA48" s="23"/>
      <c r="EB48" s="947"/>
      <c r="EC48" s="947"/>
      <c r="ED48" s="947"/>
      <c r="EE48" s="947"/>
      <c r="EF48" s="947"/>
      <c r="EG48" s="947"/>
      <c r="EH48" s="947"/>
      <c r="EI48" s="947"/>
      <c r="EJ48" s="947"/>
      <c r="EK48" s="947"/>
      <c r="EL48" s="103"/>
      <c r="EM48" s="103"/>
      <c r="EN48" s="103"/>
      <c r="EO48" s="103"/>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row>
    <row r="49" spans="2:195" s="35" customFormat="1" ht="18" customHeight="1">
      <c r="B49" s="442"/>
      <c r="C49" s="443" t="s">
        <v>729</v>
      </c>
      <c r="D49" s="444"/>
      <c r="E49" s="444"/>
      <c r="F49" s="444"/>
      <c r="G49" s="444"/>
      <c r="H49" s="444"/>
      <c r="I49" s="444"/>
      <c r="J49" s="444"/>
      <c r="K49" s="444"/>
      <c r="L49" s="445"/>
      <c r="M49" s="445"/>
      <c r="N49" s="444"/>
      <c r="O49" s="444"/>
      <c r="P49" s="444"/>
      <c r="Q49" s="444"/>
      <c r="R49" s="444"/>
      <c r="S49" s="444"/>
      <c r="T49" s="444"/>
      <c r="U49" s="444"/>
      <c r="V49" s="444"/>
      <c r="W49" s="444"/>
      <c r="X49" s="444"/>
      <c r="Y49" s="444"/>
      <c r="Z49" s="444"/>
      <c r="AA49" s="444"/>
      <c r="AB49" s="444"/>
      <c r="AC49" s="444"/>
      <c r="AD49" s="444"/>
      <c r="AE49" s="444"/>
      <c r="AF49" s="444"/>
      <c r="AG49" s="444"/>
      <c r="AH49" s="444"/>
      <c r="AI49" s="444"/>
      <c r="AJ49" s="444"/>
      <c r="AK49" s="444"/>
      <c r="AL49" s="444"/>
      <c r="AM49" s="444"/>
      <c r="AN49" s="444"/>
      <c r="AO49" s="444"/>
      <c r="AP49" s="444"/>
      <c r="AQ49" s="444"/>
      <c r="AR49" s="444"/>
      <c r="AS49" s="444"/>
      <c r="AT49" s="444"/>
      <c r="AU49" s="444"/>
      <c r="AV49" s="444"/>
      <c r="AW49" s="444"/>
      <c r="AX49" s="444"/>
      <c r="AY49" s="444"/>
      <c r="AZ49" s="444"/>
      <c r="BA49" s="444"/>
      <c r="BB49" s="444"/>
      <c r="BC49" s="444"/>
      <c r="BD49" s="444"/>
      <c r="BE49" s="444"/>
      <c r="BF49" s="444"/>
      <c r="BG49" s="444"/>
      <c r="BH49" s="444"/>
      <c r="BI49" s="444"/>
      <c r="BJ49" s="444"/>
      <c r="BK49" s="444"/>
      <c r="BL49" s="444"/>
      <c r="BM49" s="444"/>
      <c r="BN49" s="444"/>
      <c r="BO49" s="444"/>
      <c r="BP49" s="444"/>
      <c r="BQ49" s="444"/>
      <c r="BR49" s="444"/>
      <c r="BS49" s="444"/>
      <c r="BT49" s="444"/>
      <c r="BU49" s="444"/>
      <c r="BV49" s="444"/>
      <c r="BW49" s="444"/>
      <c r="BX49" s="444"/>
      <c r="BY49" s="444"/>
      <c r="BZ49" s="444"/>
      <c r="CA49" s="446"/>
      <c r="CB49" s="446"/>
      <c r="CC49" s="446"/>
      <c r="CD49" s="446"/>
      <c r="CE49" s="444"/>
      <c r="CF49" s="444"/>
      <c r="CG49" s="444"/>
      <c r="CH49" s="444"/>
      <c r="CI49" s="444"/>
      <c r="CJ49" s="444"/>
      <c r="CK49" s="444"/>
      <c r="CL49" s="444"/>
      <c r="CM49" s="444"/>
      <c r="CN49" s="444"/>
      <c r="CO49" s="444"/>
      <c r="CP49" s="444"/>
      <c r="CQ49" s="444"/>
      <c r="CR49" s="444"/>
      <c r="CS49" s="444"/>
      <c r="CT49" s="444"/>
      <c r="CU49" s="444"/>
      <c r="CV49" s="444"/>
      <c r="CW49" s="444"/>
      <c r="CX49" s="444"/>
      <c r="CY49" s="444"/>
      <c r="CZ49" s="444"/>
      <c r="DA49" s="444"/>
      <c r="DB49" s="444"/>
      <c r="DC49" s="444"/>
      <c r="DD49" s="444"/>
      <c r="DE49" s="443"/>
      <c r="DF49" s="443"/>
      <c r="DG49" s="443"/>
      <c r="DH49" s="443"/>
      <c r="DI49" s="443"/>
      <c r="DJ49" s="443"/>
      <c r="DK49" s="443"/>
      <c r="DL49" s="443"/>
      <c r="DM49" s="443"/>
      <c r="DN49" s="444"/>
      <c r="DO49" s="444"/>
      <c r="DP49" s="445"/>
      <c r="DQ49" s="444"/>
      <c r="DR49" s="444"/>
      <c r="DS49" s="444"/>
      <c r="DT49" s="444"/>
      <c r="DU49" s="444"/>
      <c r="DV49" s="444"/>
      <c r="DW49" s="444"/>
      <c r="DX49" s="444"/>
      <c r="DY49" s="444"/>
      <c r="DZ49" s="444"/>
      <c r="EA49" s="444"/>
      <c r="EB49" s="444"/>
      <c r="EC49" s="444"/>
      <c r="ED49" s="444"/>
      <c r="EE49" s="444"/>
      <c r="EF49" s="444"/>
      <c r="EG49" s="444"/>
      <c r="EH49" s="444"/>
      <c r="EI49" s="444"/>
      <c r="EJ49" s="444"/>
      <c r="EK49" s="444"/>
      <c r="EL49" s="444"/>
      <c r="EM49" s="444"/>
      <c r="EN49" s="444"/>
      <c r="EO49" s="444"/>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7"/>
    </row>
    <row r="50" spans="2:195" ht="13.5" customHeight="1">
      <c r="B50" s="347"/>
      <c r="C50" s="432"/>
      <c r="D50" s="432"/>
      <c r="E50" s="432"/>
      <c r="F50" s="432"/>
      <c r="G50" s="432"/>
      <c r="H50" s="334"/>
      <c r="I50" s="334"/>
      <c r="J50" s="334"/>
      <c r="K50" s="334"/>
      <c r="L50" s="336"/>
      <c r="M50" s="322"/>
      <c r="N50" s="50"/>
      <c r="O50" s="40"/>
      <c r="P50" s="40"/>
      <c r="Q50" s="40"/>
      <c r="R50" s="369"/>
      <c r="S50" s="369"/>
      <c r="T50" s="369"/>
      <c r="U50" s="369"/>
      <c r="V50" s="369"/>
      <c r="W50" s="369"/>
      <c r="X50" s="369"/>
      <c r="Y50" s="369"/>
      <c r="Z50" s="369"/>
      <c r="AA50" s="369"/>
      <c r="AB50" s="369"/>
      <c r="AC50" s="369"/>
      <c r="AD50" s="942">
        <v>3</v>
      </c>
      <c r="AE50" s="942"/>
      <c r="AF50" s="942"/>
      <c r="AG50" s="942"/>
      <c r="AH50" s="942"/>
      <c r="AI50" s="942"/>
      <c r="AJ50" s="942"/>
      <c r="AK50" s="103"/>
      <c r="AL50" s="103"/>
      <c r="AM50" s="103"/>
      <c r="AN50" s="103"/>
      <c r="AO50" s="103"/>
      <c r="AP50" s="103"/>
      <c r="AQ50" s="103"/>
      <c r="AR50" s="103"/>
      <c r="AS50" s="103"/>
      <c r="AT50" s="103"/>
      <c r="AU50" s="103"/>
      <c r="AV50" s="103"/>
      <c r="AW50" s="103"/>
      <c r="AX50" s="103"/>
      <c r="AY50" s="103"/>
      <c r="AZ50" s="103"/>
      <c r="BA50" s="103"/>
      <c r="BB50" s="103"/>
      <c r="BC50" s="103"/>
      <c r="BD50" s="103"/>
      <c r="BE50" s="103"/>
      <c r="BF50" s="103"/>
      <c r="BG50" s="103"/>
      <c r="BH50" s="103"/>
      <c r="BI50" s="103"/>
      <c r="BJ50" s="103"/>
      <c r="BK50" s="103"/>
      <c r="BL50" s="103"/>
      <c r="BM50" s="103"/>
      <c r="BN50" s="103"/>
      <c r="BO50" s="103"/>
      <c r="BP50" s="103"/>
      <c r="BQ50" s="103"/>
      <c r="BR50" s="103"/>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103"/>
      <c r="DO50" s="103"/>
      <c r="DP50" s="332"/>
      <c r="DQ50" s="103"/>
      <c r="DR50" s="103"/>
      <c r="DS50" s="103"/>
      <c r="DT50" s="103"/>
      <c r="DU50" s="103"/>
      <c r="DV50" s="103"/>
      <c r="DW50" s="103"/>
      <c r="DX50" s="103"/>
      <c r="DY50" s="103"/>
      <c r="DZ50" s="103"/>
      <c r="EA50" s="103"/>
      <c r="EB50" s="103"/>
      <c r="EC50" s="103"/>
      <c r="ED50" s="103"/>
      <c r="EE50" s="103"/>
      <c r="EF50" s="103"/>
      <c r="EG50" s="103"/>
      <c r="EH50" s="103"/>
      <c r="EI50" s="103"/>
      <c r="EJ50" s="103"/>
      <c r="EK50" s="103"/>
      <c r="EL50" s="103"/>
      <c r="EM50" s="103"/>
      <c r="EN50" s="103"/>
      <c r="EO50" s="103"/>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348"/>
    </row>
    <row r="51" spans="2:195" ht="22.5" customHeight="1">
      <c r="B51" s="347"/>
      <c r="C51" s="960" t="s">
        <v>283</v>
      </c>
      <c r="D51" s="960"/>
      <c r="E51" s="960"/>
      <c r="F51" s="960"/>
      <c r="G51" s="960"/>
      <c r="H51" s="960"/>
      <c r="I51" s="7"/>
      <c r="J51" s="7"/>
      <c r="K51" s="7"/>
      <c r="L51" s="1246"/>
      <c r="M51" s="1247"/>
      <c r="N51" s="1247"/>
      <c r="O51" s="1248"/>
      <c r="P51" s="12"/>
      <c r="Q51" s="12"/>
      <c r="R51" s="1249">
        <v>1</v>
      </c>
      <c r="S51" s="1250"/>
      <c r="T51" s="1250"/>
      <c r="U51" s="1251"/>
      <c r="V51" s="12"/>
      <c r="W51" s="1249">
        <v>9</v>
      </c>
      <c r="X51" s="1250"/>
      <c r="Y51" s="1250"/>
      <c r="Z51" s="1251"/>
      <c r="AA51" s="12"/>
      <c r="AB51" s="12"/>
      <c r="AC51" s="12"/>
      <c r="AD51" s="1239"/>
      <c r="AE51" s="1240"/>
      <c r="AF51" s="1240"/>
      <c r="AG51" s="1240"/>
      <c r="AH51" s="1240"/>
      <c r="AI51" s="1240"/>
      <c r="AJ51" s="1241"/>
      <c r="AK51" s="103"/>
      <c r="AL51" s="1239"/>
      <c r="AM51" s="1240"/>
      <c r="AN51" s="1240"/>
      <c r="AO51" s="1240"/>
      <c r="AP51" s="1240"/>
      <c r="AQ51" s="1240"/>
      <c r="AR51" s="1241"/>
      <c r="AS51" s="103"/>
      <c r="AT51" s="103"/>
      <c r="AU51" s="103"/>
      <c r="AV51" s="103"/>
      <c r="AW51" s="103"/>
      <c r="AX51" s="103"/>
      <c r="AY51" s="103"/>
      <c r="AZ51" s="103"/>
      <c r="BA51" s="103"/>
      <c r="BB51" s="103"/>
      <c r="BC51" s="103"/>
      <c r="BD51" s="103"/>
      <c r="BE51" s="103"/>
      <c r="BF51" s="103"/>
      <c r="BG51" s="103"/>
      <c r="BH51" s="103"/>
      <c r="BI51" s="103"/>
      <c r="BJ51" s="103"/>
      <c r="BK51" s="103"/>
      <c r="BL51" s="103"/>
      <c r="BM51" s="103"/>
      <c r="BN51" s="103"/>
      <c r="BO51" s="103"/>
      <c r="BP51" s="103"/>
      <c r="BQ51" s="103"/>
      <c r="BR51" s="103"/>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103"/>
      <c r="DO51" s="103"/>
      <c r="DP51" s="332"/>
      <c r="DQ51" s="103"/>
      <c r="DR51" s="103"/>
      <c r="DS51" s="960" t="s">
        <v>111</v>
      </c>
      <c r="DT51" s="960"/>
      <c r="DU51" s="960"/>
      <c r="DV51" s="960"/>
      <c r="DW51" s="960"/>
      <c r="DX51" s="960"/>
      <c r="DY51" s="960"/>
      <c r="DZ51" s="960"/>
      <c r="EA51" s="960"/>
      <c r="EB51" s="960"/>
      <c r="EC51" s="960"/>
      <c r="ED51" s="960"/>
      <c r="EE51" s="960"/>
      <c r="EF51" s="960"/>
      <c r="EG51" s="960"/>
      <c r="EH51" s="960"/>
      <c r="EI51" s="960"/>
      <c r="EJ51" s="960"/>
      <c r="EK51" s="960"/>
      <c r="EL51" s="960"/>
      <c r="EM51" s="960"/>
      <c r="EN51" s="960"/>
      <c r="EO51" s="960"/>
      <c r="EP51" s="960"/>
      <c r="EQ51" s="960"/>
      <c r="ER51" s="960"/>
      <c r="ES51" s="960"/>
      <c r="ET51" s="960"/>
      <c r="EU51" s="960"/>
      <c r="EV51" s="960"/>
      <c r="EW51" s="960"/>
      <c r="EX51" s="960"/>
      <c r="EY51" s="960"/>
      <c r="EZ51" s="960"/>
      <c r="FA51" s="960"/>
      <c r="FB51" s="960"/>
      <c r="FC51" s="960"/>
      <c r="FD51" s="960"/>
      <c r="FE51" s="960"/>
      <c r="FF51" s="960"/>
      <c r="FG51" s="960"/>
      <c r="FH51" s="960"/>
      <c r="FI51" s="960"/>
      <c r="FJ51" s="960"/>
      <c r="FK51" s="960"/>
      <c r="FL51" s="960"/>
      <c r="FM51" s="960"/>
      <c r="FN51" s="960"/>
      <c r="FO51" s="960"/>
      <c r="FP51" s="960"/>
      <c r="FQ51" s="960"/>
      <c r="FR51" s="960"/>
      <c r="FS51" s="960"/>
      <c r="FT51" s="960"/>
      <c r="FU51" s="960"/>
      <c r="FV51" s="960"/>
      <c r="FW51" s="960"/>
      <c r="FX51" s="960"/>
      <c r="FY51" s="960"/>
      <c r="FZ51" s="960"/>
      <c r="GA51" s="960"/>
      <c r="GB51" s="960"/>
      <c r="GC51" s="960"/>
      <c r="GD51" s="1256"/>
    </row>
    <row r="52" spans="2:195" s="25" customFormat="1" ht="13.5" customHeight="1">
      <c r="B52" s="448"/>
      <c r="C52" s="23"/>
      <c r="D52" s="23"/>
      <c r="E52" s="23"/>
      <c r="F52" s="23"/>
      <c r="G52" s="23"/>
      <c r="H52" s="21"/>
      <c r="I52" s="50"/>
      <c r="J52" s="50"/>
      <c r="K52" s="50"/>
      <c r="L52" s="322"/>
      <c r="M52" s="322"/>
      <c r="N52" s="50"/>
      <c r="O52" s="40"/>
      <c r="P52" s="40"/>
      <c r="Q52" s="40"/>
      <c r="R52" s="437"/>
      <c r="S52" s="437"/>
      <c r="T52" s="437"/>
      <c r="U52" s="437"/>
      <c r="V52" s="437"/>
      <c r="W52" s="437"/>
      <c r="X52" s="437"/>
      <c r="Y52" s="437"/>
      <c r="Z52" s="437"/>
      <c r="AA52" s="437"/>
      <c r="AB52" s="437"/>
      <c r="AC52" s="437"/>
      <c r="AD52" s="1257">
        <v>3</v>
      </c>
      <c r="AE52" s="1257"/>
      <c r="AF52" s="1257"/>
      <c r="AG52" s="1257"/>
      <c r="AH52" s="1257"/>
      <c r="AI52" s="1257"/>
      <c r="AJ52" s="1257"/>
      <c r="AK52" s="368"/>
      <c r="AL52" s="368"/>
      <c r="AM52" s="368"/>
      <c r="AN52" s="368"/>
      <c r="AO52" s="368"/>
      <c r="AP52" s="368"/>
      <c r="AQ52" s="368"/>
      <c r="AR52" s="368"/>
      <c r="AS52" s="368"/>
      <c r="AT52" s="1257">
        <v>5</v>
      </c>
      <c r="AU52" s="1257"/>
      <c r="AV52" s="1257"/>
      <c r="AW52" s="1257"/>
      <c r="AX52" s="1257"/>
      <c r="AY52" s="1257"/>
      <c r="AZ52" s="1257"/>
      <c r="BA52" s="368"/>
      <c r="BB52" s="368"/>
      <c r="BC52" s="368"/>
      <c r="BD52" s="368"/>
      <c r="BE52" s="368"/>
      <c r="BF52" s="368"/>
      <c r="BG52" s="368"/>
      <c r="BH52" s="368"/>
      <c r="BI52" s="368"/>
      <c r="BJ52" s="368"/>
      <c r="BK52" s="368"/>
      <c r="BL52" s="368"/>
      <c r="BM52" s="368"/>
      <c r="BN52" s="368"/>
      <c r="BO52" s="368"/>
      <c r="BP52" s="368"/>
      <c r="BQ52" s="368"/>
      <c r="BR52" s="368"/>
      <c r="BS52" s="368"/>
      <c r="BT52" s="368"/>
      <c r="BU52" s="368"/>
      <c r="BV52" s="368"/>
      <c r="BW52" s="368"/>
      <c r="BX52" s="368"/>
      <c r="BY52" s="449"/>
      <c r="BZ52" s="449"/>
      <c r="CA52" s="449"/>
      <c r="CB52" s="368"/>
      <c r="CC52" s="368"/>
      <c r="CD52" s="368"/>
      <c r="CE52" s="368"/>
      <c r="CF52" s="368"/>
      <c r="CG52" s="368"/>
      <c r="CH52" s="1257">
        <v>10</v>
      </c>
      <c r="CI52" s="1257"/>
      <c r="CJ52" s="1257"/>
      <c r="CK52" s="1257"/>
      <c r="CL52" s="1257"/>
      <c r="CM52" s="1257"/>
      <c r="CN52" s="1257"/>
      <c r="CO52" s="368"/>
      <c r="CP52" s="368"/>
      <c r="CQ52" s="368"/>
      <c r="CR52" s="368"/>
      <c r="CS52" s="368"/>
      <c r="CT52" s="368"/>
      <c r="CU52" s="368"/>
      <c r="CV52" s="368"/>
      <c r="CW52" s="368"/>
      <c r="CX52" s="368"/>
      <c r="CY52" s="368"/>
      <c r="CZ52" s="368"/>
      <c r="DA52" s="368"/>
      <c r="DB52" s="368"/>
      <c r="DC52" s="39"/>
      <c r="DD52" s="39"/>
      <c r="DE52" s="39"/>
      <c r="DF52" s="39"/>
      <c r="DG52" s="39"/>
      <c r="DH52" s="39"/>
      <c r="DI52" s="39"/>
      <c r="DJ52" s="39"/>
      <c r="DK52" s="39"/>
      <c r="DL52" s="39"/>
      <c r="DM52" s="39"/>
      <c r="DN52" s="368"/>
      <c r="DO52" s="368"/>
      <c r="DP52" s="450"/>
      <c r="DQ52" s="368"/>
      <c r="DR52" s="368"/>
      <c r="DS52" s="368"/>
      <c r="DT52" s="368"/>
      <c r="DU52" s="368"/>
      <c r="DV52" s="368"/>
      <c r="DW52" s="368"/>
      <c r="DX52" s="368"/>
      <c r="DY52" s="368"/>
      <c r="DZ52" s="368"/>
      <c r="EA52" s="368"/>
      <c r="EB52" s="368"/>
      <c r="EC52" s="368"/>
      <c r="ED52" s="368"/>
      <c r="EE52" s="368"/>
      <c r="EF52" s="1257">
        <v>13</v>
      </c>
      <c r="EG52" s="1257"/>
      <c r="EH52" s="1257"/>
      <c r="EI52" s="1257"/>
      <c r="EJ52" s="368"/>
      <c r="EK52" s="368"/>
      <c r="EL52" s="1257">
        <v>14</v>
      </c>
      <c r="EM52" s="1257"/>
      <c r="EN52" s="1257"/>
      <c r="EO52" s="1257"/>
      <c r="EP52" s="39"/>
      <c r="EQ52" s="39"/>
      <c r="ER52" s="39"/>
      <c r="ES52" s="39"/>
      <c r="ET52" s="39"/>
      <c r="EU52" s="39"/>
      <c r="EV52" s="39"/>
      <c r="EW52" s="39"/>
      <c r="EX52" s="39"/>
      <c r="EY52" s="39"/>
      <c r="EZ52" s="39"/>
      <c r="FA52" s="1257">
        <v>16</v>
      </c>
      <c r="FB52" s="1257"/>
      <c r="FC52" s="1257"/>
      <c r="FD52" s="1257"/>
      <c r="FE52" s="39"/>
      <c r="FF52" s="39"/>
      <c r="FG52" s="39"/>
      <c r="FH52" s="39"/>
      <c r="FI52" s="39"/>
      <c r="FJ52" s="39"/>
      <c r="FK52" s="39"/>
      <c r="FL52" s="39"/>
      <c r="FM52" s="39"/>
      <c r="FN52" s="39"/>
      <c r="FO52" s="39"/>
      <c r="FP52" s="1257">
        <v>18</v>
      </c>
      <c r="FQ52" s="1257"/>
      <c r="FR52" s="1257"/>
      <c r="FS52" s="1257"/>
      <c r="FT52" s="39"/>
      <c r="FU52" s="39"/>
      <c r="FV52" s="39"/>
      <c r="FW52" s="39"/>
      <c r="FX52" s="39"/>
      <c r="FY52" s="39"/>
      <c r="FZ52" s="39"/>
      <c r="GA52" s="39"/>
      <c r="GB52" s="39"/>
      <c r="GC52" s="39"/>
      <c r="GD52" s="451"/>
    </row>
    <row r="53" spans="2:195" ht="22.5" customHeight="1">
      <c r="B53" s="347"/>
      <c r="C53" s="1258" t="s">
        <v>64</v>
      </c>
      <c r="D53" s="1258"/>
      <c r="E53" s="1258"/>
      <c r="F53" s="1258"/>
      <c r="G53" s="1258"/>
      <c r="H53" s="1258"/>
      <c r="I53" s="7"/>
      <c r="J53" s="7"/>
      <c r="K53" s="7"/>
      <c r="L53" s="1246"/>
      <c r="M53" s="1247"/>
      <c r="N53" s="1247"/>
      <c r="O53" s="1248"/>
      <c r="P53" s="12"/>
      <c r="Q53" s="12"/>
      <c r="R53" s="1249">
        <v>2</v>
      </c>
      <c r="S53" s="1250"/>
      <c r="T53" s="1250"/>
      <c r="U53" s="1251"/>
      <c r="V53" s="12"/>
      <c r="W53" s="1249">
        <v>0</v>
      </c>
      <c r="X53" s="1250"/>
      <c r="Y53" s="1250"/>
      <c r="Z53" s="1251"/>
      <c r="AA53" s="12"/>
      <c r="AB53" s="12"/>
      <c r="AC53" s="12"/>
      <c r="AD53" s="1239"/>
      <c r="AE53" s="1240"/>
      <c r="AF53" s="1240"/>
      <c r="AG53" s="1240"/>
      <c r="AH53" s="1240"/>
      <c r="AI53" s="1240"/>
      <c r="AJ53" s="1241"/>
      <c r="AK53" s="103"/>
      <c r="AL53" s="1239"/>
      <c r="AM53" s="1240"/>
      <c r="AN53" s="1240"/>
      <c r="AO53" s="1240"/>
      <c r="AP53" s="1240"/>
      <c r="AQ53" s="1240"/>
      <c r="AR53" s="1241"/>
      <c r="AS53" s="103"/>
      <c r="AT53" s="1239"/>
      <c r="AU53" s="1240"/>
      <c r="AV53" s="1240"/>
      <c r="AW53" s="1240"/>
      <c r="AX53" s="1240"/>
      <c r="AY53" s="1240"/>
      <c r="AZ53" s="1241"/>
      <c r="BA53" s="103"/>
      <c r="BB53" s="1239"/>
      <c r="BC53" s="1240"/>
      <c r="BD53" s="1240"/>
      <c r="BE53" s="1240"/>
      <c r="BF53" s="1240"/>
      <c r="BG53" s="1240"/>
      <c r="BH53" s="1241"/>
      <c r="BI53" s="103"/>
      <c r="BJ53" s="1239"/>
      <c r="BK53" s="1240"/>
      <c r="BL53" s="1240"/>
      <c r="BM53" s="1240"/>
      <c r="BN53" s="1240"/>
      <c r="BO53" s="1240"/>
      <c r="BP53" s="1241"/>
      <c r="BQ53" s="43"/>
      <c r="BR53" s="1239"/>
      <c r="BS53" s="1240"/>
      <c r="BT53" s="1240"/>
      <c r="BU53" s="1240"/>
      <c r="BV53" s="1240"/>
      <c r="BW53" s="1240"/>
      <c r="BX53" s="1241"/>
      <c r="BY53" s="103"/>
      <c r="BZ53" s="1239"/>
      <c r="CA53" s="1240"/>
      <c r="CB53" s="1240"/>
      <c r="CC53" s="1240"/>
      <c r="CD53" s="1240"/>
      <c r="CE53" s="1240"/>
      <c r="CF53" s="1241"/>
      <c r="CG53" s="103"/>
      <c r="CH53" s="1239"/>
      <c r="CI53" s="1240"/>
      <c r="CJ53" s="1240"/>
      <c r="CK53" s="1240"/>
      <c r="CL53" s="1240"/>
      <c r="CM53" s="1240"/>
      <c r="CN53" s="1241"/>
      <c r="CO53" s="103"/>
      <c r="CP53" s="1239"/>
      <c r="CQ53" s="1240"/>
      <c r="CR53" s="1240"/>
      <c r="CS53" s="1240"/>
      <c r="CT53" s="1240"/>
      <c r="CU53" s="1240"/>
      <c r="CV53" s="1241"/>
      <c r="CW53" s="103"/>
      <c r="CX53" s="1239"/>
      <c r="CY53" s="1240"/>
      <c r="CZ53" s="1240"/>
      <c r="DA53" s="1240"/>
      <c r="DB53" s="1240"/>
      <c r="DC53" s="1240"/>
      <c r="DD53" s="1241"/>
      <c r="DE53" s="7"/>
      <c r="DF53" s="316"/>
      <c r="DG53" s="316"/>
      <c r="DH53" s="103"/>
      <c r="DI53" s="316"/>
      <c r="DJ53" s="849" t="s">
        <v>284</v>
      </c>
      <c r="DK53" s="849"/>
      <c r="DL53" s="849"/>
      <c r="DM53" s="849"/>
      <c r="DN53" s="849"/>
      <c r="DO53" s="849"/>
      <c r="DP53" s="849"/>
      <c r="DQ53" s="849"/>
      <c r="DR53" s="849"/>
      <c r="DS53" s="849"/>
      <c r="DT53" s="849"/>
      <c r="DU53" s="849"/>
      <c r="DV53" s="849"/>
      <c r="DW53" s="849"/>
      <c r="DX53" s="849"/>
      <c r="DY53" s="849"/>
      <c r="DZ53" s="849"/>
      <c r="EA53" s="849"/>
      <c r="EB53" s="849"/>
      <c r="EC53" s="849"/>
      <c r="ED53" s="849"/>
      <c r="EE53" s="849"/>
      <c r="EF53" s="1243"/>
      <c r="EG53" s="1244"/>
      <c r="EH53" s="1244"/>
      <c r="EI53" s="1245"/>
      <c r="EJ53" s="103"/>
      <c r="EK53" s="103"/>
      <c r="EL53" s="1243"/>
      <c r="EM53" s="1244"/>
      <c r="EN53" s="1244"/>
      <c r="EO53" s="1245"/>
      <c r="EP53" s="37"/>
      <c r="EQ53" s="1243"/>
      <c r="ER53" s="1244"/>
      <c r="ES53" s="1244"/>
      <c r="ET53" s="1245"/>
      <c r="EU53" s="960" t="s">
        <v>19</v>
      </c>
      <c r="EV53" s="960"/>
      <c r="EW53" s="960"/>
      <c r="EX53" s="960"/>
      <c r="EY53" s="960"/>
      <c r="EZ53" s="960"/>
      <c r="FA53" s="1243"/>
      <c r="FB53" s="1244"/>
      <c r="FC53" s="1244"/>
      <c r="FD53" s="1245"/>
      <c r="FE53" s="37"/>
      <c r="FF53" s="1243"/>
      <c r="FG53" s="1244"/>
      <c r="FH53" s="1244"/>
      <c r="FI53" s="1245"/>
      <c r="FJ53" s="960" t="s">
        <v>20</v>
      </c>
      <c r="FK53" s="960"/>
      <c r="FL53" s="960"/>
      <c r="FM53" s="960"/>
      <c r="FN53" s="960"/>
      <c r="FO53" s="960"/>
      <c r="FP53" s="1243"/>
      <c r="FQ53" s="1244"/>
      <c r="FR53" s="1244"/>
      <c r="FS53" s="1245"/>
      <c r="FT53" s="37"/>
      <c r="FU53" s="1243"/>
      <c r="FV53" s="1244"/>
      <c r="FW53" s="1244"/>
      <c r="FX53" s="1245"/>
      <c r="FY53" s="901" t="s">
        <v>21</v>
      </c>
      <c r="FZ53" s="901"/>
      <c r="GA53" s="901"/>
      <c r="GB53" s="901"/>
      <c r="GC53" s="901"/>
      <c r="GD53" s="1242"/>
    </row>
    <row r="54" spans="2:195" ht="5.25" customHeight="1">
      <c r="B54" s="347"/>
      <c r="C54" s="1230" t="s">
        <v>105</v>
      </c>
      <c r="D54" s="1230"/>
      <c r="E54" s="1230"/>
      <c r="F54" s="1230"/>
      <c r="G54" s="1230"/>
      <c r="H54" s="1230"/>
      <c r="I54" s="103"/>
      <c r="J54" s="103"/>
      <c r="K54" s="103"/>
      <c r="L54" s="1253"/>
      <c r="M54" s="1254"/>
      <c r="N54" s="1254"/>
      <c r="O54" s="1254"/>
      <c r="P54" s="1254"/>
      <c r="Q54" s="1254"/>
      <c r="R54" s="1254"/>
      <c r="S54" s="1254"/>
      <c r="T54" s="1254"/>
      <c r="U54" s="1254"/>
      <c r="V54" s="1254"/>
      <c r="W54" s="1254"/>
      <c r="X54" s="1254"/>
      <c r="Y54" s="1254"/>
      <c r="Z54" s="1254"/>
      <c r="AA54" s="1254"/>
      <c r="AB54" s="1254"/>
      <c r="AC54" s="1254"/>
      <c r="AD54" s="1254"/>
      <c r="AE54" s="1254"/>
      <c r="AF54" s="1254"/>
      <c r="AG54" s="1254"/>
      <c r="AH54" s="1254"/>
      <c r="AI54" s="1254"/>
      <c r="AJ54" s="1254"/>
      <c r="AK54" s="1254"/>
      <c r="AL54" s="1254"/>
      <c r="AM54" s="1254"/>
      <c r="AN54" s="1254"/>
      <c r="AO54" s="1254"/>
      <c r="AP54" s="1254"/>
      <c r="AQ54" s="1254"/>
      <c r="AR54" s="1254"/>
      <c r="AS54" s="1254"/>
      <c r="AT54" s="1254"/>
      <c r="AU54" s="1254"/>
      <c r="AV54" s="1254"/>
      <c r="AW54" s="1254"/>
      <c r="AX54" s="1254"/>
      <c r="AY54" s="1254"/>
      <c r="AZ54" s="1254"/>
      <c r="BA54" s="1254"/>
      <c r="BB54" s="1254"/>
      <c r="BC54" s="1254"/>
      <c r="BD54" s="1254"/>
      <c r="BE54" s="1254"/>
      <c r="BF54" s="1254"/>
      <c r="BG54" s="1254"/>
      <c r="BH54" s="1254"/>
      <c r="BI54" s="1254"/>
      <c r="BJ54" s="1254"/>
      <c r="BK54" s="1254"/>
      <c r="BL54" s="1254"/>
      <c r="BM54" s="1254"/>
      <c r="BN54" s="1254"/>
      <c r="BO54" s="1254"/>
      <c r="BP54" s="1254"/>
      <c r="BQ54" s="1254"/>
      <c r="BR54" s="1254"/>
      <c r="BS54" s="1254"/>
      <c r="BT54" s="1254"/>
      <c r="BU54" s="1254"/>
      <c r="BV54" s="1254"/>
      <c r="BW54" s="1254"/>
      <c r="BX54" s="1254"/>
      <c r="BY54" s="1254"/>
      <c r="BZ54" s="1254"/>
      <c r="CA54" s="1254"/>
      <c r="CB54" s="1254"/>
      <c r="CC54" s="1254"/>
      <c r="CD54" s="1254"/>
      <c r="CE54" s="1254"/>
      <c r="CF54" s="1254"/>
      <c r="CG54" s="1254"/>
      <c r="CH54" s="1254"/>
      <c r="CI54" s="1254"/>
      <c r="CJ54" s="1254"/>
      <c r="CK54" s="1254"/>
      <c r="CL54" s="1254"/>
      <c r="CM54" s="1254"/>
      <c r="CN54" s="1254"/>
      <c r="CO54" s="1254"/>
      <c r="CP54" s="1254"/>
      <c r="CQ54" s="1254"/>
      <c r="CR54" s="1254"/>
      <c r="CS54" s="1254"/>
      <c r="CT54" s="1254"/>
      <c r="CU54" s="1254"/>
      <c r="CV54" s="1254"/>
      <c r="CW54" s="1254"/>
      <c r="CX54" s="1254"/>
      <c r="CY54" s="1254"/>
      <c r="CZ54" s="1254"/>
      <c r="DA54" s="1254"/>
      <c r="DB54" s="1254"/>
      <c r="DC54" s="1254"/>
      <c r="DD54" s="1254"/>
      <c r="DE54" s="1254"/>
      <c r="DF54" s="1254"/>
      <c r="DG54" s="1254"/>
      <c r="DH54" s="1254"/>
      <c r="DI54" s="1254"/>
      <c r="DJ54" s="1254"/>
      <c r="DK54" s="1254"/>
      <c r="DL54" s="1254"/>
      <c r="DM54" s="1254"/>
      <c r="DN54" s="1254"/>
      <c r="DO54" s="1254"/>
      <c r="DP54" s="1254"/>
      <c r="DQ54" s="1254"/>
      <c r="DR54" s="1254"/>
      <c r="DS54" s="1254"/>
      <c r="DT54" s="1254"/>
      <c r="DU54" s="1254"/>
      <c r="DV54" s="1254"/>
      <c r="DW54" s="1254"/>
      <c r="DX54" s="1254"/>
      <c r="DY54" s="1254"/>
      <c r="DZ54" s="103"/>
      <c r="EA54" s="103"/>
      <c r="EB54" s="103"/>
      <c r="EC54" s="103"/>
      <c r="ED54" s="103"/>
      <c r="EE54" s="103"/>
      <c r="EF54" s="103"/>
      <c r="EG54" s="103"/>
      <c r="EH54" s="103"/>
      <c r="EI54" s="103"/>
      <c r="EJ54" s="103"/>
      <c r="EK54" s="103"/>
      <c r="EL54" s="103"/>
      <c r="EM54" s="103"/>
      <c r="EN54" s="103"/>
      <c r="EO54" s="103"/>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348"/>
      <c r="GE54" s="1231" t="s">
        <v>771</v>
      </c>
      <c r="GF54" s="1232"/>
      <c r="GG54" s="1232"/>
      <c r="GH54" s="1232"/>
      <c r="GI54" s="1232"/>
      <c r="GJ54" s="1232"/>
      <c r="GK54" s="1232"/>
      <c r="GL54" s="1232"/>
      <c r="GM54" s="1232"/>
    </row>
    <row r="55" spans="2:195" s="11" customFormat="1" ht="22.5" customHeight="1">
      <c r="B55" s="349"/>
      <c r="C55" s="1230"/>
      <c r="D55" s="1230"/>
      <c r="E55" s="1230"/>
      <c r="F55" s="1230"/>
      <c r="G55" s="1230"/>
      <c r="H55" s="1230"/>
      <c r="I55" s="9"/>
      <c r="J55" s="9"/>
      <c r="K55" s="453"/>
      <c r="L55" s="1255"/>
      <c r="M55" s="1255"/>
      <c r="N55" s="1255"/>
      <c r="O55" s="1255"/>
      <c r="P55" s="1255"/>
      <c r="Q55" s="1255"/>
      <c r="R55" s="1255"/>
      <c r="S55" s="1255"/>
      <c r="T55" s="1255"/>
      <c r="U55" s="1255"/>
      <c r="V55" s="1255"/>
      <c r="W55" s="1255"/>
      <c r="X55" s="1255"/>
      <c r="Y55" s="1255"/>
      <c r="Z55" s="1255"/>
      <c r="AA55" s="1255"/>
      <c r="AB55" s="1255"/>
      <c r="AC55" s="1255"/>
      <c r="AD55" s="1255"/>
      <c r="AE55" s="1255"/>
      <c r="AF55" s="1255"/>
      <c r="AG55" s="1255"/>
      <c r="AH55" s="1255"/>
      <c r="AI55" s="1255"/>
      <c r="AJ55" s="1255"/>
      <c r="AK55" s="1255"/>
      <c r="AL55" s="1255"/>
      <c r="AM55" s="1255"/>
      <c r="AN55" s="1255"/>
      <c r="AO55" s="1255"/>
      <c r="AP55" s="1255"/>
      <c r="AQ55" s="1255"/>
      <c r="AR55" s="1255"/>
      <c r="AS55" s="1255"/>
      <c r="AT55" s="1255"/>
      <c r="AU55" s="1255"/>
      <c r="AV55" s="1255"/>
      <c r="AW55" s="1255"/>
      <c r="AX55" s="1255"/>
      <c r="AY55" s="1255"/>
      <c r="AZ55" s="1255"/>
      <c r="BA55" s="1255"/>
      <c r="BB55" s="1255"/>
      <c r="BC55" s="1255"/>
      <c r="BD55" s="1255"/>
      <c r="BE55" s="1255"/>
      <c r="BF55" s="1255"/>
      <c r="BG55" s="1255"/>
      <c r="BH55" s="1255"/>
      <c r="BI55" s="1255"/>
      <c r="BJ55" s="1255"/>
      <c r="BK55" s="1255"/>
      <c r="BL55" s="1255"/>
      <c r="BM55" s="1255"/>
      <c r="BN55" s="1255"/>
      <c r="BO55" s="1255"/>
      <c r="BP55" s="1255"/>
      <c r="BQ55" s="1255"/>
      <c r="BR55" s="1255"/>
      <c r="BS55" s="1255"/>
      <c r="BT55" s="1255"/>
      <c r="BU55" s="1255"/>
      <c r="BV55" s="1255"/>
      <c r="BW55" s="1255"/>
      <c r="BX55" s="1255"/>
      <c r="BY55" s="1255"/>
      <c r="BZ55" s="1255"/>
      <c r="CA55" s="1255"/>
      <c r="CB55" s="1255"/>
      <c r="CC55" s="1255"/>
      <c r="CD55" s="1255"/>
      <c r="CE55" s="1255"/>
      <c r="CF55" s="1255"/>
      <c r="CG55" s="1255"/>
      <c r="CH55" s="1255"/>
      <c r="CI55" s="1255"/>
      <c r="CJ55" s="1255"/>
      <c r="CK55" s="1255"/>
      <c r="CL55" s="1255"/>
      <c r="CM55" s="1255"/>
      <c r="CN55" s="1255"/>
      <c r="CO55" s="1255"/>
      <c r="CP55" s="1255"/>
      <c r="CQ55" s="1255"/>
      <c r="CR55" s="1255"/>
      <c r="CS55" s="1255"/>
      <c r="CT55" s="1255"/>
      <c r="CU55" s="1255"/>
      <c r="CV55" s="1255"/>
      <c r="CW55" s="1255"/>
      <c r="CX55" s="1255"/>
      <c r="CY55" s="1255"/>
      <c r="CZ55" s="1255"/>
      <c r="DA55" s="1255"/>
      <c r="DB55" s="1255"/>
      <c r="DC55" s="1255"/>
      <c r="DD55" s="1255"/>
      <c r="DE55" s="1255"/>
      <c r="DF55" s="1255"/>
      <c r="DG55" s="1255"/>
      <c r="DH55" s="1255"/>
      <c r="DI55" s="1255"/>
      <c r="DJ55" s="1255"/>
      <c r="DK55" s="1255"/>
      <c r="DL55" s="1255"/>
      <c r="DM55" s="1255"/>
      <c r="DN55" s="1255"/>
      <c r="DO55" s="1255"/>
      <c r="DP55" s="1255"/>
      <c r="DQ55" s="1255"/>
      <c r="DR55" s="1255"/>
      <c r="DS55" s="1255"/>
      <c r="DT55" s="1255"/>
      <c r="DU55" s="1255"/>
      <c r="DV55" s="1255"/>
      <c r="DW55" s="1255"/>
      <c r="DX55" s="1255"/>
      <c r="DY55" s="1255"/>
      <c r="DZ55" s="454"/>
      <c r="EA55" s="454"/>
      <c r="EB55" s="454"/>
      <c r="EC55" s="454"/>
      <c r="ED55" s="454"/>
      <c r="EE55" s="454"/>
      <c r="EF55" s="454"/>
      <c r="EG55" s="454"/>
      <c r="EH55" s="454"/>
      <c r="EI55" s="454"/>
      <c r="EJ55" s="454"/>
      <c r="EK55" s="454"/>
      <c r="EL55" s="454"/>
      <c r="EM55" s="454"/>
      <c r="EN55" s="454"/>
      <c r="EO55" s="454"/>
      <c r="EP55" s="454"/>
      <c r="EQ55" s="454"/>
      <c r="ER55" s="454"/>
      <c r="ES55" s="454"/>
      <c r="ET55" s="454"/>
      <c r="EU55" s="454"/>
      <c r="EV55" s="454"/>
      <c r="EW55" s="454"/>
      <c r="EX55" s="454"/>
      <c r="EY55" s="454"/>
      <c r="EZ55" s="454"/>
      <c r="FA55" s="454"/>
      <c r="FB55" s="454"/>
      <c r="FC55" s="454"/>
      <c r="FD55" s="454"/>
      <c r="FE55" s="454"/>
      <c r="FF55" s="454"/>
      <c r="FG55" s="454"/>
      <c r="FH55" s="454"/>
      <c r="FI55" s="454"/>
      <c r="FJ55" s="454"/>
      <c r="FK55" s="454"/>
      <c r="FL55" s="454"/>
      <c r="FM55" s="454"/>
      <c r="FN55" s="454"/>
      <c r="FO55" s="454"/>
      <c r="FP55" s="454"/>
      <c r="FQ55" s="454"/>
      <c r="FR55" s="454"/>
      <c r="FS55" s="454"/>
      <c r="FT55" s="454"/>
      <c r="FU55" s="454"/>
      <c r="FV55" s="454"/>
      <c r="FW55" s="454"/>
      <c r="FX55" s="454"/>
      <c r="FY55" s="454"/>
      <c r="FZ55" s="454"/>
      <c r="GA55" s="454"/>
      <c r="GB55" s="454"/>
      <c r="GC55" s="454"/>
      <c r="GD55" s="350"/>
      <c r="GE55" s="1231"/>
      <c r="GF55" s="1232"/>
      <c r="GG55" s="1232"/>
      <c r="GH55" s="1232"/>
      <c r="GI55" s="1232"/>
      <c r="GJ55" s="1232"/>
      <c r="GK55" s="1232"/>
      <c r="GL55" s="1232"/>
      <c r="GM55" s="1232"/>
    </row>
    <row r="56" spans="2:195" s="36" customFormat="1" ht="6" customHeight="1" thickBot="1">
      <c r="B56" s="455"/>
      <c r="C56" s="454"/>
      <c r="D56" s="454"/>
      <c r="E56" s="454"/>
      <c r="F56" s="454"/>
      <c r="G56" s="454"/>
      <c r="H56" s="454"/>
      <c r="I56" s="454"/>
      <c r="J56" s="454"/>
      <c r="K56" s="454"/>
      <c r="L56" s="454"/>
      <c r="M56" s="454"/>
      <c r="N56" s="454"/>
      <c r="O56" s="454"/>
      <c r="P56" s="454"/>
      <c r="Q56" s="454"/>
      <c r="R56" s="454"/>
      <c r="S56" s="454"/>
      <c r="T56" s="454"/>
      <c r="U56" s="454"/>
      <c r="V56" s="454"/>
      <c r="W56" s="454"/>
      <c r="X56" s="454"/>
      <c r="Y56" s="454"/>
      <c r="Z56" s="454"/>
      <c r="AA56" s="454"/>
      <c r="AB56" s="454"/>
      <c r="AC56" s="454"/>
      <c r="AD56" s="454"/>
      <c r="AE56" s="454"/>
      <c r="AF56" s="454"/>
      <c r="AG56" s="454"/>
      <c r="AH56" s="454"/>
      <c r="AI56" s="454"/>
      <c r="AJ56" s="454"/>
      <c r="AK56" s="454"/>
      <c r="AL56" s="454"/>
      <c r="AM56" s="454"/>
      <c r="AN56" s="454"/>
      <c r="AO56" s="454"/>
      <c r="AP56" s="454"/>
      <c r="AQ56" s="454"/>
      <c r="AR56" s="454"/>
      <c r="AS56" s="454"/>
      <c r="AT56" s="454"/>
      <c r="AU56" s="454"/>
      <c r="AV56" s="454"/>
      <c r="AW56" s="454"/>
      <c r="AX56" s="454"/>
      <c r="AY56" s="454"/>
      <c r="AZ56" s="454"/>
      <c r="BA56" s="454"/>
      <c r="BB56" s="454"/>
      <c r="BC56" s="454"/>
      <c r="BD56" s="454"/>
      <c r="BE56" s="454"/>
      <c r="BF56" s="454"/>
      <c r="BG56" s="454"/>
      <c r="BH56" s="454"/>
      <c r="BI56" s="454"/>
      <c r="BJ56" s="454"/>
      <c r="BK56" s="454"/>
      <c r="BL56" s="454"/>
      <c r="BM56" s="454"/>
      <c r="BN56" s="454"/>
      <c r="BO56" s="454"/>
      <c r="BP56" s="454"/>
      <c r="BQ56" s="454"/>
      <c r="BR56" s="454"/>
      <c r="BS56" s="454"/>
      <c r="BT56" s="454"/>
      <c r="BU56" s="454"/>
      <c r="BV56" s="454"/>
      <c r="BW56" s="454"/>
      <c r="BX56" s="454"/>
      <c r="BY56" s="454"/>
      <c r="BZ56" s="454"/>
      <c r="CA56" s="454"/>
      <c r="CB56" s="454"/>
      <c r="CC56" s="454"/>
      <c r="CD56" s="454"/>
      <c r="CE56" s="454"/>
      <c r="CF56" s="454"/>
      <c r="CG56" s="454"/>
      <c r="CH56" s="454"/>
      <c r="CI56" s="454"/>
      <c r="CJ56" s="454"/>
      <c r="CK56" s="454"/>
      <c r="CL56" s="454"/>
      <c r="CM56" s="454"/>
      <c r="CN56" s="454"/>
      <c r="CO56" s="454"/>
      <c r="CP56" s="454"/>
      <c r="CQ56" s="454"/>
      <c r="CR56" s="454"/>
      <c r="CS56" s="454"/>
      <c r="CT56" s="454"/>
      <c r="CU56" s="454"/>
      <c r="CV56" s="454"/>
      <c r="CW56" s="454"/>
      <c r="CX56" s="454"/>
      <c r="CY56" s="454"/>
      <c r="CZ56" s="454"/>
      <c r="DA56" s="454"/>
      <c r="DB56" s="454"/>
      <c r="DC56" s="454"/>
      <c r="DD56" s="454"/>
      <c r="DE56" s="454"/>
      <c r="DF56" s="454"/>
      <c r="DG56" s="454"/>
      <c r="DH56" s="454"/>
      <c r="DI56" s="454"/>
      <c r="DJ56" s="454"/>
      <c r="DK56" s="454"/>
      <c r="DL56" s="454"/>
      <c r="DM56" s="454"/>
      <c r="DN56" s="454"/>
      <c r="DO56" s="454"/>
      <c r="DP56" s="454"/>
      <c r="DQ56" s="454"/>
      <c r="DR56" s="454"/>
      <c r="DS56" s="454"/>
      <c r="DT56" s="454"/>
      <c r="DU56" s="454"/>
      <c r="DV56" s="454"/>
      <c r="DW56" s="454"/>
      <c r="DX56" s="454"/>
      <c r="DY56" s="454"/>
      <c r="DZ56" s="454"/>
      <c r="EA56" s="454"/>
      <c r="EB56" s="454"/>
      <c r="EC56" s="454"/>
      <c r="ED56" s="454"/>
      <c r="EE56" s="454"/>
      <c r="EF56" s="454"/>
      <c r="EG56" s="454"/>
      <c r="EH56" s="454"/>
      <c r="EI56" s="454"/>
      <c r="EJ56" s="454"/>
      <c r="EK56" s="454"/>
      <c r="EL56" s="454"/>
      <c r="EM56" s="454"/>
      <c r="EN56" s="454"/>
      <c r="EO56" s="454"/>
      <c r="EP56" s="454"/>
      <c r="EQ56" s="454"/>
      <c r="ER56" s="454"/>
      <c r="ES56" s="454"/>
      <c r="ET56" s="454"/>
      <c r="EU56" s="454"/>
      <c r="EV56" s="454"/>
      <c r="EW56" s="454"/>
      <c r="EX56" s="454"/>
      <c r="EY56" s="454"/>
      <c r="EZ56" s="454"/>
      <c r="FA56" s="454"/>
      <c r="FB56" s="454"/>
      <c r="FC56" s="454"/>
      <c r="FD56" s="454"/>
      <c r="FE56" s="454"/>
      <c r="FF56" s="454"/>
      <c r="FG56" s="454"/>
      <c r="FH56" s="454"/>
      <c r="FI56" s="454"/>
      <c r="FJ56" s="454"/>
      <c r="FK56" s="454"/>
      <c r="FL56" s="454"/>
      <c r="FM56" s="454"/>
      <c r="FN56" s="454"/>
      <c r="FO56" s="454"/>
      <c r="FP56" s="454"/>
      <c r="FQ56" s="454"/>
      <c r="FR56" s="454"/>
      <c r="FS56" s="454"/>
      <c r="FT56" s="454"/>
      <c r="FU56" s="454"/>
      <c r="FV56" s="454"/>
      <c r="FW56" s="454"/>
      <c r="FX56" s="454"/>
      <c r="FY56" s="454"/>
      <c r="FZ56" s="454"/>
      <c r="GA56" s="454"/>
      <c r="GB56" s="454"/>
      <c r="GC56" s="454"/>
      <c r="GD56" s="456"/>
    </row>
    <row r="57" spans="2:195" s="35" customFormat="1" ht="18" customHeight="1">
      <c r="B57" s="442"/>
      <c r="C57" s="443" t="s">
        <v>142</v>
      </c>
      <c r="D57" s="444"/>
      <c r="E57" s="444"/>
      <c r="F57" s="444"/>
      <c r="G57" s="444"/>
      <c r="H57" s="444"/>
      <c r="I57" s="444"/>
      <c r="J57" s="444"/>
      <c r="K57" s="444"/>
      <c r="L57" s="445"/>
      <c r="M57" s="445"/>
      <c r="N57" s="444"/>
      <c r="O57" s="444"/>
      <c r="P57" s="444"/>
      <c r="Q57" s="444"/>
      <c r="R57" s="444"/>
      <c r="S57" s="444"/>
      <c r="T57" s="444"/>
      <c r="U57" s="444"/>
      <c r="V57" s="444"/>
      <c r="W57" s="444"/>
      <c r="X57" s="444"/>
      <c r="Y57" s="444"/>
      <c r="Z57" s="444"/>
      <c r="AA57" s="444"/>
      <c r="AB57" s="444"/>
      <c r="AC57" s="444"/>
      <c r="AD57" s="444"/>
      <c r="AE57" s="444"/>
      <c r="AF57" s="444"/>
      <c r="AG57" s="444"/>
      <c r="AH57" s="444"/>
      <c r="AI57" s="444"/>
      <c r="AJ57" s="444"/>
      <c r="AK57" s="444"/>
      <c r="AL57" s="444"/>
      <c r="AM57" s="444"/>
      <c r="AN57" s="444"/>
      <c r="AO57" s="444"/>
      <c r="AP57" s="444"/>
      <c r="AQ57" s="444"/>
      <c r="AR57" s="444"/>
      <c r="AS57" s="444"/>
      <c r="AT57" s="444"/>
      <c r="AU57" s="444"/>
      <c r="AV57" s="444"/>
      <c r="AW57" s="444"/>
      <c r="AX57" s="444"/>
      <c r="AY57" s="444"/>
      <c r="AZ57" s="444"/>
      <c r="BA57" s="444"/>
      <c r="BB57" s="444"/>
      <c r="BC57" s="444"/>
      <c r="BD57" s="444"/>
      <c r="BE57" s="444"/>
      <c r="BF57" s="444"/>
      <c r="BG57" s="444"/>
      <c r="BH57" s="444"/>
      <c r="BI57" s="444"/>
      <c r="BJ57" s="444"/>
      <c r="BK57" s="444"/>
      <c r="BL57" s="444"/>
      <c r="BM57" s="444"/>
      <c r="BN57" s="444"/>
      <c r="BO57" s="444"/>
      <c r="BP57" s="444"/>
      <c r="BQ57" s="444"/>
      <c r="BR57" s="444"/>
      <c r="BS57" s="444"/>
      <c r="BT57" s="444"/>
      <c r="BU57" s="444"/>
      <c r="BV57" s="444"/>
      <c r="BW57" s="444"/>
      <c r="BX57" s="444"/>
      <c r="BY57" s="444"/>
      <c r="BZ57" s="444"/>
      <c r="CA57" s="446"/>
      <c r="CB57" s="446"/>
      <c r="CC57" s="446"/>
      <c r="CD57" s="446"/>
      <c r="CE57" s="444"/>
      <c r="CF57" s="444"/>
      <c r="CG57" s="444"/>
      <c r="CH57" s="444"/>
      <c r="CI57" s="444"/>
      <c r="CJ57" s="444"/>
      <c r="CK57" s="444"/>
      <c r="CL57" s="444"/>
      <c r="CM57" s="444"/>
      <c r="CN57" s="444"/>
      <c r="CO57" s="444"/>
      <c r="CP57" s="444"/>
      <c r="CQ57" s="444"/>
      <c r="CR57" s="444"/>
      <c r="CS57" s="444"/>
      <c r="CT57" s="444"/>
      <c r="CU57" s="444"/>
      <c r="CV57" s="444"/>
      <c r="CW57" s="444"/>
      <c r="CX57" s="444"/>
      <c r="CY57" s="444"/>
      <c r="CZ57" s="444"/>
      <c r="DA57" s="444"/>
      <c r="DB57" s="444"/>
      <c r="DC57" s="444"/>
      <c r="DD57" s="444"/>
      <c r="DE57" s="443"/>
      <c r="DF57" s="443"/>
      <c r="DG57" s="443"/>
      <c r="DH57" s="443"/>
      <c r="DI57" s="443"/>
      <c r="DJ57" s="443"/>
      <c r="DK57" s="443"/>
      <c r="DL57" s="443"/>
      <c r="DM57" s="443"/>
      <c r="DN57" s="444"/>
      <c r="DO57" s="444"/>
      <c r="DP57" s="445"/>
      <c r="DQ57" s="444"/>
      <c r="DR57" s="444"/>
      <c r="DS57" s="444"/>
      <c r="DT57" s="444"/>
      <c r="DU57" s="444"/>
      <c r="DV57" s="444"/>
      <c r="DW57" s="444"/>
      <c r="DX57" s="444"/>
      <c r="DY57" s="444"/>
      <c r="DZ57" s="444"/>
      <c r="EA57" s="444"/>
      <c r="EB57" s="444"/>
      <c r="EC57" s="444"/>
      <c r="ED57" s="444"/>
      <c r="EE57" s="444"/>
      <c r="EF57" s="444"/>
      <c r="EG57" s="444"/>
      <c r="EH57" s="444"/>
      <c r="EI57" s="444"/>
      <c r="EJ57" s="444"/>
      <c r="EK57" s="444"/>
      <c r="EL57" s="444"/>
      <c r="EM57" s="444"/>
      <c r="EN57" s="444"/>
      <c r="EO57" s="444"/>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7"/>
    </row>
    <row r="58" spans="2:195" s="35" customFormat="1" ht="13.5" customHeight="1">
      <c r="B58" s="457"/>
      <c r="C58" s="18"/>
      <c r="D58" s="18"/>
      <c r="E58" s="18"/>
      <c r="F58" s="18"/>
      <c r="G58" s="18"/>
      <c r="H58" s="18"/>
      <c r="I58" s="13"/>
      <c r="J58" s="13"/>
      <c r="K58" s="13"/>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3"/>
      <c r="AL58" s="18"/>
      <c r="AM58" s="18"/>
      <c r="AN58" s="18"/>
      <c r="AO58" s="18"/>
      <c r="AP58" s="18"/>
      <c r="AQ58" s="18"/>
      <c r="AR58" s="18"/>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13"/>
      <c r="BZ58" s="13"/>
      <c r="CA58" s="13"/>
      <c r="CB58" s="13"/>
      <c r="CC58" s="13"/>
      <c r="CD58" s="13"/>
      <c r="CE58" s="23"/>
      <c r="CF58" s="13"/>
      <c r="CG58" s="13"/>
      <c r="CH58" s="13"/>
      <c r="CI58" s="13"/>
      <c r="CJ58" s="13"/>
      <c r="CK58" s="23"/>
      <c r="CL58" s="23"/>
      <c r="CM58" s="13"/>
      <c r="CN58" s="13"/>
      <c r="CO58" s="13"/>
      <c r="CP58" s="13"/>
      <c r="CQ58" s="13"/>
      <c r="CR58" s="23"/>
      <c r="CS58" s="23"/>
      <c r="CT58" s="23"/>
      <c r="CU58" s="23"/>
      <c r="CV58" s="23"/>
      <c r="CW58" s="23"/>
      <c r="CX58" s="23"/>
      <c r="CY58" s="23"/>
      <c r="CZ58" s="23"/>
      <c r="DA58" s="23"/>
      <c r="DB58" s="23"/>
      <c r="DC58" s="23"/>
      <c r="DD58" s="23"/>
      <c r="DE58" s="13"/>
      <c r="DF58" s="13"/>
      <c r="DG58" s="13"/>
      <c r="DH58" s="13"/>
      <c r="DI58" s="13"/>
      <c r="DJ58" s="13"/>
      <c r="DK58" s="13"/>
      <c r="DL58" s="13"/>
      <c r="DM58" s="13"/>
      <c r="DN58" s="23"/>
      <c r="DO58" s="23"/>
      <c r="DP58" s="221"/>
      <c r="DQ58" s="23"/>
      <c r="DR58" s="23"/>
      <c r="DS58" s="960" t="s">
        <v>111</v>
      </c>
      <c r="DT58" s="960"/>
      <c r="DU58" s="960"/>
      <c r="DV58" s="960"/>
      <c r="DW58" s="960"/>
      <c r="DX58" s="960"/>
      <c r="DY58" s="960"/>
      <c r="DZ58" s="960"/>
      <c r="EA58" s="960"/>
      <c r="EB58" s="960"/>
      <c r="EC58" s="960"/>
      <c r="ED58" s="960"/>
      <c r="EE58" s="960"/>
      <c r="EF58" s="960"/>
      <c r="EG58" s="960"/>
      <c r="EH58" s="960"/>
      <c r="EI58" s="960"/>
      <c r="EJ58" s="960"/>
      <c r="EK58" s="960"/>
      <c r="EL58" s="960"/>
      <c r="EM58" s="960"/>
      <c r="EN58" s="960"/>
      <c r="EO58" s="960"/>
      <c r="EP58" s="960"/>
      <c r="EQ58" s="960"/>
      <c r="ER58" s="960"/>
      <c r="ES58" s="960"/>
      <c r="ET58" s="960"/>
      <c r="EU58" s="960"/>
      <c r="EV58" s="960"/>
      <c r="EW58" s="960"/>
      <c r="EX58" s="960"/>
      <c r="EY58" s="960"/>
      <c r="EZ58" s="960"/>
      <c r="FA58" s="960"/>
      <c r="FB58" s="960"/>
      <c r="FC58" s="960"/>
      <c r="FD58" s="960"/>
      <c r="FE58" s="960"/>
      <c r="FF58" s="960"/>
      <c r="FG58" s="960"/>
      <c r="FH58" s="960"/>
      <c r="FI58" s="960"/>
      <c r="FJ58" s="960"/>
      <c r="FK58" s="960"/>
      <c r="FL58" s="960"/>
      <c r="FM58" s="960"/>
      <c r="FN58" s="960"/>
      <c r="FO58" s="960"/>
      <c r="FP58" s="960"/>
      <c r="FQ58" s="960"/>
      <c r="FR58" s="960"/>
      <c r="FS58" s="960"/>
      <c r="FT58" s="960"/>
      <c r="FU58" s="960"/>
      <c r="FV58" s="960"/>
      <c r="FW58" s="960"/>
      <c r="FX58" s="960"/>
      <c r="FY58" s="960"/>
      <c r="FZ58" s="960"/>
      <c r="GA58" s="960"/>
      <c r="GB58" s="960"/>
      <c r="GC58" s="960"/>
      <c r="GD58" s="1256"/>
    </row>
    <row r="59" spans="2:195" s="25" customFormat="1" ht="13.5" customHeight="1">
      <c r="B59" s="448"/>
      <c r="C59" s="368"/>
      <c r="D59" s="368"/>
      <c r="E59" s="368"/>
      <c r="F59" s="368"/>
      <c r="G59" s="368"/>
      <c r="H59" s="50"/>
      <c r="I59" s="50"/>
      <c r="J59" s="50"/>
      <c r="K59" s="50"/>
      <c r="L59" s="322"/>
      <c r="M59" s="322"/>
      <c r="N59" s="50"/>
      <c r="O59" s="40"/>
      <c r="P59" s="40"/>
      <c r="Q59" s="40"/>
      <c r="R59" s="437"/>
      <c r="S59" s="437"/>
      <c r="T59" s="437"/>
      <c r="U59" s="437"/>
      <c r="V59" s="437"/>
      <c r="W59" s="437"/>
      <c r="X59" s="437"/>
      <c r="Y59" s="437"/>
      <c r="Z59" s="437"/>
      <c r="AA59" s="437"/>
      <c r="AB59" s="437"/>
      <c r="AC59" s="437"/>
      <c r="AD59" s="1257">
        <v>3</v>
      </c>
      <c r="AE59" s="1257"/>
      <c r="AF59" s="1257"/>
      <c r="AG59" s="1257"/>
      <c r="AH59" s="1257"/>
      <c r="AI59" s="1257"/>
      <c r="AJ59" s="1257"/>
      <c r="AK59" s="368"/>
      <c r="AL59" s="368"/>
      <c r="AM59" s="368"/>
      <c r="AN59" s="368"/>
      <c r="AO59" s="368"/>
      <c r="AP59" s="368"/>
      <c r="AQ59" s="368"/>
      <c r="AR59" s="368"/>
      <c r="AS59" s="368"/>
      <c r="AT59" s="1257">
        <v>5</v>
      </c>
      <c r="AU59" s="1257"/>
      <c r="AV59" s="1257"/>
      <c r="AW59" s="1257"/>
      <c r="AX59" s="1257"/>
      <c r="AY59" s="1257"/>
      <c r="AZ59" s="1257"/>
      <c r="BA59" s="368"/>
      <c r="BB59" s="368"/>
      <c r="BC59" s="368"/>
      <c r="BD59" s="368"/>
      <c r="BE59" s="368"/>
      <c r="BF59" s="368"/>
      <c r="BG59" s="368"/>
      <c r="BH59" s="368"/>
      <c r="BI59" s="368"/>
      <c r="BJ59" s="368"/>
      <c r="BK59" s="368"/>
      <c r="BL59" s="368"/>
      <c r="BM59" s="368"/>
      <c r="BN59" s="368"/>
      <c r="BO59" s="368"/>
      <c r="BP59" s="368"/>
      <c r="BQ59" s="368"/>
      <c r="BR59" s="368"/>
      <c r="BS59" s="368"/>
      <c r="BT59" s="368"/>
      <c r="BU59" s="368"/>
      <c r="BV59" s="368"/>
      <c r="BW59" s="368"/>
      <c r="BX59" s="368"/>
      <c r="BY59" s="449"/>
      <c r="BZ59" s="449"/>
      <c r="CA59" s="449"/>
      <c r="CB59" s="368"/>
      <c r="CC59" s="368"/>
      <c r="CD59" s="368"/>
      <c r="CE59" s="368"/>
      <c r="CF59" s="368"/>
      <c r="CG59" s="368"/>
      <c r="CH59" s="1257">
        <v>10</v>
      </c>
      <c r="CI59" s="1257"/>
      <c r="CJ59" s="1257"/>
      <c r="CK59" s="1257"/>
      <c r="CL59" s="1257"/>
      <c r="CM59" s="1257"/>
      <c r="CN59" s="1257"/>
      <c r="CO59" s="368"/>
      <c r="CP59" s="368"/>
      <c r="CQ59" s="368"/>
      <c r="CR59" s="368"/>
      <c r="CS59" s="368"/>
      <c r="CT59" s="368"/>
      <c r="CU59" s="368"/>
      <c r="CV59" s="368"/>
      <c r="CW59" s="368"/>
      <c r="CX59" s="368"/>
      <c r="CY59" s="368"/>
      <c r="CZ59" s="368"/>
      <c r="DA59" s="368"/>
      <c r="DB59" s="368"/>
      <c r="DC59" s="39"/>
      <c r="DD59" s="39"/>
      <c r="DE59" s="39"/>
      <c r="DF59" s="39"/>
      <c r="DG59" s="39"/>
      <c r="DH59" s="39"/>
      <c r="DI59" s="39"/>
      <c r="DJ59" s="39"/>
      <c r="DK59" s="39"/>
      <c r="DL59" s="39"/>
      <c r="DM59" s="39"/>
      <c r="DN59" s="368"/>
      <c r="DO59" s="368"/>
      <c r="DP59" s="450"/>
      <c r="DQ59" s="368"/>
      <c r="DR59" s="368"/>
      <c r="DS59" s="368"/>
      <c r="DT59" s="368"/>
      <c r="DU59" s="368"/>
      <c r="DV59" s="368"/>
      <c r="DW59" s="368"/>
      <c r="DX59" s="368"/>
      <c r="DY59" s="368"/>
      <c r="DZ59" s="368"/>
      <c r="EA59" s="368"/>
      <c r="EB59" s="368"/>
      <c r="EC59" s="368"/>
      <c r="ED59" s="368"/>
      <c r="EE59" s="368"/>
      <c r="EF59" s="1257">
        <v>13</v>
      </c>
      <c r="EG59" s="1257"/>
      <c r="EH59" s="1257"/>
      <c r="EI59" s="1257"/>
      <c r="EJ59" s="368"/>
      <c r="EK59" s="368"/>
      <c r="EL59" s="1257">
        <v>14</v>
      </c>
      <c r="EM59" s="1257"/>
      <c r="EN59" s="1257"/>
      <c r="EO59" s="1257"/>
      <c r="EP59" s="39"/>
      <c r="EQ59" s="39"/>
      <c r="ER59" s="39"/>
      <c r="ES59" s="39"/>
      <c r="ET59" s="39"/>
      <c r="EU59" s="39"/>
      <c r="EV59" s="39"/>
      <c r="EW59" s="39"/>
      <c r="EX59" s="39"/>
      <c r="EY59" s="39"/>
      <c r="EZ59" s="39"/>
      <c r="FA59" s="1257">
        <v>16</v>
      </c>
      <c r="FB59" s="1257"/>
      <c r="FC59" s="1257"/>
      <c r="FD59" s="1257"/>
      <c r="FE59" s="39"/>
      <c r="FF59" s="39"/>
      <c r="FG59" s="39"/>
      <c r="FH59" s="39"/>
      <c r="FI59" s="39"/>
      <c r="FJ59" s="39"/>
      <c r="FK59" s="39"/>
      <c r="FL59" s="39"/>
      <c r="FM59" s="39"/>
      <c r="FN59" s="39"/>
      <c r="FO59" s="39"/>
      <c r="FP59" s="1257">
        <v>18</v>
      </c>
      <c r="FQ59" s="1257"/>
      <c r="FR59" s="1257"/>
      <c r="FS59" s="1257"/>
      <c r="FT59" s="39"/>
      <c r="FU59" s="39"/>
      <c r="FV59" s="39"/>
      <c r="FW59" s="39"/>
      <c r="FX59" s="39"/>
      <c r="FY59" s="39"/>
      <c r="FZ59" s="39"/>
      <c r="GA59" s="39"/>
      <c r="GB59" s="39"/>
      <c r="GC59" s="39"/>
      <c r="GD59" s="451"/>
    </row>
    <row r="60" spans="2:195" ht="22.5" customHeight="1">
      <c r="B60" s="347"/>
      <c r="C60" s="1258" t="s">
        <v>64</v>
      </c>
      <c r="D60" s="1258"/>
      <c r="E60" s="1258"/>
      <c r="F60" s="1258"/>
      <c r="G60" s="1258"/>
      <c r="H60" s="1258"/>
      <c r="I60" s="7"/>
      <c r="J60" s="7"/>
      <c r="K60" s="7"/>
      <c r="L60" s="1246"/>
      <c r="M60" s="1247"/>
      <c r="N60" s="1247"/>
      <c r="O60" s="1248"/>
      <c r="P60" s="12"/>
      <c r="Q60" s="12"/>
      <c r="R60" s="1249">
        <v>2</v>
      </c>
      <c r="S60" s="1250"/>
      <c r="T60" s="1250"/>
      <c r="U60" s="1251"/>
      <c r="V60" s="12"/>
      <c r="W60" s="1249">
        <v>1</v>
      </c>
      <c r="X60" s="1250"/>
      <c r="Y60" s="1250"/>
      <c r="Z60" s="1251"/>
      <c r="AA60" s="12"/>
      <c r="AB60" s="12"/>
      <c r="AC60" s="12"/>
      <c r="AD60" s="1239"/>
      <c r="AE60" s="1240"/>
      <c r="AF60" s="1240"/>
      <c r="AG60" s="1240"/>
      <c r="AH60" s="1240"/>
      <c r="AI60" s="1240"/>
      <c r="AJ60" s="1241"/>
      <c r="AK60" s="103"/>
      <c r="AL60" s="1239"/>
      <c r="AM60" s="1240"/>
      <c r="AN60" s="1240"/>
      <c r="AO60" s="1240"/>
      <c r="AP60" s="1240"/>
      <c r="AQ60" s="1240"/>
      <c r="AR60" s="1241"/>
      <c r="AS60" s="103"/>
      <c r="AT60" s="1239"/>
      <c r="AU60" s="1240"/>
      <c r="AV60" s="1240"/>
      <c r="AW60" s="1240"/>
      <c r="AX60" s="1240"/>
      <c r="AY60" s="1240"/>
      <c r="AZ60" s="1241"/>
      <c r="BA60" s="103"/>
      <c r="BB60" s="1239"/>
      <c r="BC60" s="1240"/>
      <c r="BD60" s="1240"/>
      <c r="BE60" s="1240"/>
      <c r="BF60" s="1240"/>
      <c r="BG60" s="1240"/>
      <c r="BH60" s="1241"/>
      <c r="BI60" s="103"/>
      <c r="BJ60" s="1239"/>
      <c r="BK60" s="1240"/>
      <c r="BL60" s="1240"/>
      <c r="BM60" s="1240"/>
      <c r="BN60" s="1240"/>
      <c r="BO60" s="1240"/>
      <c r="BP60" s="1241"/>
      <c r="BQ60" s="43"/>
      <c r="BR60" s="1239"/>
      <c r="BS60" s="1240"/>
      <c r="BT60" s="1240"/>
      <c r="BU60" s="1240"/>
      <c r="BV60" s="1240"/>
      <c r="BW60" s="1240"/>
      <c r="BX60" s="1241"/>
      <c r="BY60" s="103"/>
      <c r="BZ60" s="1239"/>
      <c r="CA60" s="1240"/>
      <c r="CB60" s="1240"/>
      <c r="CC60" s="1240"/>
      <c r="CD60" s="1240"/>
      <c r="CE60" s="1240"/>
      <c r="CF60" s="1241"/>
      <c r="CG60" s="103"/>
      <c r="CH60" s="1239"/>
      <c r="CI60" s="1240"/>
      <c r="CJ60" s="1240"/>
      <c r="CK60" s="1240"/>
      <c r="CL60" s="1240"/>
      <c r="CM60" s="1240"/>
      <c r="CN60" s="1241"/>
      <c r="CO60" s="103"/>
      <c r="CP60" s="1239"/>
      <c r="CQ60" s="1240"/>
      <c r="CR60" s="1240"/>
      <c r="CS60" s="1240"/>
      <c r="CT60" s="1240"/>
      <c r="CU60" s="1240"/>
      <c r="CV60" s="1241"/>
      <c r="CW60" s="103"/>
      <c r="CX60" s="1239"/>
      <c r="CY60" s="1240"/>
      <c r="CZ60" s="1240"/>
      <c r="DA60" s="1240"/>
      <c r="DB60" s="1240"/>
      <c r="DC60" s="1240"/>
      <c r="DD60" s="1241"/>
      <c r="DE60" s="7"/>
      <c r="DF60" s="316"/>
      <c r="DG60" s="316"/>
      <c r="DH60" s="103"/>
      <c r="DI60" s="316"/>
      <c r="DJ60" s="849" t="s">
        <v>284</v>
      </c>
      <c r="DK60" s="849"/>
      <c r="DL60" s="849"/>
      <c r="DM60" s="849"/>
      <c r="DN60" s="849"/>
      <c r="DO60" s="849"/>
      <c r="DP60" s="849"/>
      <c r="DQ60" s="849"/>
      <c r="DR60" s="849"/>
      <c r="DS60" s="849"/>
      <c r="DT60" s="849"/>
      <c r="DU60" s="849"/>
      <c r="DV60" s="849"/>
      <c r="DW60" s="849"/>
      <c r="DX60" s="849"/>
      <c r="DY60" s="849"/>
      <c r="DZ60" s="849"/>
      <c r="EA60" s="849"/>
      <c r="EB60" s="849"/>
      <c r="EC60" s="849"/>
      <c r="ED60" s="849"/>
      <c r="EE60" s="849"/>
      <c r="EF60" s="1243"/>
      <c r="EG60" s="1244"/>
      <c r="EH60" s="1244"/>
      <c r="EI60" s="1245"/>
      <c r="EJ60" s="330"/>
      <c r="EK60" s="330"/>
      <c r="EL60" s="1243"/>
      <c r="EM60" s="1244"/>
      <c r="EN60" s="1244"/>
      <c r="EO60" s="1245"/>
      <c r="EP60" s="37"/>
      <c r="EQ60" s="1243"/>
      <c r="ER60" s="1244"/>
      <c r="ES60" s="1244"/>
      <c r="ET60" s="1245"/>
      <c r="EU60" s="960" t="s">
        <v>19</v>
      </c>
      <c r="EV60" s="960"/>
      <c r="EW60" s="960"/>
      <c r="EX60" s="960"/>
      <c r="EY60" s="960"/>
      <c r="EZ60" s="960"/>
      <c r="FA60" s="1243"/>
      <c r="FB60" s="1244"/>
      <c r="FC60" s="1244"/>
      <c r="FD60" s="1245"/>
      <c r="FE60" s="37"/>
      <c r="FF60" s="1243"/>
      <c r="FG60" s="1244"/>
      <c r="FH60" s="1244"/>
      <c r="FI60" s="1245"/>
      <c r="FJ60" s="960" t="s">
        <v>20</v>
      </c>
      <c r="FK60" s="960"/>
      <c r="FL60" s="960"/>
      <c r="FM60" s="960"/>
      <c r="FN60" s="960"/>
      <c r="FO60" s="960"/>
      <c r="FP60" s="1243"/>
      <c r="FQ60" s="1244"/>
      <c r="FR60" s="1244"/>
      <c r="FS60" s="1245"/>
      <c r="FT60" s="37"/>
      <c r="FU60" s="1243"/>
      <c r="FV60" s="1244"/>
      <c r="FW60" s="1244"/>
      <c r="FX60" s="1245"/>
      <c r="FY60" s="960" t="s">
        <v>21</v>
      </c>
      <c r="FZ60" s="960"/>
      <c r="GA60" s="960"/>
      <c r="GB60" s="960"/>
      <c r="GC60" s="960"/>
      <c r="GD60" s="1256"/>
    </row>
    <row r="61" spans="2:195" s="25" customFormat="1" ht="9.75" customHeight="1" thickBot="1">
      <c r="B61" s="458"/>
      <c r="C61" s="459"/>
      <c r="D61" s="459"/>
      <c r="E61" s="459"/>
      <c r="F61" s="459"/>
      <c r="G61" s="459"/>
      <c r="H61" s="459"/>
      <c r="I61" s="459"/>
      <c r="J61" s="459"/>
      <c r="K61" s="459"/>
      <c r="L61" s="459"/>
      <c r="M61" s="460"/>
      <c r="N61" s="460"/>
      <c r="O61" s="460"/>
      <c r="P61" s="460"/>
      <c r="Q61" s="460"/>
      <c r="R61" s="460"/>
      <c r="S61" s="460"/>
      <c r="T61" s="461"/>
      <c r="U61" s="461"/>
      <c r="V61" s="461"/>
      <c r="W61" s="461"/>
      <c r="X61" s="461"/>
      <c r="Y61" s="461"/>
      <c r="Z61" s="460"/>
      <c r="AA61" s="460"/>
      <c r="AB61" s="460"/>
      <c r="AC61" s="462"/>
      <c r="AD61" s="462"/>
      <c r="AE61" s="462"/>
      <c r="AF61" s="460"/>
      <c r="AG61" s="460"/>
      <c r="AH61" s="460"/>
      <c r="AI61" s="460"/>
      <c r="AJ61" s="460"/>
      <c r="AK61" s="460"/>
      <c r="AL61" s="460"/>
      <c r="AM61" s="460"/>
      <c r="AN61" s="460"/>
      <c r="AO61" s="460"/>
      <c r="AP61" s="460"/>
      <c r="AQ61" s="460"/>
      <c r="AR61" s="460"/>
      <c r="AS61" s="460"/>
      <c r="AT61" s="460"/>
      <c r="AU61" s="460"/>
      <c r="AV61" s="460"/>
      <c r="AW61" s="460"/>
      <c r="AX61" s="460"/>
      <c r="AY61" s="460"/>
      <c r="AZ61" s="460"/>
      <c r="BA61" s="460"/>
      <c r="BB61" s="460"/>
      <c r="BC61" s="460"/>
      <c r="BD61" s="460"/>
      <c r="BE61" s="460"/>
      <c r="BF61" s="460"/>
      <c r="BG61" s="460"/>
      <c r="BH61" s="460"/>
      <c r="BI61" s="460"/>
      <c r="BJ61" s="460"/>
      <c r="BK61" s="460"/>
      <c r="BL61" s="460"/>
      <c r="BM61" s="460"/>
      <c r="BN61" s="460"/>
      <c r="BO61" s="460"/>
      <c r="BP61" s="460"/>
      <c r="BQ61" s="460"/>
      <c r="BR61" s="460"/>
      <c r="BS61" s="460"/>
      <c r="BT61" s="460"/>
      <c r="BU61" s="460"/>
      <c r="BV61" s="460"/>
      <c r="BW61" s="460"/>
      <c r="BX61" s="460"/>
      <c r="BY61" s="460"/>
      <c r="BZ61" s="460"/>
      <c r="CA61" s="460"/>
      <c r="CB61" s="460"/>
      <c r="CC61" s="460"/>
      <c r="CD61" s="460"/>
      <c r="CE61" s="460"/>
      <c r="CF61" s="460"/>
      <c r="CG61" s="460"/>
      <c r="CH61" s="460"/>
      <c r="CI61" s="460"/>
      <c r="CJ61" s="460"/>
      <c r="CK61" s="460"/>
      <c r="CL61" s="460"/>
      <c r="CM61" s="460"/>
      <c r="CN61" s="460"/>
      <c r="CO61" s="101"/>
      <c r="CP61" s="101"/>
      <c r="CQ61" s="101"/>
      <c r="CR61" s="462"/>
      <c r="CS61" s="462"/>
      <c r="CT61" s="462"/>
      <c r="CU61" s="462"/>
      <c r="CV61" s="460"/>
      <c r="CW61" s="460"/>
      <c r="CX61" s="460"/>
      <c r="CY61" s="460"/>
      <c r="CZ61" s="460"/>
      <c r="DA61" s="460"/>
      <c r="DB61" s="460"/>
      <c r="DC61" s="460"/>
      <c r="DD61" s="460"/>
      <c r="DE61" s="460"/>
      <c r="DF61" s="462"/>
      <c r="DG61" s="462"/>
      <c r="DH61" s="460"/>
      <c r="DI61" s="460"/>
      <c r="DJ61" s="460"/>
      <c r="DK61" s="460"/>
      <c r="DL61" s="460"/>
      <c r="DM61" s="463"/>
      <c r="DN61" s="463"/>
      <c r="DO61" s="463"/>
      <c r="DP61" s="463"/>
      <c r="DQ61" s="463"/>
      <c r="DR61" s="463"/>
      <c r="DS61" s="463"/>
      <c r="DT61" s="463"/>
      <c r="DU61" s="463"/>
      <c r="DV61" s="463"/>
      <c r="DW61" s="463"/>
      <c r="DX61" s="463"/>
      <c r="DY61" s="463"/>
      <c r="DZ61" s="463"/>
      <c r="EA61" s="463"/>
      <c r="EB61" s="463"/>
      <c r="EC61" s="463"/>
      <c r="ED61" s="463"/>
      <c r="EE61" s="463"/>
      <c r="EF61" s="463"/>
      <c r="EG61" s="463"/>
      <c r="EH61" s="463"/>
      <c r="EI61" s="463"/>
      <c r="EJ61" s="463"/>
      <c r="EK61" s="463"/>
      <c r="EL61" s="463"/>
      <c r="EM61" s="463"/>
      <c r="EN61" s="463"/>
      <c r="EO61" s="463"/>
      <c r="EP61" s="463"/>
      <c r="EQ61" s="463"/>
      <c r="ER61" s="463"/>
      <c r="ES61" s="463"/>
      <c r="ET61" s="463"/>
      <c r="EU61" s="463"/>
      <c r="EV61" s="463"/>
      <c r="EW61" s="463"/>
      <c r="EX61" s="463"/>
      <c r="EY61" s="463"/>
      <c r="EZ61" s="463"/>
      <c r="FA61" s="463"/>
      <c r="FB61" s="463"/>
      <c r="FC61" s="463"/>
      <c r="FD61" s="463"/>
      <c r="FE61" s="463"/>
      <c r="FF61" s="463"/>
      <c r="FG61" s="463"/>
      <c r="FH61" s="463"/>
      <c r="FI61" s="463"/>
      <c r="FJ61" s="463"/>
      <c r="FK61" s="463"/>
      <c r="FL61" s="463"/>
      <c r="FM61" s="463"/>
      <c r="FN61" s="463"/>
      <c r="FO61" s="463"/>
      <c r="FP61" s="463"/>
      <c r="FQ61" s="463"/>
      <c r="FR61" s="463"/>
      <c r="FS61" s="463"/>
      <c r="FT61" s="463"/>
      <c r="FU61" s="463"/>
      <c r="FV61" s="463"/>
      <c r="FW61" s="463"/>
      <c r="FX61" s="463"/>
      <c r="FY61" s="463"/>
      <c r="FZ61" s="463"/>
      <c r="GA61" s="463"/>
      <c r="GB61" s="463"/>
      <c r="GC61" s="463"/>
      <c r="GD61" s="464"/>
    </row>
    <row r="62" spans="2:195" s="25" customFormat="1" ht="9.75" customHeight="1">
      <c r="B62" s="9" t="s">
        <v>99</v>
      </c>
      <c r="C62" s="9"/>
      <c r="D62" s="9"/>
      <c r="E62" s="9"/>
      <c r="F62" s="9"/>
      <c r="G62" s="9"/>
      <c r="H62" s="9"/>
      <c r="I62" s="9"/>
      <c r="J62" s="9"/>
      <c r="K62" s="9"/>
      <c r="L62" s="9"/>
      <c r="M62" s="39"/>
      <c r="N62" s="39"/>
      <c r="O62" s="39"/>
      <c r="P62" s="39"/>
      <c r="Q62" s="39"/>
      <c r="R62" s="39"/>
      <c r="S62" s="39"/>
      <c r="T62" s="13"/>
      <c r="U62" s="13"/>
      <c r="V62" s="13"/>
      <c r="W62" s="13"/>
      <c r="X62" s="13"/>
      <c r="Y62" s="13"/>
      <c r="Z62" s="39"/>
      <c r="AA62" s="39"/>
      <c r="AB62" s="39"/>
      <c r="AC62" s="368"/>
      <c r="AD62" s="368"/>
      <c r="AE62" s="368"/>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39"/>
      <c r="BU62" s="39"/>
      <c r="BV62" s="39"/>
      <c r="BW62" s="39"/>
      <c r="BX62" s="39"/>
      <c r="BY62" s="39"/>
      <c r="BZ62" s="39"/>
      <c r="CA62" s="39"/>
      <c r="CB62" s="39"/>
      <c r="CC62" s="39"/>
      <c r="CD62" s="39"/>
      <c r="CE62" s="39"/>
      <c r="CF62" s="39"/>
      <c r="CG62" s="39"/>
      <c r="CH62" s="39"/>
      <c r="CI62" s="39"/>
      <c r="CJ62" s="39"/>
      <c r="CK62" s="39"/>
      <c r="CL62" s="39"/>
      <c r="CM62" s="39"/>
      <c r="CN62" s="39"/>
      <c r="CO62" s="14"/>
      <c r="CP62" s="14"/>
      <c r="CQ62" s="14"/>
      <c r="CR62" s="368"/>
      <c r="CS62" s="368"/>
      <c r="CT62" s="368"/>
      <c r="CU62" s="368"/>
      <c r="CV62" s="39"/>
      <c r="CW62" s="39"/>
      <c r="CX62" s="39"/>
      <c r="CY62" s="39"/>
      <c r="CZ62" s="39"/>
      <c r="DA62" s="39"/>
      <c r="DB62" s="39"/>
      <c r="DC62" s="39"/>
      <c r="DD62" s="39"/>
      <c r="DE62" s="39"/>
      <c r="DF62" s="368"/>
      <c r="DG62" s="368"/>
      <c r="DH62" s="39"/>
      <c r="DI62" s="39"/>
      <c r="DJ62" s="39"/>
      <c r="DK62" s="39"/>
      <c r="DL62" s="39"/>
      <c r="DM62" s="454"/>
      <c r="DN62" s="454"/>
      <c r="DO62" s="454"/>
      <c r="DP62" s="454"/>
      <c r="DQ62" s="454"/>
      <c r="DR62" s="454"/>
      <c r="DS62" s="454"/>
      <c r="DT62" s="454"/>
      <c r="DU62" s="454"/>
      <c r="DV62" s="454"/>
      <c r="DW62" s="454"/>
      <c r="DX62" s="454"/>
      <c r="DY62" s="454"/>
      <c r="DZ62" s="454"/>
      <c r="EA62" s="454"/>
      <c r="EB62" s="454"/>
      <c r="EC62" s="454"/>
      <c r="ED62" s="454"/>
      <c r="EE62" s="454"/>
      <c r="EF62" s="454"/>
      <c r="EG62" s="454"/>
      <c r="EH62" s="454"/>
      <c r="EI62" s="454"/>
      <c r="EJ62" s="454"/>
      <c r="EK62" s="454"/>
      <c r="EL62" s="454"/>
      <c r="EM62" s="454"/>
      <c r="EN62" s="454"/>
      <c r="EO62" s="454"/>
      <c r="EP62" s="454"/>
      <c r="EQ62" s="454"/>
      <c r="ER62" s="454"/>
      <c r="ES62" s="454"/>
      <c r="ET62" s="454"/>
      <c r="EU62" s="454"/>
      <c r="EV62" s="454"/>
      <c r="EW62" s="454"/>
      <c r="EX62" s="454"/>
      <c r="EY62" s="454"/>
      <c r="EZ62" s="454"/>
      <c r="FA62" s="454"/>
      <c r="FB62" s="454"/>
      <c r="FC62" s="454"/>
      <c r="FD62" s="454"/>
      <c r="FE62" s="454"/>
      <c r="FF62" s="454"/>
      <c r="FG62" s="454"/>
      <c r="FH62" s="454"/>
      <c r="FI62" s="454"/>
      <c r="FJ62" s="454"/>
      <c r="FK62" s="454"/>
      <c r="FL62" s="454"/>
      <c r="FM62" s="454"/>
      <c r="FN62" s="454"/>
      <c r="FO62" s="454"/>
      <c r="FP62" s="454"/>
      <c r="FQ62" s="454"/>
      <c r="FR62" s="454"/>
      <c r="FS62" s="454"/>
      <c r="FT62" s="454"/>
      <c r="FU62" s="454"/>
      <c r="FV62" s="454"/>
      <c r="FW62" s="454"/>
      <c r="FX62" s="454"/>
      <c r="FY62" s="454"/>
      <c r="FZ62" s="454"/>
      <c r="GA62" s="454"/>
      <c r="GB62" s="454"/>
      <c r="GC62" s="454"/>
      <c r="GD62" s="39"/>
    </row>
    <row r="63" spans="2:195" s="25" customFormat="1" ht="9.75" customHeight="1">
      <c r="B63" s="39"/>
      <c r="C63" s="9"/>
      <c r="D63" s="9"/>
      <c r="E63" s="9"/>
      <c r="F63" s="9"/>
      <c r="G63" s="9" t="s">
        <v>717</v>
      </c>
      <c r="H63" s="9"/>
      <c r="I63" s="9"/>
      <c r="J63" s="9"/>
      <c r="K63" s="9"/>
      <c r="L63" s="9"/>
      <c r="M63" s="39"/>
      <c r="N63" s="39"/>
      <c r="O63" s="39"/>
      <c r="P63" s="39"/>
      <c r="Q63" s="39"/>
      <c r="R63" s="39"/>
      <c r="S63" s="39"/>
      <c r="T63" s="13"/>
      <c r="U63" s="13"/>
      <c r="V63" s="13"/>
      <c r="W63" s="13"/>
      <c r="X63" s="13"/>
      <c r="Y63" s="13"/>
      <c r="Z63" s="39"/>
      <c r="AA63" s="39"/>
      <c r="AB63" s="39"/>
      <c r="AC63" s="368"/>
      <c r="AD63" s="368"/>
      <c r="AE63" s="368"/>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BS63" s="39"/>
      <c r="BT63" s="39"/>
      <c r="BU63" s="39"/>
      <c r="BV63" s="39"/>
      <c r="BW63" s="39"/>
      <c r="BX63" s="39"/>
      <c r="BY63" s="39"/>
      <c r="BZ63" s="39"/>
      <c r="CA63" s="39"/>
      <c r="CB63" s="39"/>
      <c r="CC63" s="39"/>
      <c r="CD63" s="39"/>
      <c r="CE63" s="39"/>
      <c r="CF63" s="39"/>
      <c r="CG63" s="39"/>
      <c r="CH63" s="39"/>
      <c r="CI63" s="39"/>
      <c r="CJ63" s="39"/>
      <c r="CK63" s="39"/>
      <c r="CL63" s="39"/>
      <c r="CM63" s="39"/>
      <c r="CN63" s="39"/>
      <c r="CO63" s="14"/>
      <c r="CP63" s="14"/>
      <c r="CQ63" s="14"/>
      <c r="CR63" s="368"/>
      <c r="CS63" s="368"/>
      <c r="CT63" s="368"/>
      <c r="CU63" s="368"/>
      <c r="CV63" s="39"/>
      <c r="CW63" s="39"/>
      <c r="CX63" s="39"/>
      <c r="CY63" s="39"/>
      <c r="CZ63" s="39"/>
      <c r="DA63" s="39"/>
      <c r="DB63" s="39"/>
      <c r="DC63" s="39"/>
      <c r="DD63" s="39"/>
      <c r="DE63" s="39"/>
      <c r="DF63" s="368"/>
      <c r="DG63" s="368"/>
      <c r="DH63" s="39"/>
      <c r="DI63" s="39"/>
      <c r="DJ63" s="39"/>
      <c r="DK63" s="39"/>
      <c r="DL63" s="39"/>
      <c r="DM63" s="454"/>
      <c r="DN63" s="454"/>
      <c r="DO63" s="454"/>
      <c r="DP63" s="454"/>
      <c r="DQ63" s="454"/>
      <c r="DR63" s="454"/>
      <c r="DS63" s="454"/>
      <c r="DT63" s="454"/>
      <c r="DU63" s="454"/>
      <c r="DV63" s="454"/>
      <c r="DW63" s="454"/>
      <c r="DX63" s="454"/>
      <c r="DY63" s="454"/>
      <c r="DZ63" s="454"/>
      <c r="EA63" s="454"/>
      <c r="EB63" s="454"/>
      <c r="EC63" s="454"/>
      <c r="ED63" s="454"/>
      <c r="EE63" s="454"/>
      <c r="EF63" s="454"/>
      <c r="EG63" s="454"/>
      <c r="EH63" s="454"/>
      <c r="EI63" s="454"/>
      <c r="EJ63" s="454"/>
      <c r="EK63" s="454"/>
      <c r="EL63" s="454"/>
      <c r="EM63" s="454"/>
      <c r="EN63" s="454"/>
      <c r="EO63" s="454"/>
      <c r="EP63" s="454"/>
      <c r="EQ63" s="454"/>
      <c r="ER63" s="454"/>
      <c r="ES63" s="454"/>
      <c r="ET63" s="454"/>
      <c r="EU63" s="454"/>
      <c r="EV63" s="454"/>
      <c r="EW63" s="454"/>
      <c r="EX63" s="454"/>
      <c r="EY63" s="454"/>
      <c r="EZ63" s="454"/>
      <c r="FA63" s="454"/>
      <c r="FB63" s="454"/>
      <c r="FC63" s="454"/>
      <c r="FD63" s="454"/>
      <c r="FE63" s="454"/>
      <c r="FF63" s="454"/>
      <c r="FG63" s="454"/>
      <c r="FH63" s="454"/>
      <c r="FI63" s="454"/>
      <c r="FJ63" s="454"/>
      <c r="FK63" s="454"/>
      <c r="FL63" s="454"/>
      <c r="FM63" s="454"/>
      <c r="FN63" s="454"/>
      <c r="FO63" s="454"/>
      <c r="FP63" s="454"/>
      <c r="FQ63" s="454"/>
      <c r="FR63" s="454"/>
      <c r="FS63" s="454"/>
      <c r="FT63" s="454"/>
      <c r="FU63" s="454"/>
      <c r="FV63" s="454"/>
      <c r="FW63" s="454"/>
      <c r="FX63" s="454"/>
      <c r="FY63" s="454"/>
      <c r="FZ63" s="454"/>
      <c r="GA63" s="454"/>
      <c r="GB63" s="454"/>
      <c r="GC63" s="454"/>
      <c r="GD63" s="39"/>
    </row>
    <row r="65" spans="2:29">
      <c r="B65" s="215"/>
      <c r="C65" s="215"/>
      <c r="D65" s="215"/>
      <c r="E65" s="215"/>
      <c r="F65" s="215"/>
      <c r="G65" s="215"/>
      <c r="J65" s="214"/>
      <c r="K65" s="214"/>
      <c r="L65" s="214"/>
      <c r="M65" s="214"/>
      <c r="N65" s="214"/>
      <c r="O65" s="214"/>
    </row>
    <row r="66" spans="2:29">
      <c r="B66" s="215" t="s">
        <v>691</v>
      </c>
      <c r="C66" s="215"/>
      <c r="D66" s="215"/>
      <c r="E66" s="215"/>
      <c r="F66" s="215"/>
      <c r="G66" s="215"/>
      <c r="J66" s="215" t="s">
        <v>626</v>
      </c>
      <c r="K66" s="215"/>
      <c r="L66" s="215"/>
      <c r="M66" s="215"/>
      <c r="N66" s="215"/>
      <c r="O66" s="215"/>
    </row>
    <row r="67" spans="2:29">
      <c r="B67" s="215" t="s">
        <v>18</v>
      </c>
      <c r="C67" s="215"/>
      <c r="D67" s="215"/>
      <c r="E67" s="215"/>
      <c r="F67" s="215"/>
      <c r="G67" s="215"/>
      <c r="J67" s="215" t="s">
        <v>627</v>
      </c>
      <c r="K67" s="215"/>
      <c r="L67" s="215"/>
      <c r="M67" s="215"/>
      <c r="N67" s="215"/>
      <c r="O67" s="215"/>
    </row>
    <row r="68" spans="2:29">
      <c r="B68" s="215" t="s">
        <v>15</v>
      </c>
      <c r="C68" s="215"/>
      <c r="D68" s="215"/>
      <c r="E68" s="215"/>
      <c r="F68" s="215"/>
      <c r="G68" s="215"/>
      <c r="J68" s="215" t="s">
        <v>628</v>
      </c>
      <c r="K68" s="215"/>
      <c r="L68" s="215"/>
      <c r="M68" s="215"/>
      <c r="N68" s="215"/>
      <c r="O68" s="215"/>
      <c r="W68" s="157"/>
      <c r="X68" s="157"/>
      <c r="Y68" s="157"/>
      <c r="Z68" s="157"/>
      <c r="AA68" s="157"/>
      <c r="AB68" s="157"/>
      <c r="AC68" s="157"/>
    </row>
    <row r="69" spans="2:29">
      <c r="J69" s="215" t="s">
        <v>629</v>
      </c>
      <c r="K69" s="215"/>
      <c r="L69" s="215"/>
      <c r="M69" s="215"/>
      <c r="N69" s="215"/>
      <c r="O69" s="215"/>
      <c r="W69" s="157"/>
      <c r="X69" s="157"/>
      <c r="Y69" s="157"/>
      <c r="Z69" s="157"/>
      <c r="AA69" s="157"/>
      <c r="AB69" s="157"/>
      <c r="AC69" s="157"/>
    </row>
  </sheetData>
  <sheetProtection algorithmName="SHA-512" hashValue="1hynL0f87t/C5252Ev+Re7G9qqdAXWk1tQMUGQFV/M1D+r0dHZ76IF3nCUjTe+lQ03EKFkfTqRD2N54eNWqo6A==" saltValue="yIhveQQ7KHj1x3zYiPXrTw==" spinCount="100000" sheet="1" objects="1" scenarios="1" selectLockedCells="1"/>
  <mergeCells count="237">
    <mergeCell ref="GF2:GF3"/>
    <mergeCell ref="GF18:GK21"/>
    <mergeCell ref="G19:N19"/>
    <mergeCell ref="P19:ED19"/>
    <mergeCell ref="G20:N20"/>
    <mergeCell ref="GG2:GG3"/>
    <mergeCell ref="GH2:GH3"/>
    <mergeCell ref="FQ7:FT7"/>
    <mergeCell ref="DV18:EB18"/>
    <mergeCell ref="CG12:FL12"/>
    <mergeCell ref="BT13:CA13"/>
    <mergeCell ref="DO18:DU18"/>
    <mergeCell ref="CL18:CZ18"/>
    <mergeCell ref="DA18:DG18"/>
    <mergeCell ref="DH18:DN18"/>
    <mergeCell ref="BQ18:BW18"/>
    <mergeCell ref="FL7:FO7"/>
    <mergeCell ref="B12:BN12"/>
    <mergeCell ref="C4:GD4"/>
    <mergeCell ref="FG6:GD6"/>
    <mergeCell ref="FG7:FJ7"/>
    <mergeCell ref="P15:GD15"/>
    <mergeCell ref="P17:GD17"/>
    <mergeCell ref="P16:GD16"/>
    <mergeCell ref="EG21:EQ21"/>
    <mergeCell ref="G15:N15"/>
    <mergeCell ref="FV7:FY7"/>
    <mergeCell ref="BX18:CD18"/>
    <mergeCell ref="G18:N18"/>
    <mergeCell ref="P18:Z18"/>
    <mergeCell ref="AA18:AG18"/>
    <mergeCell ref="ER21:EX21"/>
    <mergeCell ref="EY21:FD21"/>
    <mergeCell ref="B9:GD9"/>
    <mergeCell ref="BT12:CA12"/>
    <mergeCell ref="BT11:CA11"/>
    <mergeCell ref="GA7:GD7"/>
    <mergeCell ref="GE12:GE13"/>
    <mergeCell ref="AH18:AN18"/>
    <mergeCell ref="AO18:AU18"/>
    <mergeCell ref="CZ26:FV26"/>
    <mergeCell ref="D22:ED22"/>
    <mergeCell ref="EI22:GD22"/>
    <mergeCell ref="GE29:GE30"/>
    <mergeCell ref="GF24:GK25"/>
    <mergeCell ref="D25:CY25"/>
    <mergeCell ref="CZ25:GD25"/>
    <mergeCell ref="D24:CY24"/>
    <mergeCell ref="AV18:BG18"/>
    <mergeCell ref="BH18:BP18"/>
    <mergeCell ref="CE18:CK18"/>
    <mergeCell ref="GF12:GL12"/>
    <mergeCell ref="GE24:GE25"/>
    <mergeCell ref="FE21:FK21"/>
    <mergeCell ref="FL21:FQ21"/>
    <mergeCell ref="FR21:FX21"/>
    <mergeCell ref="FY21:GD21"/>
    <mergeCell ref="D23:CY23"/>
    <mergeCell ref="CZ23:GD23"/>
    <mergeCell ref="P20:ED20"/>
    <mergeCell ref="D21:ED21"/>
    <mergeCell ref="GF29:GL29"/>
    <mergeCell ref="CZ24:GD24"/>
    <mergeCell ref="AE27:BG28"/>
    <mergeCell ref="B29:AB29"/>
    <mergeCell ref="AE29:BG29"/>
    <mergeCell ref="FW26:GC26"/>
    <mergeCell ref="AE30:BG31"/>
    <mergeCell ref="EG31:EQ31"/>
    <mergeCell ref="CK26:CX26"/>
    <mergeCell ref="CM28:CT28"/>
    <mergeCell ref="CM29:CT29"/>
    <mergeCell ref="CM30:CT30"/>
    <mergeCell ref="CY29:GD29"/>
    <mergeCell ref="ER31:EX31"/>
    <mergeCell ref="EY31:FD31"/>
    <mergeCell ref="FE31:FK31"/>
    <mergeCell ref="BJ29:CJ29"/>
    <mergeCell ref="B36:O36"/>
    <mergeCell ref="CB32:CX32"/>
    <mergeCell ref="CZ32:GD32"/>
    <mergeCell ref="CB33:CX33"/>
    <mergeCell ref="CZ33:GD33"/>
    <mergeCell ref="B34:N34"/>
    <mergeCell ref="CB34:CV34"/>
    <mergeCell ref="CZ34:GD34"/>
    <mergeCell ref="FL31:FQ31"/>
    <mergeCell ref="B35:N35"/>
    <mergeCell ref="Q35:Z35"/>
    <mergeCell ref="CB35:CV35"/>
    <mergeCell ref="CZ35:FV35"/>
    <mergeCell ref="FW35:GC35"/>
    <mergeCell ref="D32:BG33"/>
    <mergeCell ref="FR31:FX31"/>
    <mergeCell ref="FY31:GD31"/>
    <mergeCell ref="C40:H40"/>
    <mergeCell ref="M40:W40"/>
    <mergeCell ref="X40:AD40"/>
    <mergeCell ref="AE40:AJ40"/>
    <mergeCell ref="AK40:AQ40"/>
    <mergeCell ref="AR40:AW40"/>
    <mergeCell ref="AD37:AG37"/>
    <mergeCell ref="L38:O38"/>
    <mergeCell ref="R38:U38"/>
    <mergeCell ref="W38:Z38"/>
    <mergeCell ref="AD38:AG38"/>
    <mergeCell ref="C37:H38"/>
    <mergeCell ref="R37:U37"/>
    <mergeCell ref="W37:Z37"/>
    <mergeCell ref="AX40:BD40"/>
    <mergeCell ref="AN38:GD38"/>
    <mergeCell ref="BE40:BJ40"/>
    <mergeCell ref="Y42:AJ42"/>
    <mergeCell ref="AK42:AW42"/>
    <mergeCell ref="DZ42:EV42"/>
    <mergeCell ref="AD43:AG43"/>
    <mergeCell ref="CQ43:CT43"/>
    <mergeCell ref="DP43:DS43"/>
    <mergeCell ref="EL43:EO43"/>
    <mergeCell ref="FP43:FS43"/>
    <mergeCell ref="A45:A46"/>
    <mergeCell ref="C45:H46"/>
    <mergeCell ref="BI45:BS46"/>
    <mergeCell ref="BY45:BZ46"/>
    <mergeCell ref="CA45:CC46"/>
    <mergeCell ref="CV44:CY47"/>
    <mergeCell ref="CQ44:CT47"/>
    <mergeCell ref="DA44:DD47"/>
    <mergeCell ref="FA43:FD43"/>
    <mergeCell ref="L44:O47"/>
    <mergeCell ref="R44:U47"/>
    <mergeCell ref="W44:Z47"/>
    <mergeCell ref="AD44:AG47"/>
    <mergeCell ref="AI44:AL47"/>
    <mergeCell ref="AN44:BH45"/>
    <mergeCell ref="BT44:BX45"/>
    <mergeCell ref="GF45:GK46"/>
    <mergeCell ref="AN46:BH47"/>
    <mergeCell ref="BT46:BX47"/>
    <mergeCell ref="EB47:EK48"/>
    <mergeCell ref="CC48:CI48"/>
    <mergeCell ref="CE45:CG46"/>
    <mergeCell ref="CH45:CJ46"/>
    <mergeCell ref="CK45:CP46"/>
    <mergeCell ref="DT45:DY46"/>
    <mergeCell ref="DZ45:EK46"/>
    <mergeCell ref="EU45:EZ46"/>
    <mergeCell ref="EQ44:ET47"/>
    <mergeCell ref="FA44:FD47"/>
    <mergeCell ref="DF44:DI47"/>
    <mergeCell ref="DK44:DN47"/>
    <mergeCell ref="DP44:DS47"/>
    <mergeCell ref="EL44:EO47"/>
    <mergeCell ref="FF44:FI47"/>
    <mergeCell ref="FP44:FS47"/>
    <mergeCell ref="FU44:FX47"/>
    <mergeCell ref="FY60:GD60"/>
    <mergeCell ref="C53:H53"/>
    <mergeCell ref="L53:O53"/>
    <mergeCell ref="R53:U53"/>
    <mergeCell ref="W53:Z53"/>
    <mergeCell ref="AD53:AJ53"/>
    <mergeCell ref="AL53:AR53"/>
    <mergeCell ref="AL51:AR51"/>
    <mergeCell ref="DS51:GD51"/>
    <mergeCell ref="AD52:AJ52"/>
    <mergeCell ref="AT52:AZ52"/>
    <mergeCell ref="CH52:CN52"/>
    <mergeCell ref="EF52:EI52"/>
    <mergeCell ref="EL52:EO52"/>
    <mergeCell ref="FA52:FD52"/>
    <mergeCell ref="FP52:FS52"/>
    <mergeCell ref="EF53:EI53"/>
    <mergeCell ref="EL53:EO53"/>
    <mergeCell ref="EQ53:ET53"/>
    <mergeCell ref="AT53:AZ53"/>
    <mergeCell ref="BB53:BH53"/>
    <mergeCell ref="BJ53:BP53"/>
    <mergeCell ref="BR53:BX53"/>
    <mergeCell ref="BZ53:CF53"/>
    <mergeCell ref="FA59:FD59"/>
    <mergeCell ref="FP59:FS59"/>
    <mergeCell ref="C60:H60"/>
    <mergeCell ref="L60:O60"/>
    <mergeCell ref="R60:U60"/>
    <mergeCell ref="W60:Z60"/>
    <mergeCell ref="AD60:AJ60"/>
    <mergeCell ref="AL60:AR60"/>
    <mergeCell ref="FP60:FS60"/>
    <mergeCell ref="L54:DY55"/>
    <mergeCell ref="FU60:FX60"/>
    <mergeCell ref="FF60:FI60"/>
    <mergeCell ref="BR60:BX60"/>
    <mergeCell ref="BZ60:CF60"/>
    <mergeCell ref="CH60:CN60"/>
    <mergeCell ref="CP60:CV60"/>
    <mergeCell ref="CX60:DD60"/>
    <mergeCell ref="EQ60:ET60"/>
    <mergeCell ref="FA60:FD60"/>
    <mergeCell ref="AT60:AZ60"/>
    <mergeCell ref="BB60:BH60"/>
    <mergeCell ref="BJ60:BP60"/>
    <mergeCell ref="FJ60:FO60"/>
    <mergeCell ref="DJ60:EE60"/>
    <mergeCell ref="EU60:EZ60"/>
    <mergeCell ref="EF60:EI60"/>
    <mergeCell ref="EL60:EO60"/>
    <mergeCell ref="DS58:GD58"/>
    <mergeCell ref="AD59:AJ59"/>
    <mergeCell ref="AT59:AZ59"/>
    <mergeCell ref="CH59:CN59"/>
    <mergeCell ref="EF59:EI59"/>
    <mergeCell ref="EL59:EO59"/>
    <mergeCell ref="C54:H55"/>
    <mergeCell ref="GE54:GM55"/>
    <mergeCell ref="GM12:GO29"/>
    <mergeCell ref="GM11:GO11"/>
    <mergeCell ref="CP53:CV53"/>
    <mergeCell ref="CX53:DD53"/>
    <mergeCell ref="DJ53:EE53"/>
    <mergeCell ref="FY53:GD53"/>
    <mergeCell ref="EU53:EZ53"/>
    <mergeCell ref="FA53:FD53"/>
    <mergeCell ref="FP53:FS53"/>
    <mergeCell ref="FF53:FI53"/>
    <mergeCell ref="FJ53:FO53"/>
    <mergeCell ref="FU53:FX53"/>
    <mergeCell ref="CH53:CN53"/>
    <mergeCell ref="AD50:AJ50"/>
    <mergeCell ref="C51:H51"/>
    <mergeCell ref="L51:O51"/>
    <mergeCell ref="R51:U51"/>
    <mergeCell ref="W51:Z51"/>
    <mergeCell ref="AD51:AJ51"/>
    <mergeCell ref="FJ45:FO46"/>
    <mergeCell ref="FY45:GD46"/>
    <mergeCell ref="GE45:GE46"/>
  </mergeCells>
  <phoneticPr fontId="3"/>
  <dataValidations count="2">
    <dataValidation type="list" allowBlank="1" showInputMessage="1" showErrorMessage="1" sqref="P18:Z18" xr:uid="{00000000-0002-0000-0A00-000000000000}">
      <formula1>$B$65:$B$68</formula1>
    </dataValidation>
    <dataValidation type="list" allowBlank="1" showInputMessage="1" showErrorMessage="1" sqref="EF53:EI53 EF60:EI60" xr:uid="{00000000-0002-0000-0A00-000001000000}">
      <formula1>$J$65:$J$69</formula1>
    </dataValidation>
  </dataValidations>
  <printOptions horizontalCentered="1"/>
  <pageMargins left="0.56000000000000005" right="0.2" top="0.43307086614173229" bottom="0.38" header="0.35433070866141736" footer="0.2"/>
  <pageSetup paperSize="9" scale="93"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5:AL64"/>
  <sheetViews>
    <sheetView showRowColHeaders="0" showZeros="0" workbookViewId="0">
      <selection activeCell="I10" sqref="I10:AE10"/>
    </sheetView>
  </sheetViews>
  <sheetFormatPr defaultColWidth="3.5" defaultRowHeight="21.75" customHeight="1"/>
  <cols>
    <col min="1" max="1" width="9.375" style="511" customWidth="1"/>
    <col min="2" max="2" width="3.5" style="511" customWidth="1"/>
    <col min="3" max="3" width="3.125" style="511" customWidth="1"/>
    <col min="4" max="5" width="3.5" style="511" customWidth="1"/>
    <col min="6" max="6" width="3.125" style="511" customWidth="1"/>
    <col min="7" max="7" width="3.5" style="511" customWidth="1"/>
    <col min="8" max="8" width="3.125" style="511" customWidth="1"/>
    <col min="9" max="9" width="4" style="511" customWidth="1"/>
    <col min="10" max="10" width="3.125" style="511" customWidth="1"/>
    <col min="11" max="31" width="3.5" style="511" customWidth="1"/>
    <col min="32" max="32" width="1.75" style="511" customWidth="1"/>
    <col min="33" max="33" width="3.5" style="511" customWidth="1"/>
    <col min="34" max="34" width="8.5" style="511" customWidth="1"/>
    <col min="35" max="16384" width="3.5" style="511"/>
  </cols>
  <sheetData>
    <row r="5" spans="1:33" s="564" customFormat="1" ht="9" customHeight="1">
      <c r="B5" s="565"/>
    </row>
    <row r="6" spans="1:33" ht="21.75" customHeight="1">
      <c r="B6" s="575" t="s">
        <v>633</v>
      </c>
      <c r="C6" s="513"/>
      <c r="D6" s="513"/>
      <c r="E6" s="513"/>
      <c r="F6" s="513"/>
      <c r="G6" s="513"/>
      <c r="H6" s="513"/>
      <c r="I6" s="513"/>
      <c r="J6" s="513"/>
      <c r="K6" s="513"/>
      <c r="L6" s="513"/>
      <c r="M6" s="513"/>
      <c r="N6" s="513"/>
      <c r="O6" s="513"/>
      <c r="P6" s="513"/>
      <c r="Q6" s="513"/>
      <c r="R6" s="513"/>
      <c r="S6" s="513"/>
      <c r="T6" s="513"/>
      <c r="U6" s="513"/>
      <c r="V6" s="513"/>
      <c r="W6" s="513"/>
      <c r="X6" s="513"/>
      <c r="Y6" s="513"/>
      <c r="Z6" s="513"/>
      <c r="AA6" s="513"/>
      <c r="AB6" s="513"/>
      <c r="AC6" s="513"/>
      <c r="AD6" s="513"/>
      <c r="AE6" s="513"/>
      <c r="AF6" s="518" t="s">
        <v>599</v>
      </c>
    </row>
    <row r="7" spans="1:33" ht="11.25" customHeight="1">
      <c r="B7" s="515"/>
      <c r="C7" s="515"/>
      <c r="D7" s="515"/>
      <c r="E7" s="515"/>
      <c r="F7" s="515"/>
      <c r="G7" s="515"/>
      <c r="H7" s="515"/>
      <c r="I7" s="515"/>
      <c r="J7" s="515"/>
      <c r="K7" s="515"/>
      <c r="L7" s="516"/>
      <c r="M7" s="516"/>
      <c r="N7" s="516"/>
      <c r="O7" s="566"/>
      <c r="P7" s="566"/>
      <c r="Q7" s="566"/>
      <c r="R7" s="566"/>
      <c r="S7" s="516"/>
      <c r="T7" s="516"/>
      <c r="U7" s="516"/>
      <c r="V7" s="516"/>
      <c r="W7" s="513"/>
      <c r="X7" s="513"/>
      <c r="Y7" s="513"/>
      <c r="Z7" s="513"/>
      <c r="AA7" s="513"/>
      <c r="AB7" s="513"/>
      <c r="AC7" s="517"/>
      <c r="AD7" s="513"/>
      <c r="AE7" s="513"/>
      <c r="AF7" s="513"/>
    </row>
    <row r="8" spans="1:33" ht="19.5" customHeight="1">
      <c r="B8" s="1355" t="s">
        <v>722</v>
      </c>
      <c r="C8" s="1355"/>
      <c r="D8" s="1355"/>
      <c r="E8" s="1355"/>
      <c r="F8" s="1355"/>
      <c r="G8" s="1355"/>
      <c r="H8" s="1355"/>
      <c r="I8" s="1355"/>
      <c r="J8" s="1355"/>
      <c r="K8" s="1355"/>
      <c r="L8" s="1355"/>
      <c r="M8" s="1355"/>
      <c r="N8" s="1355"/>
      <c r="O8" s="1355"/>
      <c r="P8" s="1355"/>
      <c r="Q8" s="1355"/>
      <c r="R8" s="1355"/>
      <c r="S8" s="1355"/>
      <c r="T8" s="1355"/>
      <c r="U8" s="1355"/>
      <c r="V8" s="1355"/>
      <c r="W8" s="1355"/>
      <c r="X8" s="1355"/>
      <c r="Y8" s="1355"/>
      <c r="Z8" s="1355"/>
      <c r="AA8" s="1355"/>
      <c r="AB8" s="1355"/>
      <c r="AC8" s="1355"/>
      <c r="AD8" s="1355"/>
      <c r="AE8" s="1355"/>
      <c r="AF8" s="1355"/>
      <c r="AG8" s="567"/>
    </row>
    <row r="9" spans="1:33" ht="19.5" customHeight="1">
      <c r="B9" s="515"/>
      <c r="C9" s="515"/>
      <c r="D9" s="515"/>
      <c r="E9" s="515"/>
      <c r="F9" s="515"/>
      <c r="G9" s="515"/>
      <c r="H9" s="515"/>
      <c r="I9" s="515"/>
      <c r="J9" s="515"/>
      <c r="K9" s="515"/>
      <c r="L9" s="516"/>
      <c r="M9" s="516"/>
      <c r="N9" s="516"/>
      <c r="O9" s="568"/>
      <c r="P9" s="568"/>
      <c r="Q9" s="568"/>
      <c r="R9" s="568"/>
      <c r="S9" s="516"/>
      <c r="T9" s="516"/>
      <c r="U9" s="516"/>
      <c r="V9" s="516"/>
      <c r="W9" s="513"/>
      <c r="X9" s="513"/>
      <c r="Y9" s="513"/>
      <c r="Z9" s="513"/>
      <c r="AA9" s="513"/>
      <c r="AB9" s="513"/>
      <c r="AC9" s="513"/>
      <c r="AD9" s="513"/>
      <c r="AE9" s="513"/>
      <c r="AF9" s="513"/>
    </row>
    <row r="10" spans="1:33" ht="33" customHeight="1">
      <c r="B10" s="519"/>
      <c r="C10" s="1356" t="s">
        <v>605</v>
      </c>
      <c r="D10" s="1356"/>
      <c r="E10" s="1356"/>
      <c r="F10" s="1356"/>
      <c r="G10" s="520"/>
      <c r="H10" s="521"/>
      <c r="I10" s="1357"/>
      <c r="J10" s="1357"/>
      <c r="K10" s="1357"/>
      <c r="L10" s="1357"/>
      <c r="M10" s="1357"/>
      <c r="N10" s="1357"/>
      <c r="O10" s="1357"/>
      <c r="P10" s="1357"/>
      <c r="Q10" s="1357"/>
      <c r="R10" s="1357"/>
      <c r="S10" s="1357"/>
      <c r="T10" s="1357"/>
      <c r="U10" s="1357"/>
      <c r="V10" s="1357"/>
      <c r="W10" s="1357"/>
      <c r="X10" s="1357"/>
      <c r="Y10" s="1357"/>
      <c r="Z10" s="1357"/>
      <c r="AA10" s="1357"/>
      <c r="AB10" s="1357"/>
      <c r="AC10" s="1357"/>
      <c r="AD10" s="1357"/>
      <c r="AE10" s="1357"/>
      <c r="AF10" s="522"/>
    </row>
    <row r="11" spans="1:33" ht="9" customHeight="1">
      <c r="A11" s="1370" t="s">
        <v>606</v>
      </c>
      <c r="B11" s="523"/>
      <c r="C11" s="1371" t="str">
        <f>IF(I11="","","フ　　リ　　ガ　　ナ")</f>
        <v/>
      </c>
      <c r="D11" s="1371"/>
      <c r="E11" s="1371"/>
      <c r="F11" s="1371"/>
      <c r="G11" s="524"/>
      <c r="H11" s="1372"/>
      <c r="I11" s="1373"/>
      <c r="J11" s="1373"/>
      <c r="K11" s="1373"/>
      <c r="L11" s="1373"/>
      <c r="M11" s="1373"/>
      <c r="N11" s="1373"/>
      <c r="O11" s="1373"/>
      <c r="P11" s="525"/>
      <c r="Q11" s="1374" t="s">
        <v>607</v>
      </c>
      <c r="R11" s="1345"/>
      <c r="S11" s="1345"/>
      <c r="T11" s="1345"/>
      <c r="U11" s="1338"/>
      <c r="V11" s="1358"/>
      <c r="W11" s="1358"/>
      <c r="X11" s="1358"/>
      <c r="Y11" s="1360" t="s">
        <v>19</v>
      </c>
      <c r="Z11" s="1358"/>
      <c r="AA11" s="1358"/>
      <c r="AB11" s="1360" t="s">
        <v>20</v>
      </c>
      <c r="AC11" s="1358"/>
      <c r="AD11" s="1358"/>
      <c r="AE11" s="1360" t="s">
        <v>608</v>
      </c>
      <c r="AF11" s="1368"/>
    </row>
    <row r="12" spans="1:33" ht="24" customHeight="1">
      <c r="A12" s="1370"/>
      <c r="B12" s="528"/>
      <c r="C12" s="1376" t="s">
        <v>64</v>
      </c>
      <c r="D12" s="1376"/>
      <c r="E12" s="1376"/>
      <c r="F12" s="1376"/>
      <c r="G12" s="529"/>
      <c r="H12" s="1365"/>
      <c r="I12" s="1377"/>
      <c r="J12" s="1377"/>
      <c r="K12" s="1377"/>
      <c r="L12" s="1377"/>
      <c r="M12" s="1377"/>
      <c r="N12" s="1377"/>
      <c r="O12" s="1377"/>
      <c r="P12" s="1377"/>
      <c r="Q12" s="1375"/>
      <c r="R12" s="1347"/>
      <c r="S12" s="1347"/>
      <c r="T12" s="1347"/>
      <c r="U12" s="1339"/>
      <c r="V12" s="1359"/>
      <c r="W12" s="1359"/>
      <c r="X12" s="1359"/>
      <c r="Y12" s="1361"/>
      <c r="Z12" s="1359"/>
      <c r="AA12" s="1359"/>
      <c r="AB12" s="1361"/>
      <c r="AC12" s="1359"/>
      <c r="AD12" s="1359"/>
      <c r="AE12" s="1361"/>
      <c r="AF12" s="1369"/>
    </row>
    <row r="13" spans="1:33" ht="33" customHeight="1">
      <c r="A13" s="1370"/>
      <c r="B13" s="532"/>
      <c r="C13" s="1362" t="s">
        <v>295</v>
      </c>
      <c r="D13" s="1362"/>
      <c r="E13" s="1362"/>
      <c r="F13" s="1362"/>
      <c r="G13" s="533"/>
      <c r="H13" s="534"/>
      <c r="I13" s="1363"/>
      <c r="J13" s="1363"/>
      <c r="K13" s="1363"/>
      <c r="L13" s="1363"/>
      <c r="M13" s="1363"/>
      <c r="N13" s="1363"/>
      <c r="O13" s="1363"/>
      <c r="P13" s="1363"/>
      <c r="Q13" s="1363"/>
      <c r="R13" s="1363"/>
      <c r="S13" s="1363"/>
      <c r="T13" s="1363"/>
      <c r="U13" s="1363"/>
      <c r="V13" s="1363"/>
      <c r="W13" s="1363"/>
      <c r="X13" s="1363"/>
      <c r="Y13" s="535"/>
      <c r="Z13" s="535"/>
      <c r="AA13" s="535"/>
      <c r="AB13" s="535"/>
      <c r="AC13" s="535"/>
      <c r="AD13" s="535"/>
      <c r="AE13" s="535"/>
      <c r="AF13" s="536"/>
    </row>
    <row r="14" spans="1:33" s="576" customFormat="1" ht="16.5" customHeight="1">
      <c r="B14" s="577"/>
      <c r="C14" s="578"/>
      <c r="D14" s="578"/>
      <c r="E14" s="1364" t="s">
        <v>634</v>
      </c>
      <c r="F14" s="1364"/>
      <c r="G14" s="1364"/>
      <c r="H14" s="1364"/>
      <c r="I14" s="579"/>
      <c r="J14" s="580"/>
      <c r="K14" s="1365" t="s">
        <v>635</v>
      </c>
      <c r="L14" s="1366"/>
      <c r="M14" s="1366"/>
      <c r="N14" s="1366"/>
      <c r="O14" s="1366"/>
      <c r="P14" s="1366"/>
      <c r="Q14" s="1366"/>
      <c r="R14" s="1366"/>
      <c r="S14" s="1366"/>
      <c r="T14" s="1366"/>
      <c r="U14" s="1366"/>
      <c r="V14" s="1366"/>
      <c r="W14" s="1366"/>
      <c r="X14" s="1366"/>
      <c r="Y14" s="1366"/>
      <c r="Z14" s="1366"/>
      <c r="AA14" s="1366"/>
      <c r="AB14" s="1366"/>
      <c r="AC14" s="1366"/>
      <c r="AD14" s="1366"/>
      <c r="AE14" s="1366"/>
      <c r="AF14" s="1367"/>
    </row>
    <row r="15" spans="1:33" ht="16.5" customHeight="1">
      <c r="A15" s="511">
        <v>1</v>
      </c>
      <c r="B15" s="1348" t="s">
        <v>636</v>
      </c>
      <c r="C15" s="581" t="s">
        <v>637</v>
      </c>
      <c r="D15" s="740"/>
      <c r="E15" s="740"/>
      <c r="F15" s="761" t="s">
        <v>19</v>
      </c>
      <c r="G15" s="740"/>
      <c r="H15" s="761" t="s">
        <v>20</v>
      </c>
      <c r="I15" s="740"/>
      <c r="J15" s="527" t="s">
        <v>21</v>
      </c>
      <c r="K15" s="539"/>
      <c r="L15" s="1340"/>
      <c r="M15" s="1340"/>
      <c r="N15" s="1340"/>
      <c r="O15" s="1340"/>
      <c r="P15" s="1340"/>
      <c r="Q15" s="1340"/>
      <c r="R15" s="1340"/>
      <c r="S15" s="1340"/>
      <c r="T15" s="1340"/>
      <c r="U15" s="1340"/>
      <c r="V15" s="1340"/>
      <c r="W15" s="1340"/>
      <c r="X15" s="1340"/>
      <c r="Y15" s="1340"/>
      <c r="Z15" s="1340"/>
      <c r="AA15" s="1340"/>
      <c r="AB15" s="1340"/>
      <c r="AC15" s="1340"/>
      <c r="AD15" s="1340"/>
      <c r="AE15" s="1340"/>
      <c r="AF15" s="540"/>
    </row>
    <row r="16" spans="1:33" ht="16.5" customHeight="1">
      <c r="B16" s="1349"/>
      <c r="C16" s="582" t="s">
        <v>638</v>
      </c>
      <c r="D16" s="741"/>
      <c r="E16" s="741"/>
      <c r="F16" s="762" t="s">
        <v>19</v>
      </c>
      <c r="G16" s="741"/>
      <c r="H16" s="762" t="s">
        <v>20</v>
      </c>
      <c r="I16" s="741"/>
      <c r="J16" s="531" t="s">
        <v>21</v>
      </c>
      <c r="K16" s="541"/>
      <c r="L16" s="1341"/>
      <c r="M16" s="1341"/>
      <c r="N16" s="1341"/>
      <c r="O16" s="1341"/>
      <c r="P16" s="1341"/>
      <c r="Q16" s="1341"/>
      <c r="R16" s="1341"/>
      <c r="S16" s="1341"/>
      <c r="T16" s="1341"/>
      <c r="U16" s="1341"/>
      <c r="V16" s="1341"/>
      <c r="W16" s="1341"/>
      <c r="X16" s="1341"/>
      <c r="Y16" s="1341"/>
      <c r="Z16" s="1341"/>
      <c r="AA16" s="1341"/>
      <c r="AB16" s="1341"/>
      <c r="AC16" s="1341"/>
      <c r="AD16" s="1341"/>
      <c r="AE16" s="1341"/>
      <c r="AF16" s="542"/>
    </row>
    <row r="17" spans="1:32" ht="16.5" customHeight="1">
      <c r="A17" s="511">
        <v>2</v>
      </c>
      <c r="B17" s="1349"/>
      <c r="C17" s="581" t="s">
        <v>637</v>
      </c>
      <c r="D17" s="740"/>
      <c r="E17" s="740"/>
      <c r="F17" s="761" t="s">
        <v>19</v>
      </c>
      <c r="G17" s="740"/>
      <c r="H17" s="761" t="s">
        <v>20</v>
      </c>
      <c r="I17" s="740"/>
      <c r="J17" s="527" t="s">
        <v>21</v>
      </c>
      <c r="K17" s="539"/>
      <c r="L17" s="1340"/>
      <c r="M17" s="1340"/>
      <c r="N17" s="1340"/>
      <c r="O17" s="1340"/>
      <c r="P17" s="1340"/>
      <c r="Q17" s="1340"/>
      <c r="R17" s="1340"/>
      <c r="S17" s="1340"/>
      <c r="T17" s="1340"/>
      <c r="U17" s="1340"/>
      <c r="V17" s="1340"/>
      <c r="W17" s="1340"/>
      <c r="X17" s="1340"/>
      <c r="Y17" s="1340"/>
      <c r="Z17" s="1340"/>
      <c r="AA17" s="1340"/>
      <c r="AB17" s="1340"/>
      <c r="AC17" s="1340"/>
      <c r="AD17" s="1340"/>
      <c r="AE17" s="1340"/>
      <c r="AF17" s="540"/>
    </row>
    <row r="18" spans="1:32" ht="16.5" customHeight="1">
      <c r="B18" s="1349"/>
      <c r="C18" s="582" t="s">
        <v>638</v>
      </c>
      <c r="D18" s="741"/>
      <c r="E18" s="741"/>
      <c r="F18" s="762" t="s">
        <v>19</v>
      </c>
      <c r="G18" s="741"/>
      <c r="H18" s="762" t="s">
        <v>20</v>
      </c>
      <c r="I18" s="741"/>
      <c r="J18" s="531" t="s">
        <v>21</v>
      </c>
      <c r="K18" s="541"/>
      <c r="L18" s="1341"/>
      <c r="M18" s="1341"/>
      <c r="N18" s="1341"/>
      <c r="O18" s="1341"/>
      <c r="P18" s="1341"/>
      <c r="Q18" s="1341"/>
      <c r="R18" s="1341"/>
      <c r="S18" s="1341"/>
      <c r="T18" s="1341"/>
      <c r="U18" s="1341"/>
      <c r="V18" s="1341"/>
      <c r="W18" s="1341"/>
      <c r="X18" s="1341"/>
      <c r="Y18" s="1341"/>
      <c r="Z18" s="1341"/>
      <c r="AA18" s="1341"/>
      <c r="AB18" s="1341"/>
      <c r="AC18" s="1341"/>
      <c r="AD18" s="1341"/>
      <c r="AE18" s="1341"/>
      <c r="AF18" s="542"/>
    </row>
    <row r="19" spans="1:32" ht="16.5" customHeight="1">
      <c r="A19" s="511">
        <v>3</v>
      </c>
      <c r="B19" s="1349"/>
      <c r="C19" s="581" t="s">
        <v>637</v>
      </c>
      <c r="D19" s="740"/>
      <c r="E19" s="740"/>
      <c r="F19" s="761" t="s">
        <v>19</v>
      </c>
      <c r="G19" s="740"/>
      <c r="H19" s="761" t="s">
        <v>20</v>
      </c>
      <c r="I19" s="740"/>
      <c r="J19" s="527" t="s">
        <v>21</v>
      </c>
      <c r="K19" s="539"/>
      <c r="L19" s="1340"/>
      <c r="M19" s="1340"/>
      <c r="N19" s="1340"/>
      <c r="O19" s="1340"/>
      <c r="P19" s="1340"/>
      <c r="Q19" s="1340"/>
      <c r="R19" s="1340"/>
      <c r="S19" s="1340"/>
      <c r="T19" s="1340"/>
      <c r="U19" s="1340"/>
      <c r="V19" s="1340"/>
      <c r="W19" s="1340"/>
      <c r="X19" s="1340"/>
      <c r="Y19" s="1340"/>
      <c r="Z19" s="1340"/>
      <c r="AA19" s="1340"/>
      <c r="AB19" s="1340"/>
      <c r="AC19" s="1340"/>
      <c r="AD19" s="1340"/>
      <c r="AE19" s="1340"/>
      <c r="AF19" s="540"/>
    </row>
    <row r="20" spans="1:32" ht="16.5" customHeight="1">
      <c r="B20" s="1349"/>
      <c r="C20" s="582" t="s">
        <v>638</v>
      </c>
      <c r="D20" s="741"/>
      <c r="E20" s="741"/>
      <c r="F20" s="762" t="s">
        <v>19</v>
      </c>
      <c r="G20" s="741"/>
      <c r="H20" s="762" t="s">
        <v>20</v>
      </c>
      <c r="I20" s="741"/>
      <c r="J20" s="531" t="s">
        <v>21</v>
      </c>
      <c r="K20" s="541"/>
      <c r="L20" s="1341"/>
      <c r="M20" s="1341"/>
      <c r="N20" s="1341"/>
      <c r="O20" s="1341"/>
      <c r="P20" s="1341"/>
      <c r="Q20" s="1341"/>
      <c r="R20" s="1341"/>
      <c r="S20" s="1341"/>
      <c r="T20" s="1341"/>
      <c r="U20" s="1341"/>
      <c r="V20" s="1341"/>
      <c r="W20" s="1341"/>
      <c r="X20" s="1341"/>
      <c r="Y20" s="1341"/>
      <c r="Z20" s="1341"/>
      <c r="AA20" s="1341"/>
      <c r="AB20" s="1341"/>
      <c r="AC20" s="1341"/>
      <c r="AD20" s="1341"/>
      <c r="AE20" s="1341"/>
      <c r="AF20" s="542"/>
    </row>
    <row r="21" spans="1:32" ht="16.5" customHeight="1">
      <c r="A21" s="511">
        <v>4</v>
      </c>
      <c r="B21" s="1349"/>
      <c r="C21" s="581" t="s">
        <v>637</v>
      </c>
      <c r="D21" s="740"/>
      <c r="E21" s="740"/>
      <c r="F21" s="761" t="s">
        <v>19</v>
      </c>
      <c r="G21" s="740"/>
      <c r="H21" s="761" t="s">
        <v>20</v>
      </c>
      <c r="I21" s="740"/>
      <c r="J21" s="527" t="s">
        <v>21</v>
      </c>
      <c r="K21" s="539"/>
      <c r="L21" s="1340"/>
      <c r="M21" s="1340"/>
      <c r="N21" s="1340"/>
      <c r="O21" s="1340"/>
      <c r="P21" s="1340"/>
      <c r="Q21" s="1340"/>
      <c r="R21" s="1340"/>
      <c r="S21" s="1340"/>
      <c r="T21" s="1340"/>
      <c r="U21" s="1340"/>
      <c r="V21" s="1340"/>
      <c r="W21" s="1340"/>
      <c r="X21" s="1340"/>
      <c r="Y21" s="1340"/>
      <c r="Z21" s="1340"/>
      <c r="AA21" s="1340"/>
      <c r="AB21" s="1340"/>
      <c r="AC21" s="1340"/>
      <c r="AD21" s="1340"/>
      <c r="AE21" s="1340"/>
      <c r="AF21" s="540"/>
    </row>
    <row r="22" spans="1:32" ht="16.5" customHeight="1">
      <c r="B22" s="1349"/>
      <c r="C22" s="582" t="s">
        <v>638</v>
      </c>
      <c r="D22" s="741"/>
      <c r="E22" s="741"/>
      <c r="F22" s="762" t="s">
        <v>19</v>
      </c>
      <c r="G22" s="741"/>
      <c r="H22" s="762" t="s">
        <v>20</v>
      </c>
      <c r="I22" s="741"/>
      <c r="J22" s="531" t="s">
        <v>21</v>
      </c>
      <c r="K22" s="541"/>
      <c r="L22" s="1341"/>
      <c r="M22" s="1341"/>
      <c r="N22" s="1341"/>
      <c r="O22" s="1341"/>
      <c r="P22" s="1341"/>
      <c r="Q22" s="1341"/>
      <c r="R22" s="1341"/>
      <c r="S22" s="1341"/>
      <c r="T22" s="1341"/>
      <c r="U22" s="1341"/>
      <c r="V22" s="1341"/>
      <c r="W22" s="1341"/>
      <c r="X22" s="1341"/>
      <c r="Y22" s="1341"/>
      <c r="Z22" s="1341"/>
      <c r="AA22" s="1341"/>
      <c r="AB22" s="1341"/>
      <c r="AC22" s="1341"/>
      <c r="AD22" s="1341"/>
      <c r="AE22" s="1341"/>
      <c r="AF22" s="542"/>
    </row>
    <row r="23" spans="1:32" ht="16.5" customHeight="1">
      <c r="A23" s="511">
        <v>5</v>
      </c>
      <c r="B23" s="1349"/>
      <c r="C23" s="581" t="s">
        <v>637</v>
      </c>
      <c r="D23" s="740"/>
      <c r="E23" s="740"/>
      <c r="F23" s="761" t="s">
        <v>19</v>
      </c>
      <c r="G23" s="740"/>
      <c r="H23" s="761" t="s">
        <v>20</v>
      </c>
      <c r="I23" s="740"/>
      <c r="J23" s="527" t="s">
        <v>21</v>
      </c>
      <c r="K23" s="539"/>
      <c r="L23" s="1340"/>
      <c r="M23" s="1340"/>
      <c r="N23" s="1340"/>
      <c r="O23" s="1340"/>
      <c r="P23" s="1340"/>
      <c r="Q23" s="1340"/>
      <c r="R23" s="1340"/>
      <c r="S23" s="1340"/>
      <c r="T23" s="1340"/>
      <c r="U23" s="1340"/>
      <c r="V23" s="1340"/>
      <c r="W23" s="1340"/>
      <c r="X23" s="1340"/>
      <c r="Y23" s="1340"/>
      <c r="Z23" s="1340"/>
      <c r="AA23" s="1340"/>
      <c r="AB23" s="1340"/>
      <c r="AC23" s="1340"/>
      <c r="AD23" s="1340"/>
      <c r="AE23" s="1340"/>
      <c r="AF23" s="540"/>
    </row>
    <row r="24" spans="1:32" ht="16.5" customHeight="1">
      <c r="B24" s="1349"/>
      <c r="C24" s="582" t="s">
        <v>638</v>
      </c>
      <c r="D24" s="741"/>
      <c r="E24" s="741"/>
      <c r="F24" s="762" t="s">
        <v>19</v>
      </c>
      <c r="G24" s="741"/>
      <c r="H24" s="762" t="s">
        <v>20</v>
      </c>
      <c r="I24" s="741"/>
      <c r="J24" s="531" t="s">
        <v>21</v>
      </c>
      <c r="K24" s="541"/>
      <c r="L24" s="1341"/>
      <c r="M24" s="1341"/>
      <c r="N24" s="1341"/>
      <c r="O24" s="1341"/>
      <c r="P24" s="1341"/>
      <c r="Q24" s="1341"/>
      <c r="R24" s="1341"/>
      <c r="S24" s="1341"/>
      <c r="T24" s="1341"/>
      <c r="U24" s="1341"/>
      <c r="V24" s="1341"/>
      <c r="W24" s="1341"/>
      <c r="X24" s="1341"/>
      <c r="Y24" s="1341"/>
      <c r="Z24" s="1341"/>
      <c r="AA24" s="1341"/>
      <c r="AB24" s="1341"/>
      <c r="AC24" s="1341"/>
      <c r="AD24" s="1341"/>
      <c r="AE24" s="1341"/>
      <c r="AF24" s="542"/>
    </row>
    <row r="25" spans="1:32" ht="16.5" customHeight="1">
      <c r="A25" s="511">
        <v>6</v>
      </c>
      <c r="B25" s="1349"/>
      <c r="C25" s="581" t="s">
        <v>637</v>
      </c>
      <c r="D25" s="740"/>
      <c r="E25" s="740"/>
      <c r="F25" s="761" t="s">
        <v>19</v>
      </c>
      <c r="G25" s="740"/>
      <c r="H25" s="761" t="s">
        <v>20</v>
      </c>
      <c r="I25" s="740"/>
      <c r="J25" s="527" t="s">
        <v>21</v>
      </c>
      <c r="K25" s="539"/>
      <c r="L25" s="1340"/>
      <c r="M25" s="1340"/>
      <c r="N25" s="1340"/>
      <c r="O25" s="1340"/>
      <c r="P25" s="1340"/>
      <c r="Q25" s="1340"/>
      <c r="R25" s="1340"/>
      <c r="S25" s="1340"/>
      <c r="T25" s="1340"/>
      <c r="U25" s="1340"/>
      <c r="V25" s="1340"/>
      <c r="W25" s="1340"/>
      <c r="X25" s="1340"/>
      <c r="Y25" s="1340"/>
      <c r="Z25" s="1340"/>
      <c r="AA25" s="1340"/>
      <c r="AB25" s="1340"/>
      <c r="AC25" s="1340"/>
      <c r="AD25" s="1340"/>
      <c r="AE25" s="1340"/>
      <c r="AF25" s="540"/>
    </row>
    <row r="26" spans="1:32" ht="16.5" customHeight="1">
      <c r="B26" s="1349"/>
      <c r="C26" s="582" t="s">
        <v>638</v>
      </c>
      <c r="D26" s="741"/>
      <c r="E26" s="741"/>
      <c r="F26" s="762" t="s">
        <v>19</v>
      </c>
      <c r="G26" s="741"/>
      <c r="H26" s="762" t="s">
        <v>20</v>
      </c>
      <c r="I26" s="741"/>
      <c r="J26" s="531" t="s">
        <v>21</v>
      </c>
      <c r="K26" s="541"/>
      <c r="L26" s="1341"/>
      <c r="M26" s="1341"/>
      <c r="N26" s="1341"/>
      <c r="O26" s="1341"/>
      <c r="P26" s="1341"/>
      <c r="Q26" s="1341"/>
      <c r="R26" s="1341"/>
      <c r="S26" s="1341"/>
      <c r="T26" s="1341"/>
      <c r="U26" s="1341"/>
      <c r="V26" s="1341"/>
      <c r="W26" s="1341"/>
      <c r="X26" s="1341"/>
      <c r="Y26" s="1341"/>
      <c r="Z26" s="1341"/>
      <c r="AA26" s="1341"/>
      <c r="AB26" s="1341"/>
      <c r="AC26" s="1341"/>
      <c r="AD26" s="1341"/>
      <c r="AE26" s="1341"/>
      <c r="AF26" s="542"/>
    </row>
    <row r="27" spans="1:32" ht="16.5" customHeight="1">
      <c r="A27" s="511">
        <v>7</v>
      </c>
      <c r="B27" s="1349"/>
      <c r="C27" s="581" t="s">
        <v>637</v>
      </c>
      <c r="D27" s="740"/>
      <c r="E27" s="740"/>
      <c r="F27" s="761" t="s">
        <v>19</v>
      </c>
      <c r="G27" s="740"/>
      <c r="H27" s="761" t="s">
        <v>20</v>
      </c>
      <c r="I27" s="740"/>
      <c r="J27" s="527" t="s">
        <v>21</v>
      </c>
      <c r="K27" s="539"/>
      <c r="L27" s="1340"/>
      <c r="M27" s="1340"/>
      <c r="N27" s="1340"/>
      <c r="O27" s="1340"/>
      <c r="P27" s="1340"/>
      <c r="Q27" s="1340"/>
      <c r="R27" s="1340"/>
      <c r="S27" s="1340"/>
      <c r="T27" s="1340"/>
      <c r="U27" s="1340"/>
      <c r="V27" s="1340"/>
      <c r="W27" s="1340"/>
      <c r="X27" s="1340"/>
      <c r="Y27" s="1340"/>
      <c r="Z27" s="1340"/>
      <c r="AA27" s="1340"/>
      <c r="AB27" s="1340"/>
      <c r="AC27" s="1340"/>
      <c r="AD27" s="1340"/>
      <c r="AE27" s="1340"/>
      <c r="AF27" s="540"/>
    </row>
    <row r="28" spans="1:32" ht="16.5" customHeight="1">
      <c r="B28" s="1349"/>
      <c r="C28" s="582" t="s">
        <v>638</v>
      </c>
      <c r="D28" s="741"/>
      <c r="E28" s="741"/>
      <c r="F28" s="762" t="s">
        <v>19</v>
      </c>
      <c r="G28" s="741"/>
      <c r="H28" s="762" t="s">
        <v>20</v>
      </c>
      <c r="I28" s="741"/>
      <c r="J28" s="531" t="s">
        <v>21</v>
      </c>
      <c r="K28" s="541"/>
      <c r="L28" s="1341"/>
      <c r="M28" s="1341"/>
      <c r="N28" s="1341"/>
      <c r="O28" s="1341"/>
      <c r="P28" s="1341"/>
      <c r="Q28" s="1341"/>
      <c r="R28" s="1341"/>
      <c r="S28" s="1341"/>
      <c r="T28" s="1341"/>
      <c r="U28" s="1341"/>
      <c r="V28" s="1341"/>
      <c r="W28" s="1341"/>
      <c r="X28" s="1341"/>
      <c r="Y28" s="1341"/>
      <c r="Z28" s="1341"/>
      <c r="AA28" s="1341"/>
      <c r="AB28" s="1341"/>
      <c r="AC28" s="1341"/>
      <c r="AD28" s="1341"/>
      <c r="AE28" s="1341"/>
      <c r="AF28" s="542"/>
    </row>
    <row r="29" spans="1:32" ht="16.5" customHeight="1">
      <c r="A29" s="511">
        <v>8</v>
      </c>
      <c r="B29" s="1349"/>
      <c r="C29" s="581" t="s">
        <v>637</v>
      </c>
      <c r="D29" s="740"/>
      <c r="E29" s="740"/>
      <c r="F29" s="761" t="s">
        <v>19</v>
      </c>
      <c r="G29" s="740"/>
      <c r="H29" s="761" t="s">
        <v>20</v>
      </c>
      <c r="I29" s="740"/>
      <c r="J29" s="527" t="s">
        <v>21</v>
      </c>
      <c r="K29" s="539"/>
      <c r="L29" s="1340"/>
      <c r="M29" s="1340"/>
      <c r="N29" s="1340"/>
      <c r="O29" s="1340"/>
      <c r="P29" s="1340"/>
      <c r="Q29" s="1340"/>
      <c r="R29" s="1340"/>
      <c r="S29" s="1340"/>
      <c r="T29" s="1340"/>
      <c r="U29" s="1340"/>
      <c r="V29" s="1340"/>
      <c r="W29" s="1340"/>
      <c r="X29" s="1340"/>
      <c r="Y29" s="1340"/>
      <c r="Z29" s="1340"/>
      <c r="AA29" s="1340"/>
      <c r="AB29" s="1340"/>
      <c r="AC29" s="1340"/>
      <c r="AD29" s="1340"/>
      <c r="AE29" s="1340"/>
      <c r="AF29" s="540"/>
    </row>
    <row r="30" spans="1:32" ht="16.5" customHeight="1">
      <c r="B30" s="1349"/>
      <c r="C30" s="582" t="s">
        <v>638</v>
      </c>
      <c r="D30" s="741"/>
      <c r="E30" s="741"/>
      <c r="F30" s="762" t="s">
        <v>19</v>
      </c>
      <c r="G30" s="741"/>
      <c r="H30" s="762" t="s">
        <v>20</v>
      </c>
      <c r="I30" s="741"/>
      <c r="J30" s="531" t="s">
        <v>21</v>
      </c>
      <c r="K30" s="541"/>
      <c r="L30" s="1341"/>
      <c r="M30" s="1341"/>
      <c r="N30" s="1341"/>
      <c r="O30" s="1341"/>
      <c r="P30" s="1341"/>
      <c r="Q30" s="1341"/>
      <c r="R30" s="1341"/>
      <c r="S30" s="1341"/>
      <c r="T30" s="1341"/>
      <c r="U30" s="1341"/>
      <c r="V30" s="1341"/>
      <c r="W30" s="1341"/>
      <c r="X30" s="1341"/>
      <c r="Y30" s="1341"/>
      <c r="Z30" s="1341"/>
      <c r="AA30" s="1341"/>
      <c r="AB30" s="1341"/>
      <c r="AC30" s="1341"/>
      <c r="AD30" s="1341"/>
      <c r="AE30" s="1341"/>
      <c r="AF30" s="542"/>
    </row>
    <row r="31" spans="1:32" ht="16.5" customHeight="1">
      <c r="A31" s="511">
        <v>9</v>
      </c>
      <c r="B31" s="1349"/>
      <c r="C31" s="581" t="s">
        <v>637</v>
      </c>
      <c r="D31" s="740"/>
      <c r="E31" s="740"/>
      <c r="F31" s="761" t="s">
        <v>19</v>
      </c>
      <c r="G31" s="740"/>
      <c r="H31" s="761" t="s">
        <v>20</v>
      </c>
      <c r="I31" s="740"/>
      <c r="J31" s="527" t="s">
        <v>21</v>
      </c>
      <c r="K31" s="539"/>
      <c r="L31" s="1340"/>
      <c r="M31" s="1340"/>
      <c r="N31" s="1340"/>
      <c r="O31" s="1340"/>
      <c r="P31" s="1340"/>
      <c r="Q31" s="1340"/>
      <c r="R31" s="1340"/>
      <c r="S31" s="1340"/>
      <c r="T31" s="1340"/>
      <c r="U31" s="1340"/>
      <c r="V31" s="1340"/>
      <c r="W31" s="1340"/>
      <c r="X31" s="1340"/>
      <c r="Y31" s="1340"/>
      <c r="Z31" s="1340"/>
      <c r="AA31" s="1340"/>
      <c r="AB31" s="1340"/>
      <c r="AC31" s="1340"/>
      <c r="AD31" s="1340"/>
      <c r="AE31" s="1340"/>
      <c r="AF31" s="540"/>
    </row>
    <row r="32" spans="1:32" ht="16.5" customHeight="1">
      <c r="B32" s="1349"/>
      <c r="C32" s="582" t="s">
        <v>638</v>
      </c>
      <c r="D32" s="741"/>
      <c r="E32" s="741"/>
      <c r="F32" s="762" t="s">
        <v>19</v>
      </c>
      <c r="G32" s="741"/>
      <c r="H32" s="762" t="s">
        <v>20</v>
      </c>
      <c r="I32" s="741"/>
      <c r="J32" s="531" t="s">
        <v>21</v>
      </c>
      <c r="K32" s="541"/>
      <c r="L32" s="1341"/>
      <c r="M32" s="1341"/>
      <c r="N32" s="1341"/>
      <c r="O32" s="1341"/>
      <c r="P32" s="1341"/>
      <c r="Q32" s="1341"/>
      <c r="R32" s="1341"/>
      <c r="S32" s="1341"/>
      <c r="T32" s="1341"/>
      <c r="U32" s="1341"/>
      <c r="V32" s="1341"/>
      <c r="W32" s="1341"/>
      <c r="X32" s="1341"/>
      <c r="Y32" s="1341"/>
      <c r="Z32" s="1341"/>
      <c r="AA32" s="1341"/>
      <c r="AB32" s="1341"/>
      <c r="AC32" s="1341"/>
      <c r="AD32" s="1341"/>
      <c r="AE32" s="1341"/>
      <c r="AF32" s="542"/>
    </row>
    <row r="33" spans="1:32" ht="16.5" customHeight="1">
      <c r="A33" s="511">
        <v>10</v>
      </c>
      <c r="B33" s="1349"/>
      <c r="C33" s="581" t="s">
        <v>637</v>
      </c>
      <c r="D33" s="740"/>
      <c r="E33" s="740"/>
      <c r="F33" s="761" t="s">
        <v>19</v>
      </c>
      <c r="G33" s="740"/>
      <c r="H33" s="761" t="s">
        <v>20</v>
      </c>
      <c r="I33" s="740"/>
      <c r="J33" s="527" t="s">
        <v>21</v>
      </c>
      <c r="K33" s="539"/>
      <c r="L33" s="1340"/>
      <c r="M33" s="1340"/>
      <c r="N33" s="1340"/>
      <c r="O33" s="1340"/>
      <c r="P33" s="1340"/>
      <c r="Q33" s="1340"/>
      <c r="R33" s="1340"/>
      <c r="S33" s="1340"/>
      <c r="T33" s="1340"/>
      <c r="U33" s="1340"/>
      <c r="V33" s="1340"/>
      <c r="W33" s="1340"/>
      <c r="X33" s="1340"/>
      <c r="Y33" s="1340"/>
      <c r="Z33" s="1340"/>
      <c r="AA33" s="1340"/>
      <c r="AB33" s="1340"/>
      <c r="AC33" s="1340"/>
      <c r="AD33" s="1340"/>
      <c r="AE33" s="1340"/>
      <c r="AF33" s="540"/>
    </row>
    <row r="34" spans="1:32" ht="16.5" customHeight="1">
      <c r="B34" s="1349"/>
      <c r="C34" s="582" t="s">
        <v>638</v>
      </c>
      <c r="D34" s="741"/>
      <c r="E34" s="741"/>
      <c r="F34" s="762" t="s">
        <v>19</v>
      </c>
      <c r="G34" s="741"/>
      <c r="H34" s="762" t="s">
        <v>20</v>
      </c>
      <c r="I34" s="741"/>
      <c r="J34" s="531" t="s">
        <v>21</v>
      </c>
      <c r="K34" s="541"/>
      <c r="L34" s="1341"/>
      <c r="M34" s="1341"/>
      <c r="N34" s="1341"/>
      <c r="O34" s="1341"/>
      <c r="P34" s="1341"/>
      <c r="Q34" s="1341"/>
      <c r="R34" s="1341"/>
      <c r="S34" s="1341"/>
      <c r="T34" s="1341"/>
      <c r="U34" s="1341"/>
      <c r="V34" s="1341"/>
      <c r="W34" s="1341"/>
      <c r="X34" s="1341"/>
      <c r="Y34" s="1341"/>
      <c r="Z34" s="1341"/>
      <c r="AA34" s="1341"/>
      <c r="AB34" s="1341"/>
      <c r="AC34" s="1341"/>
      <c r="AD34" s="1341"/>
      <c r="AE34" s="1341"/>
      <c r="AF34" s="542"/>
    </row>
    <row r="35" spans="1:32" ht="16.5" customHeight="1">
      <c r="A35" s="511">
        <v>11</v>
      </c>
      <c r="B35" s="1349"/>
      <c r="C35" s="581" t="s">
        <v>637</v>
      </c>
      <c r="D35" s="740"/>
      <c r="E35" s="740"/>
      <c r="F35" s="761" t="s">
        <v>19</v>
      </c>
      <c r="G35" s="740"/>
      <c r="H35" s="761" t="s">
        <v>20</v>
      </c>
      <c r="I35" s="740"/>
      <c r="J35" s="527" t="s">
        <v>21</v>
      </c>
      <c r="K35" s="539"/>
      <c r="L35" s="1340"/>
      <c r="M35" s="1340"/>
      <c r="N35" s="1340"/>
      <c r="O35" s="1340"/>
      <c r="P35" s="1340"/>
      <c r="Q35" s="1340"/>
      <c r="R35" s="1340"/>
      <c r="S35" s="1340"/>
      <c r="T35" s="1340"/>
      <c r="U35" s="1340"/>
      <c r="V35" s="1340"/>
      <c r="W35" s="1340"/>
      <c r="X35" s="1340"/>
      <c r="Y35" s="1340"/>
      <c r="Z35" s="1340"/>
      <c r="AA35" s="1340"/>
      <c r="AB35" s="1340"/>
      <c r="AC35" s="1340"/>
      <c r="AD35" s="1340"/>
      <c r="AE35" s="1340"/>
      <c r="AF35" s="540"/>
    </row>
    <row r="36" spans="1:32" ht="16.5" customHeight="1">
      <c r="B36" s="1349"/>
      <c r="C36" s="582" t="s">
        <v>638</v>
      </c>
      <c r="D36" s="741"/>
      <c r="E36" s="741"/>
      <c r="F36" s="762" t="s">
        <v>19</v>
      </c>
      <c r="G36" s="741"/>
      <c r="H36" s="762" t="s">
        <v>20</v>
      </c>
      <c r="I36" s="741"/>
      <c r="J36" s="531" t="s">
        <v>21</v>
      </c>
      <c r="K36" s="541"/>
      <c r="L36" s="1341"/>
      <c r="M36" s="1341"/>
      <c r="N36" s="1341"/>
      <c r="O36" s="1341"/>
      <c r="P36" s="1341"/>
      <c r="Q36" s="1341"/>
      <c r="R36" s="1341"/>
      <c r="S36" s="1341"/>
      <c r="T36" s="1341"/>
      <c r="U36" s="1341"/>
      <c r="V36" s="1341"/>
      <c r="W36" s="1341"/>
      <c r="X36" s="1341"/>
      <c r="Y36" s="1341"/>
      <c r="Z36" s="1341"/>
      <c r="AA36" s="1341"/>
      <c r="AB36" s="1341"/>
      <c r="AC36" s="1341"/>
      <c r="AD36" s="1341"/>
      <c r="AE36" s="1341"/>
      <c r="AF36" s="542"/>
    </row>
    <row r="37" spans="1:32" ht="16.5" customHeight="1">
      <c r="A37" s="511">
        <v>12</v>
      </c>
      <c r="B37" s="1349"/>
      <c r="C37" s="581" t="s">
        <v>637</v>
      </c>
      <c r="D37" s="740"/>
      <c r="E37" s="740"/>
      <c r="F37" s="761" t="s">
        <v>19</v>
      </c>
      <c r="G37" s="740"/>
      <c r="H37" s="761" t="s">
        <v>20</v>
      </c>
      <c r="I37" s="740"/>
      <c r="J37" s="527" t="s">
        <v>21</v>
      </c>
      <c r="K37" s="539"/>
      <c r="L37" s="1340"/>
      <c r="M37" s="1340"/>
      <c r="N37" s="1340"/>
      <c r="O37" s="1340"/>
      <c r="P37" s="1340"/>
      <c r="Q37" s="1340"/>
      <c r="R37" s="1340"/>
      <c r="S37" s="1340"/>
      <c r="T37" s="1340"/>
      <c r="U37" s="1340"/>
      <c r="V37" s="1340"/>
      <c r="W37" s="1340"/>
      <c r="X37" s="1340"/>
      <c r="Y37" s="1340"/>
      <c r="Z37" s="1340"/>
      <c r="AA37" s="1340"/>
      <c r="AB37" s="1340"/>
      <c r="AC37" s="1340"/>
      <c r="AD37" s="1340"/>
      <c r="AE37" s="1340"/>
      <c r="AF37" s="540"/>
    </row>
    <row r="38" spans="1:32" ht="16.5" customHeight="1">
      <c r="B38" s="1349"/>
      <c r="C38" s="582" t="s">
        <v>638</v>
      </c>
      <c r="D38" s="741"/>
      <c r="E38" s="741"/>
      <c r="F38" s="762" t="s">
        <v>19</v>
      </c>
      <c r="G38" s="741"/>
      <c r="H38" s="762" t="s">
        <v>20</v>
      </c>
      <c r="I38" s="741"/>
      <c r="J38" s="531" t="s">
        <v>21</v>
      </c>
      <c r="K38" s="541"/>
      <c r="L38" s="1341"/>
      <c r="M38" s="1341"/>
      <c r="N38" s="1341"/>
      <c r="O38" s="1341"/>
      <c r="P38" s="1341"/>
      <c r="Q38" s="1341"/>
      <c r="R38" s="1341"/>
      <c r="S38" s="1341"/>
      <c r="T38" s="1341"/>
      <c r="U38" s="1341"/>
      <c r="V38" s="1341"/>
      <c r="W38" s="1341"/>
      <c r="X38" s="1341"/>
      <c r="Y38" s="1341"/>
      <c r="Z38" s="1341"/>
      <c r="AA38" s="1341"/>
      <c r="AB38" s="1341"/>
      <c r="AC38" s="1341"/>
      <c r="AD38" s="1341"/>
      <c r="AE38" s="1341"/>
      <c r="AF38" s="542"/>
    </row>
    <row r="39" spans="1:32" ht="16.5" customHeight="1">
      <c r="A39" s="511">
        <v>13</v>
      </c>
      <c r="B39" s="1349"/>
      <c r="C39" s="581" t="s">
        <v>637</v>
      </c>
      <c r="D39" s="740"/>
      <c r="E39" s="740"/>
      <c r="F39" s="761" t="s">
        <v>19</v>
      </c>
      <c r="G39" s="740"/>
      <c r="H39" s="761" t="s">
        <v>20</v>
      </c>
      <c r="I39" s="740"/>
      <c r="J39" s="527" t="s">
        <v>21</v>
      </c>
      <c r="K39" s="539"/>
      <c r="L39" s="1340"/>
      <c r="M39" s="1340"/>
      <c r="N39" s="1340"/>
      <c r="O39" s="1340"/>
      <c r="P39" s="1340"/>
      <c r="Q39" s="1340"/>
      <c r="R39" s="1340"/>
      <c r="S39" s="1340"/>
      <c r="T39" s="1340"/>
      <c r="U39" s="1340"/>
      <c r="V39" s="1340"/>
      <c r="W39" s="1340"/>
      <c r="X39" s="1340"/>
      <c r="Y39" s="1340"/>
      <c r="Z39" s="1340"/>
      <c r="AA39" s="1340"/>
      <c r="AB39" s="1340"/>
      <c r="AC39" s="1340"/>
      <c r="AD39" s="1340"/>
      <c r="AE39" s="1340"/>
      <c r="AF39" s="540"/>
    </row>
    <row r="40" spans="1:32" ht="16.5" customHeight="1">
      <c r="B40" s="1349"/>
      <c r="C40" s="582" t="s">
        <v>638</v>
      </c>
      <c r="D40" s="741"/>
      <c r="E40" s="741"/>
      <c r="F40" s="762" t="s">
        <v>19</v>
      </c>
      <c r="G40" s="741"/>
      <c r="H40" s="762" t="s">
        <v>20</v>
      </c>
      <c r="I40" s="741"/>
      <c r="J40" s="531" t="s">
        <v>21</v>
      </c>
      <c r="K40" s="541"/>
      <c r="L40" s="1341"/>
      <c r="M40" s="1341"/>
      <c r="N40" s="1341"/>
      <c r="O40" s="1341"/>
      <c r="P40" s="1341"/>
      <c r="Q40" s="1341"/>
      <c r="R40" s="1341"/>
      <c r="S40" s="1341"/>
      <c r="T40" s="1341"/>
      <c r="U40" s="1341"/>
      <c r="V40" s="1341"/>
      <c r="W40" s="1341"/>
      <c r="X40" s="1341"/>
      <c r="Y40" s="1341"/>
      <c r="Z40" s="1341"/>
      <c r="AA40" s="1341"/>
      <c r="AB40" s="1341"/>
      <c r="AC40" s="1341"/>
      <c r="AD40" s="1341"/>
      <c r="AE40" s="1341"/>
      <c r="AF40" s="542"/>
    </row>
    <row r="41" spans="1:32" ht="16.5" customHeight="1">
      <c r="A41" s="511">
        <v>14</v>
      </c>
      <c r="B41" s="1349"/>
      <c r="C41" s="581" t="s">
        <v>637</v>
      </c>
      <c r="D41" s="740"/>
      <c r="E41" s="740"/>
      <c r="F41" s="761" t="s">
        <v>19</v>
      </c>
      <c r="G41" s="740"/>
      <c r="H41" s="761" t="s">
        <v>20</v>
      </c>
      <c r="I41" s="740"/>
      <c r="J41" s="527" t="s">
        <v>21</v>
      </c>
      <c r="K41" s="539"/>
      <c r="L41" s="1340"/>
      <c r="M41" s="1340"/>
      <c r="N41" s="1340"/>
      <c r="O41" s="1340"/>
      <c r="P41" s="1340"/>
      <c r="Q41" s="1340"/>
      <c r="R41" s="1340"/>
      <c r="S41" s="1340"/>
      <c r="T41" s="1340"/>
      <c r="U41" s="1340"/>
      <c r="V41" s="1340"/>
      <c r="W41" s="1340"/>
      <c r="X41" s="1340"/>
      <c r="Y41" s="1340"/>
      <c r="Z41" s="1340"/>
      <c r="AA41" s="1340"/>
      <c r="AB41" s="1340"/>
      <c r="AC41" s="1340"/>
      <c r="AD41" s="1340"/>
      <c r="AE41" s="1340"/>
      <c r="AF41" s="540"/>
    </row>
    <row r="42" spans="1:32" ht="16.5" customHeight="1">
      <c r="B42" s="1349"/>
      <c r="C42" s="582" t="s">
        <v>638</v>
      </c>
      <c r="D42" s="741"/>
      <c r="E42" s="741"/>
      <c r="F42" s="762" t="s">
        <v>19</v>
      </c>
      <c r="G42" s="741"/>
      <c r="H42" s="762" t="s">
        <v>20</v>
      </c>
      <c r="I42" s="741"/>
      <c r="J42" s="531" t="s">
        <v>21</v>
      </c>
      <c r="K42" s="541"/>
      <c r="L42" s="1341"/>
      <c r="M42" s="1341"/>
      <c r="N42" s="1341"/>
      <c r="O42" s="1341"/>
      <c r="P42" s="1341"/>
      <c r="Q42" s="1341"/>
      <c r="R42" s="1341"/>
      <c r="S42" s="1341"/>
      <c r="T42" s="1341"/>
      <c r="U42" s="1341"/>
      <c r="V42" s="1341"/>
      <c r="W42" s="1341"/>
      <c r="X42" s="1341"/>
      <c r="Y42" s="1341"/>
      <c r="Z42" s="1341"/>
      <c r="AA42" s="1341"/>
      <c r="AB42" s="1341"/>
      <c r="AC42" s="1341"/>
      <c r="AD42" s="1341"/>
      <c r="AE42" s="1341"/>
      <c r="AF42" s="542"/>
    </row>
    <row r="43" spans="1:32" ht="16.5" customHeight="1">
      <c r="B43" s="1348" t="s">
        <v>609</v>
      </c>
      <c r="C43" s="537"/>
      <c r="D43" s="1351" t="s">
        <v>610</v>
      </c>
      <c r="E43" s="1351"/>
      <c r="F43" s="1351"/>
      <c r="G43" s="1351"/>
      <c r="H43" s="1351"/>
      <c r="I43" s="1351"/>
      <c r="J43" s="538"/>
      <c r="K43" s="1352" t="s">
        <v>611</v>
      </c>
      <c r="L43" s="1353"/>
      <c r="M43" s="1353"/>
      <c r="N43" s="1353"/>
      <c r="O43" s="1353"/>
      <c r="P43" s="1353"/>
      <c r="Q43" s="1353"/>
      <c r="R43" s="1353"/>
      <c r="S43" s="1353"/>
      <c r="T43" s="1353"/>
      <c r="U43" s="1353"/>
      <c r="V43" s="1353"/>
      <c r="W43" s="1353"/>
      <c r="X43" s="1353"/>
      <c r="Y43" s="1353"/>
      <c r="Z43" s="1353"/>
      <c r="AA43" s="1353"/>
      <c r="AB43" s="1353"/>
      <c r="AC43" s="1353"/>
      <c r="AD43" s="1353"/>
      <c r="AE43" s="1353"/>
      <c r="AF43" s="1354"/>
    </row>
    <row r="44" spans="1:32" ht="16.5" customHeight="1">
      <c r="B44" s="1349"/>
      <c r="C44" s="526"/>
      <c r="D44" s="1342"/>
      <c r="E44" s="1342"/>
      <c r="F44" s="1345" t="s">
        <v>19</v>
      </c>
      <c r="G44" s="1342"/>
      <c r="H44" s="1345" t="s">
        <v>20</v>
      </c>
      <c r="I44" s="1342"/>
      <c r="J44" s="1338" t="s">
        <v>21</v>
      </c>
      <c r="K44" s="539"/>
      <c r="L44" s="1340"/>
      <c r="M44" s="1340"/>
      <c r="N44" s="1340"/>
      <c r="O44" s="1340"/>
      <c r="P44" s="1340"/>
      <c r="Q44" s="1340"/>
      <c r="R44" s="1340"/>
      <c r="S44" s="1340"/>
      <c r="T44" s="1340"/>
      <c r="U44" s="1340"/>
      <c r="V44" s="1340"/>
      <c r="W44" s="1340"/>
      <c r="X44" s="1340"/>
      <c r="Y44" s="1340"/>
      <c r="Z44" s="1340"/>
      <c r="AA44" s="1340"/>
      <c r="AB44" s="1340"/>
      <c r="AC44" s="1340"/>
      <c r="AD44" s="1340"/>
      <c r="AE44" s="1340"/>
      <c r="AF44" s="540"/>
    </row>
    <row r="45" spans="1:32" ht="16.5" customHeight="1">
      <c r="B45" s="1349"/>
      <c r="C45" s="530"/>
      <c r="D45" s="1343"/>
      <c r="E45" s="1343"/>
      <c r="F45" s="1347"/>
      <c r="G45" s="1343"/>
      <c r="H45" s="1347"/>
      <c r="I45" s="1343"/>
      <c r="J45" s="1339"/>
      <c r="K45" s="541"/>
      <c r="L45" s="1341"/>
      <c r="M45" s="1341"/>
      <c r="N45" s="1341"/>
      <c r="O45" s="1341"/>
      <c r="P45" s="1341"/>
      <c r="Q45" s="1341"/>
      <c r="R45" s="1341"/>
      <c r="S45" s="1341"/>
      <c r="T45" s="1341"/>
      <c r="U45" s="1341"/>
      <c r="V45" s="1341"/>
      <c r="W45" s="1341"/>
      <c r="X45" s="1341"/>
      <c r="Y45" s="1341"/>
      <c r="Z45" s="1341"/>
      <c r="AA45" s="1341"/>
      <c r="AB45" s="1341"/>
      <c r="AC45" s="1341"/>
      <c r="AD45" s="1341"/>
      <c r="AE45" s="1341"/>
      <c r="AF45" s="542"/>
    </row>
    <row r="46" spans="1:32" ht="16.5" customHeight="1">
      <c r="B46" s="1349"/>
      <c r="C46" s="526"/>
      <c r="D46" s="1342"/>
      <c r="E46" s="1342"/>
      <c r="F46" s="1345" t="s">
        <v>19</v>
      </c>
      <c r="G46" s="1342"/>
      <c r="H46" s="1345" t="s">
        <v>20</v>
      </c>
      <c r="I46" s="1342"/>
      <c r="J46" s="1338" t="s">
        <v>21</v>
      </c>
      <c r="K46" s="539"/>
      <c r="L46" s="1340"/>
      <c r="M46" s="1340"/>
      <c r="N46" s="1340"/>
      <c r="O46" s="1340"/>
      <c r="P46" s="1340"/>
      <c r="Q46" s="1340"/>
      <c r="R46" s="1340"/>
      <c r="S46" s="1340"/>
      <c r="T46" s="1340"/>
      <c r="U46" s="1340"/>
      <c r="V46" s="1340"/>
      <c r="W46" s="1340"/>
      <c r="X46" s="1340"/>
      <c r="Y46" s="1340"/>
      <c r="Z46" s="1340"/>
      <c r="AA46" s="1340"/>
      <c r="AB46" s="1340"/>
      <c r="AC46" s="1340"/>
      <c r="AD46" s="1340"/>
      <c r="AE46" s="1340"/>
      <c r="AF46" s="540"/>
    </row>
    <row r="47" spans="1:32" ht="16.5" customHeight="1">
      <c r="B47" s="1349"/>
      <c r="C47" s="530"/>
      <c r="D47" s="1343"/>
      <c r="E47" s="1343"/>
      <c r="F47" s="1347"/>
      <c r="G47" s="1343"/>
      <c r="H47" s="1347"/>
      <c r="I47" s="1343"/>
      <c r="J47" s="1339"/>
      <c r="K47" s="541"/>
      <c r="L47" s="1341"/>
      <c r="M47" s="1341"/>
      <c r="N47" s="1341"/>
      <c r="O47" s="1341"/>
      <c r="P47" s="1341"/>
      <c r="Q47" s="1341"/>
      <c r="R47" s="1341"/>
      <c r="S47" s="1341"/>
      <c r="T47" s="1341"/>
      <c r="U47" s="1341"/>
      <c r="V47" s="1341"/>
      <c r="W47" s="1341"/>
      <c r="X47" s="1341"/>
      <c r="Y47" s="1341"/>
      <c r="Z47" s="1341"/>
      <c r="AA47" s="1341"/>
      <c r="AB47" s="1341"/>
      <c r="AC47" s="1341"/>
      <c r="AD47" s="1341"/>
      <c r="AE47" s="1341"/>
      <c r="AF47" s="542"/>
    </row>
    <row r="48" spans="1:32" ht="16.5" customHeight="1">
      <c r="B48" s="1349"/>
      <c r="C48" s="526"/>
      <c r="D48" s="1342"/>
      <c r="E48" s="1342"/>
      <c r="F48" s="1345" t="s">
        <v>19</v>
      </c>
      <c r="G48" s="1342"/>
      <c r="H48" s="1345" t="s">
        <v>20</v>
      </c>
      <c r="I48" s="1342"/>
      <c r="J48" s="1338" t="s">
        <v>21</v>
      </c>
      <c r="K48" s="539"/>
      <c r="L48" s="1340"/>
      <c r="M48" s="1340"/>
      <c r="N48" s="1340"/>
      <c r="O48" s="1340"/>
      <c r="P48" s="1340"/>
      <c r="Q48" s="1340"/>
      <c r="R48" s="1340"/>
      <c r="S48" s="1340"/>
      <c r="T48" s="1340"/>
      <c r="U48" s="1340"/>
      <c r="V48" s="1340"/>
      <c r="W48" s="1340"/>
      <c r="X48" s="1340"/>
      <c r="Y48" s="1340"/>
      <c r="Z48" s="1340"/>
      <c r="AA48" s="1340"/>
      <c r="AB48" s="1340"/>
      <c r="AC48" s="1340"/>
      <c r="AD48" s="1340"/>
      <c r="AE48" s="1340"/>
      <c r="AF48" s="540"/>
    </row>
    <row r="49" spans="1:38" ht="16.5" customHeight="1">
      <c r="B49" s="1349"/>
      <c r="C49" s="537"/>
      <c r="D49" s="1343"/>
      <c r="E49" s="1344"/>
      <c r="F49" s="1324"/>
      <c r="G49" s="1344"/>
      <c r="H49" s="1324"/>
      <c r="I49" s="1344"/>
      <c r="J49" s="1346"/>
      <c r="K49" s="543"/>
      <c r="L49" s="1341"/>
      <c r="M49" s="1341"/>
      <c r="N49" s="1341"/>
      <c r="O49" s="1341"/>
      <c r="P49" s="1341"/>
      <c r="Q49" s="1341"/>
      <c r="R49" s="1341"/>
      <c r="S49" s="1341"/>
      <c r="T49" s="1341"/>
      <c r="U49" s="1341"/>
      <c r="V49" s="1341"/>
      <c r="W49" s="1341"/>
      <c r="X49" s="1341"/>
      <c r="Y49" s="1341"/>
      <c r="Z49" s="1341"/>
      <c r="AA49" s="1341"/>
      <c r="AB49" s="1341"/>
      <c r="AC49" s="1341"/>
      <c r="AD49" s="1341"/>
      <c r="AE49" s="1341"/>
      <c r="AF49" s="544"/>
    </row>
    <row r="50" spans="1:38" ht="16.5" customHeight="1">
      <c r="B50" s="1349"/>
      <c r="C50" s="526"/>
      <c r="D50" s="1342"/>
      <c r="E50" s="1342"/>
      <c r="F50" s="1345" t="s">
        <v>19</v>
      </c>
      <c r="G50" s="1342"/>
      <c r="H50" s="1345" t="s">
        <v>20</v>
      </c>
      <c r="I50" s="1342"/>
      <c r="J50" s="1338" t="s">
        <v>21</v>
      </c>
      <c r="K50" s="539"/>
      <c r="L50" s="1340"/>
      <c r="M50" s="1340"/>
      <c r="N50" s="1340"/>
      <c r="O50" s="1340"/>
      <c r="P50" s="1340"/>
      <c r="Q50" s="1340"/>
      <c r="R50" s="1340"/>
      <c r="S50" s="1340"/>
      <c r="T50" s="1340"/>
      <c r="U50" s="1340"/>
      <c r="V50" s="1340"/>
      <c r="W50" s="1340"/>
      <c r="X50" s="1340"/>
      <c r="Y50" s="1340"/>
      <c r="Z50" s="1340"/>
      <c r="AA50" s="1340"/>
      <c r="AB50" s="1340"/>
      <c r="AC50" s="1340"/>
      <c r="AD50" s="1340"/>
      <c r="AE50" s="1340"/>
      <c r="AF50" s="540"/>
    </row>
    <row r="51" spans="1:38" ht="16.5" customHeight="1">
      <c r="B51" s="1349"/>
      <c r="C51" s="530"/>
      <c r="D51" s="1343"/>
      <c r="E51" s="1343"/>
      <c r="F51" s="1347"/>
      <c r="G51" s="1343"/>
      <c r="H51" s="1347"/>
      <c r="I51" s="1343"/>
      <c r="J51" s="1339"/>
      <c r="K51" s="541"/>
      <c r="L51" s="1341"/>
      <c r="M51" s="1341"/>
      <c r="N51" s="1341"/>
      <c r="O51" s="1341"/>
      <c r="P51" s="1341"/>
      <c r="Q51" s="1341"/>
      <c r="R51" s="1341"/>
      <c r="S51" s="1341"/>
      <c r="T51" s="1341"/>
      <c r="U51" s="1341"/>
      <c r="V51" s="1341"/>
      <c r="W51" s="1341"/>
      <c r="X51" s="1341"/>
      <c r="Y51" s="1341"/>
      <c r="Z51" s="1341"/>
      <c r="AA51" s="1341"/>
      <c r="AB51" s="1341"/>
      <c r="AC51" s="1341"/>
      <c r="AD51" s="1341"/>
      <c r="AE51" s="1341"/>
      <c r="AF51" s="542"/>
    </row>
    <row r="52" spans="1:38" ht="16.5" customHeight="1">
      <c r="B52" s="1349"/>
      <c r="C52" s="526"/>
      <c r="D52" s="1342"/>
      <c r="E52" s="1342"/>
      <c r="F52" s="1345" t="s">
        <v>19</v>
      </c>
      <c r="G52" s="1342"/>
      <c r="H52" s="1345" t="s">
        <v>20</v>
      </c>
      <c r="I52" s="1342"/>
      <c r="J52" s="1338" t="s">
        <v>21</v>
      </c>
      <c r="K52" s="539"/>
      <c r="L52" s="1340"/>
      <c r="M52" s="1340"/>
      <c r="N52" s="1340"/>
      <c r="O52" s="1340"/>
      <c r="P52" s="1340"/>
      <c r="Q52" s="1340"/>
      <c r="R52" s="1340"/>
      <c r="S52" s="1340"/>
      <c r="T52" s="1340"/>
      <c r="U52" s="1340"/>
      <c r="V52" s="1340"/>
      <c r="W52" s="1340"/>
      <c r="X52" s="1340"/>
      <c r="Y52" s="1340"/>
      <c r="Z52" s="1340"/>
      <c r="AA52" s="1340"/>
      <c r="AB52" s="1340"/>
      <c r="AC52" s="1340"/>
      <c r="AD52" s="1340"/>
      <c r="AE52" s="1340"/>
      <c r="AF52" s="540"/>
    </row>
    <row r="53" spans="1:38" ht="16.5" customHeight="1">
      <c r="B53" s="1350"/>
      <c r="C53" s="537"/>
      <c r="D53" s="1343"/>
      <c r="E53" s="1344"/>
      <c r="F53" s="1324"/>
      <c r="G53" s="1344"/>
      <c r="H53" s="1324"/>
      <c r="I53" s="1344"/>
      <c r="J53" s="1346"/>
      <c r="K53" s="543"/>
      <c r="L53" s="1341"/>
      <c r="M53" s="1341"/>
      <c r="N53" s="1341"/>
      <c r="O53" s="1341"/>
      <c r="P53" s="1341"/>
      <c r="Q53" s="1341"/>
      <c r="R53" s="1341"/>
      <c r="S53" s="1341"/>
      <c r="T53" s="1341"/>
      <c r="U53" s="1341"/>
      <c r="V53" s="1341"/>
      <c r="W53" s="1341"/>
      <c r="X53" s="1341"/>
      <c r="Y53" s="1341"/>
      <c r="Z53" s="1341"/>
      <c r="AA53" s="1341"/>
      <c r="AB53" s="1341"/>
      <c r="AC53" s="1341"/>
      <c r="AD53" s="1341"/>
      <c r="AE53" s="1341"/>
      <c r="AF53" s="544"/>
      <c r="AG53" s="510" t="s">
        <v>612</v>
      </c>
    </row>
    <row r="54" spans="1:38" ht="16.5" customHeight="1">
      <c r="B54" s="523"/>
      <c r="C54" s="545"/>
      <c r="D54" s="545"/>
      <c r="E54" s="546" t="s">
        <v>613</v>
      </c>
      <c r="F54" s="545"/>
      <c r="G54" s="545"/>
      <c r="H54" s="545"/>
      <c r="I54" s="545"/>
      <c r="J54" s="545"/>
      <c r="K54" s="545"/>
      <c r="L54" s="545"/>
      <c r="M54" s="545"/>
      <c r="N54" s="545"/>
      <c r="O54" s="545"/>
      <c r="P54" s="545"/>
      <c r="Q54" s="545"/>
      <c r="R54" s="545"/>
      <c r="S54" s="545"/>
      <c r="T54" s="545"/>
      <c r="U54" s="545"/>
      <c r="V54" s="545"/>
      <c r="W54" s="545"/>
      <c r="X54" s="545"/>
      <c r="Y54" s="545"/>
      <c r="Z54" s="545"/>
      <c r="AA54" s="545"/>
      <c r="AB54" s="545"/>
      <c r="AC54" s="545"/>
      <c r="AD54" s="545"/>
      <c r="AE54" s="545"/>
      <c r="AF54" s="547"/>
      <c r="AG54" s="510" t="s">
        <v>614</v>
      </c>
    </row>
    <row r="55" spans="1:38" ht="16.5" customHeight="1">
      <c r="A55" s="746" t="s">
        <v>690</v>
      </c>
      <c r="B55" s="548"/>
      <c r="C55" s="513"/>
      <c r="D55" s="513"/>
      <c r="E55" s="513"/>
      <c r="F55" s="513"/>
      <c r="G55" s="1332" t="s">
        <v>691</v>
      </c>
      <c r="H55" s="1332"/>
      <c r="I55" s="1334"/>
      <c r="J55" s="1324" t="s">
        <v>19</v>
      </c>
      <c r="K55" s="1336"/>
      <c r="L55" s="1324" t="s">
        <v>20</v>
      </c>
      <c r="M55" s="1336"/>
      <c r="N55" s="1324" t="s">
        <v>21</v>
      </c>
      <c r="O55" s="549"/>
      <c r="P55" s="549"/>
      <c r="Q55" s="549"/>
      <c r="R55" s="549"/>
      <c r="S55" s="549"/>
      <c r="T55" s="549"/>
      <c r="U55" s="1326" t="s">
        <v>615</v>
      </c>
      <c r="V55" s="1326"/>
      <c r="W55" s="1328">
        <f>IF(AH56=AH57,AH60,"")</f>
        <v>0</v>
      </c>
      <c r="X55" s="1328"/>
      <c r="Y55" s="1328"/>
      <c r="Z55" s="1328"/>
      <c r="AA55" s="1328"/>
      <c r="AB55" s="1328"/>
      <c r="AC55" s="1328"/>
      <c r="AD55" s="1330"/>
      <c r="AE55" s="1330"/>
      <c r="AF55" s="550"/>
      <c r="AH55" s="551" t="s">
        <v>616</v>
      </c>
      <c r="AI55" s="552"/>
      <c r="AJ55" s="552"/>
      <c r="AK55" s="552"/>
      <c r="AL55" s="552"/>
    </row>
    <row r="56" spans="1:38" ht="16.5" customHeight="1">
      <c r="B56" s="553"/>
      <c r="C56" s="554"/>
      <c r="D56" s="554"/>
      <c r="E56" s="554"/>
      <c r="F56" s="554"/>
      <c r="G56" s="1333"/>
      <c r="H56" s="1333"/>
      <c r="I56" s="1335"/>
      <c r="J56" s="1325"/>
      <c r="K56" s="1337"/>
      <c r="L56" s="1325"/>
      <c r="M56" s="1337"/>
      <c r="N56" s="1325"/>
      <c r="O56" s="555"/>
      <c r="P56" s="555"/>
      <c r="Q56" s="555"/>
      <c r="R56" s="555"/>
      <c r="S56" s="555"/>
      <c r="T56" s="555"/>
      <c r="U56" s="1327"/>
      <c r="V56" s="1327"/>
      <c r="W56" s="1329"/>
      <c r="X56" s="1329"/>
      <c r="Y56" s="1329"/>
      <c r="Z56" s="1329"/>
      <c r="AA56" s="1329"/>
      <c r="AB56" s="1329"/>
      <c r="AC56" s="1329"/>
      <c r="AD56" s="1331"/>
      <c r="AE56" s="1331"/>
      <c r="AF56" s="556"/>
      <c r="AG56" s="510" t="s">
        <v>617</v>
      </c>
      <c r="AH56" s="557" t="s">
        <v>618</v>
      </c>
      <c r="AI56" s="552"/>
      <c r="AJ56" s="552"/>
      <c r="AK56" s="552"/>
      <c r="AL56" s="552"/>
    </row>
    <row r="57" spans="1:38" ht="15.75" customHeight="1">
      <c r="B57" s="574" t="s">
        <v>106</v>
      </c>
      <c r="C57" s="558"/>
      <c r="D57" s="558"/>
      <c r="E57" s="558"/>
      <c r="F57" s="558"/>
      <c r="G57" s="558"/>
      <c r="H57" s="558"/>
      <c r="I57" s="558"/>
      <c r="J57" s="558"/>
      <c r="K57" s="558"/>
      <c r="L57" s="558"/>
      <c r="M57" s="558"/>
      <c r="N57" s="558"/>
      <c r="O57" s="558"/>
      <c r="P57" s="558"/>
      <c r="Q57" s="558"/>
      <c r="R57" s="558"/>
      <c r="S57" s="558"/>
      <c r="T57" s="558"/>
      <c r="U57" s="558"/>
      <c r="V57" s="558"/>
      <c r="W57" s="558"/>
      <c r="X57" s="558"/>
      <c r="Y57" s="558"/>
      <c r="Z57" s="558"/>
      <c r="AA57" s="558"/>
      <c r="AB57" s="558"/>
      <c r="AC57" s="558"/>
      <c r="AD57" s="558"/>
      <c r="AE57" s="558"/>
      <c r="AF57" s="558"/>
      <c r="AH57" s="559" t="s">
        <v>618</v>
      </c>
    </row>
    <row r="58" spans="1:38" ht="15" customHeight="1">
      <c r="B58" s="560" t="s">
        <v>741</v>
      </c>
      <c r="C58" s="560"/>
      <c r="D58" s="513"/>
      <c r="E58" s="560"/>
      <c r="F58" s="560"/>
      <c r="G58" s="560"/>
      <c r="H58" s="560"/>
      <c r="I58" s="560"/>
      <c r="J58" s="560"/>
      <c r="K58" s="560"/>
      <c r="L58" s="560"/>
      <c r="M58" s="560"/>
      <c r="N58" s="560"/>
      <c r="O58" s="560"/>
      <c r="P58" s="560"/>
      <c r="Q58" s="560"/>
      <c r="R58" s="560"/>
      <c r="S58" s="560"/>
      <c r="T58" s="558"/>
      <c r="U58" s="558"/>
      <c r="V58" s="558"/>
      <c r="W58" s="558"/>
      <c r="X58" s="558"/>
      <c r="Y58" s="558"/>
      <c r="Z58" s="558"/>
      <c r="AA58" s="558"/>
      <c r="AB58" s="558"/>
      <c r="AC58" s="558"/>
      <c r="AD58" s="558"/>
      <c r="AE58" s="558"/>
      <c r="AF58" s="558"/>
      <c r="AG58" s="561"/>
      <c r="AH58" s="559" t="s">
        <v>620</v>
      </c>
      <c r="AI58" s="562"/>
      <c r="AJ58" s="562"/>
      <c r="AK58" s="562"/>
      <c r="AL58" s="562"/>
    </row>
    <row r="59" spans="1:38" ht="21.75" customHeight="1">
      <c r="C59" s="559"/>
      <c r="D59" s="747"/>
      <c r="E59" s="559"/>
      <c r="F59" s="559"/>
      <c r="G59" s="559"/>
      <c r="H59" s="559"/>
      <c r="I59" s="559"/>
      <c r="J59" s="559"/>
      <c r="K59" s="559"/>
      <c r="L59" s="559"/>
      <c r="M59" s="559"/>
      <c r="N59" s="559"/>
      <c r="O59" s="559"/>
      <c r="P59" s="559"/>
      <c r="Q59" s="559"/>
      <c r="R59" s="559"/>
      <c r="S59" s="559"/>
      <c r="T59" s="559"/>
      <c r="U59" s="559"/>
      <c r="V59" s="747"/>
      <c r="W59" s="559"/>
      <c r="X59" s="559"/>
      <c r="AG59" s="561"/>
      <c r="AH59" s="562"/>
      <c r="AI59" s="562"/>
      <c r="AJ59" s="562"/>
      <c r="AK59" s="562"/>
      <c r="AL59" s="562"/>
    </row>
    <row r="60" spans="1:38" ht="21.75" customHeight="1">
      <c r="C60" s="742"/>
      <c r="D60" s="747" t="s">
        <v>693</v>
      </c>
      <c r="E60" s="559"/>
      <c r="F60" s="559"/>
      <c r="G60" s="559"/>
      <c r="H60" s="559"/>
      <c r="I60" s="559"/>
      <c r="J60" s="559"/>
      <c r="K60" s="559"/>
      <c r="L60" s="559"/>
      <c r="M60" s="559"/>
      <c r="N60" s="559"/>
      <c r="O60" s="559"/>
      <c r="P60" s="559"/>
      <c r="Q60" s="559"/>
      <c r="R60" s="559"/>
      <c r="S60" s="559"/>
      <c r="T60" s="559"/>
      <c r="U60" s="559"/>
      <c r="V60" s="747" t="s">
        <v>626</v>
      </c>
      <c r="W60" s="559"/>
      <c r="X60" s="559"/>
      <c r="AG60" s="561"/>
      <c r="AH60" s="559">
        <f>+I12</f>
        <v>0</v>
      </c>
      <c r="AI60" s="562"/>
      <c r="AJ60" s="562"/>
      <c r="AK60" s="562"/>
      <c r="AL60" s="562"/>
    </row>
    <row r="61" spans="1:38" ht="21.75" customHeight="1">
      <c r="C61" s="742"/>
      <c r="D61" s="747" t="s">
        <v>626</v>
      </c>
      <c r="E61" s="559"/>
      <c r="F61" s="559"/>
      <c r="G61" s="559"/>
      <c r="H61" s="559"/>
      <c r="I61" s="559"/>
      <c r="J61" s="559"/>
      <c r="K61" s="559"/>
      <c r="L61" s="559"/>
      <c r="M61" s="559"/>
      <c r="N61" s="559"/>
      <c r="O61" s="559"/>
      <c r="P61" s="559"/>
      <c r="Q61" s="559"/>
      <c r="R61" s="559"/>
      <c r="S61" s="559"/>
      <c r="T61" s="559"/>
      <c r="U61" s="559"/>
      <c r="V61" s="747" t="s">
        <v>627</v>
      </c>
      <c r="W61" s="559"/>
      <c r="X61" s="559"/>
      <c r="AG61" s="561"/>
      <c r="AH61" s="559">
        <f>+I10</f>
        <v>0</v>
      </c>
    </row>
    <row r="62" spans="1:38" ht="21.75" customHeight="1">
      <c r="C62" s="742"/>
      <c r="D62" s="747" t="s">
        <v>627</v>
      </c>
      <c r="E62" s="559"/>
      <c r="F62" s="559"/>
      <c r="G62" s="559"/>
      <c r="H62" s="559"/>
      <c r="I62" s="559"/>
      <c r="J62" s="559"/>
      <c r="K62" s="559"/>
      <c r="L62" s="559"/>
      <c r="M62" s="559"/>
      <c r="N62" s="559"/>
      <c r="O62" s="559"/>
      <c r="P62" s="559"/>
      <c r="Q62" s="559"/>
      <c r="R62" s="559"/>
      <c r="S62" s="559"/>
      <c r="T62" s="559"/>
      <c r="U62" s="559"/>
      <c r="V62" s="747" t="s">
        <v>628</v>
      </c>
      <c r="W62" s="559"/>
      <c r="X62" s="559"/>
    </row>
    <row r="63" spans="1:38" ht="21.75" customHeight="1">
      <c r="C63" s="743"/>
      <c r="D63" s="747" t="s">
        <v>306</v>
      </c>
      <c r="E63" s="559"/>
      <c r="F63" s="559"/>
      <c r="G63" s="559"/>
      <c r="H63" s="559"/>
      <c r="I63" s="559"/>
      <c r="J63" s="559"/>
      <c r="K63" s="559"/>
      <c r="L63" s="559"/>
      <c r="M63" s="559"/>
      <c r="N63" s="559"/>
      <c r="O63" s="559"/>
      <c r="P63" s="559"/>
      <c r="Q63" s="559"/>
      <c r="R63" s="559"/>
      <c r="S63" s="559"/>
      <c r="T63" s="559"/>
      <c r="U63" s="559"/>
      <c r="V63" s="747" t="s">
        <v>629</v>
      </c>
      <c r="W63" s="559"/>
      <c r="X63" s="559"/>
    </row>
    <row r="64" spans="1:38" ht="21.75" customHeight="1">
      <c r="C64" s="559"/>
      <c r="D64" s="559"/>
      <c r="E64" s="559"/>
      <c r="F64" s="559"/>
      <c r="G64" s="559"/>
      <c r="H64" s="559"/>
      <c r="I64" s="559"/>
      <c r="J64" s="559"/>
      <c r="K64" s="559"/>
      <c r="L64" s="559"/>
      <c r="M64" s="559"/>
      <c r="N64" s="559"/>
      <c r="O64" s="559"/>
      <c r="P64" s="559"/>
      <c r="Q64" s="559"/>
      <c r="R64" s="559"/>
      <c r="S64" s="559"/>
      <c r="T64" s="559"/>
      <c r="U64" s="559"/>
      <c r="V64" s="742"/>
      <c r="W64" s="559"/>
      <c r="X64" s="559"/>
    </row>
  </sheetData>
  <sheetProtection algorithmName="SHA-512" hashValue="V7TRR2l2CaA8vHMC/PyoeHN/TeswoW92XLmIpidl3EEGWIyJhUdhvs43PxlSn0GMRTBs2Tvp3k5EBVlwQPtX8w==" saltValue="gPFjNVqSRvBVuST+kE3MHw==" spinCount="100000" sheet="1" selectLockedCells="1"/>
  <mergeCells count="89">
    <mergeCell ref="AB11:AB12"/>
    <mergeCell ref="AC11:AD12"/>
    <mergeCell ref="AE11:AF12"/>
    <mergeCell ref="A11:A13"/>
    <mergeCell ref="C11:F11"/>
    <mergeCell ref="H11:H12"/>
    <mergeCell ref="I11:O11"/>
    <mergeCell ref="Q11:U12"/>
    <mergeCell ref="C12:F12"/>
    <mergeCell ref="I12:P12"/>
    <mergeCell ref="L19:AE20"/>
    <mergeCell ref="L21:AE22"/>
    <mergeCell ref="L23:AE24"/>
    <mergeCell ref="B8:AF8"/>
    <mergeCell ref="C10:F10"/>
    <mergeCell ref="I10:AE10"/>
    <mergeCell ref="V11:V12"/>
    <mergeCell ref="W11:X12"/>
    <mergeCell ref="Y11:Y12"/>
    <mergeCell ref="Z11:AA12"/>
    <mergeCell ref="C13:F13"/>
    <mergeCell ref="I13:X13"/>
    <mergeCell ref="E14:H14"/>
    <mergeCell ref="K14:AF14"/>
    <mergeCell ref="L15:AE16"/>
    <mergeCell ref="L17:AE18"/>
    <mergeCell ref="L25:AE26"/>
    <mergeCell ref="L27:AE28"/>
    <mergeCell ref="L29:AE30"/>
    <mergeCell ref="L31:AE32"/>
    <mergeCell ref="L33:AE34"/>
    <mergeCell ref="L37:AE38"/>
    <mergeCell ref="L35:AE36"/>
    <mergeCell ref="L39:AE40"/>
    <mergeCell ref="L41:AE42"/>
    <mergeCell ref="B43:B53"/>
    <mergeCell ref="D43:I43"/>
    <mergeCell ref="K43:AF43"/>
    <mergeCell ref="D44:D45"/>
    <mergeCell ref="E44:E45"/>
    <mergeCell ref="F44:F45"/>
    <mergeCell ref="G44:G45"/>
    <mergeCell ref="B15:B42"/>
    <mergeCell ref="H44:H45"/>
    <mergeCell ref="I44:I45"/>
    <mergeCell ref="J44:J45"/>
    <mergeCell ref="L44:AE45"/>
    <mergeCell ref="I46:I47"/>
    <mergeCell ref="J46:J47"/>
    <mergeCell ref="L46:AE47"/>
    <mergeCell ref="D48:D49"/>
    <mergeCell ref="E48:E49"/>
    <mergeCell ref="F48:F49"/>
    <mergeCell ref="G48:G49"/>
    <mergeCell ref="H48:H49"/>
    <mergeCell ref="I48:I49"/>
    <mergeCell ref="J48:J49"/>
    <mergeCell ref="L48:AE49"/>
    <mergeCell ref="D46:D47"/>
    <mergeCell ref="E46:E47"/>
    <mergeCell ref="F46:F47"/>
    <mergeCell ref="G46:G47"/>
    <mergeCell ref="H46:H47"/>
    <mergeCell ref="J50:J51"/>
    <mergeCell ref="L50:AE51"/>
    <mergeCell ref="D52:D53"/>
    <mergeCell ref="E52:E53"/>
    <mergeCell ref="F52:F53"/>
    <mergeCell ref="G52:G53"/>
    <mergeCell ref="H52:H53"/>
    <mergeCell ref="I52:I53"/>
    <mergeCell ref="J52:J53"/>
    <mergeCell ref="L52:AE53"/>
    <mergeCell ref="D50:D51"/>
    <mergeCell ref="E50:E51"/>
    <mergeCell ref="F50:F51"/>
    <mergeCell ref="G50:G51"/>
    <mergeCell ref="H50:H51"/>
    <mergeCell ref="I50:I51"/>
    <mergeCell ref="N55:N56"/>
    <mergeCell ref="U55:V56"/>
    <mergeCell ref="W55:AC56"/>
    <mergeCell ref="AD55:AE56"/>
    <mergeCell ref="G55:H56"/>
    <mergeCell ref="I55:I56"/>
    <mergeCell ref="J55:J56"/>
    <mergeCell ref="K55:K56"/>
    <mergeCell ref="L55:L56"/>
    <mergeCell ref="M55:M56"/>
  </mergeCells>
  <phoneticPr fontId="3"/>
  <dataValidations count="3">
    <dataValidation type="list" allowBlank="1" showInputMessage="1" showErrorMessage="1" sqref="D44:D53 D15:D42" xr:uid="{00000000-0002-0000-0B00-000000000000}">
      <formula1>$D$59:$D$63</formula1>
    </dataValidation>
    <dataValidation type="list" allowBlank="1" showInputMessage="1" showErrorMessage="1" sqref="AH56" xr:uid="{00000000-0002-0000-0B00-000001000000}">
      <formula1>$AH$57:$AH$58</formula1>
    </dataValidation>
    <dataValidation type="list" allowBlank="1" showInputMessage="1" showErrorMessage="1" sqref="V11:V12" xr:uid="{00000000-0002-0000-0B00-000002000000}">
      <formula1>$V$59:$V$63</formula1>
    </dataValidation>
  </dataValidations>
  <printOptions horizontalCentered="1"/>
  <pageMargins left="0.62992125984251968" right="0.37" top="0.47244094488188981" bottom="0.39370078740157483" header="0.39370078740157483" footer="0.19685039370078741"/>
  <pageSetup paperSize="9" scale="89" orientation="portrait" horizontalDpi="300" verticalDpi="300"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HB67"/>
  <sheetViews>
    <sheetView showRowColHeaders="0" workbookViewId="0">
      <selection activeCell="AA16" sqref="AA16:AG16"/>
    </sheetView>
  </sheetViews>
  <sheetFormatPr defaultColWidth="8.875" defaultRowHeight="13.5"/>
  <cols>
    <col min="1" max="1" width="5.5" style="8" customWidth="1"/>
    <col min="2" max="6" width="0.5" style="8" customWidth="1"/>
    <col min="7" max="7" width="11.375" style="8" customWidth="1"/>
    <col min="8" max="186" width="0.5" style="8" customWidth="1"/>
    <col min="187" max="187" width="2.5" style="8" customWidth="1"/>
    <col min="188" max="192" width="3.375" style="8" customWidth="1"/>
    <col min="193" max="193" width="5.75" style="8" customWidth="1"/>
    <col min="194" max="194" width="3.875" style="8" customWidth="1"/>
    <col min="195" max="196" width="9.375" style="8" customWidth="1"/>
    <col min="197" max="16384" width="8.875" style="8"/>
  </cols>
  <sheetData>
    <row r="1" spans="1:196" s="105" customFormat="1" ht="8.25" customHeight="1">
      <c r="B1" s="106"/>
      <c r="D1" s="106"/>
      <c r="F1" s="106"/>
      <c r="H1" s="106"/>
      <c r="J1" s="106"/>
      <c r="L1" s="106"/>
      <c r="N1" s="106"/>
      <c r="P1" s="106"/>
      <c r="R1" s="106"/>
      <c r="T1" s="106"/>
      <c r="V1" s="106"/>
      <c r="X1" s="106"/>
      <c r="Z1" s="106"/>
      <c r="AB1" s="106"/>
      <c r="AD1" s="106"/>
      <c r="AF1" s="106"/>
      <c r="AH1" s="106"/>
      <c r="AJ1" s="106"/>
      <c r="AL1" s="106"/>
      <c r="AN1" s="106"/>
      <c r="AP1" s="106"/>
      <c r="AR1" s="106"/>
      <c r="AT1" s="106"/>
      <c r="AV1" s="106"/>
      <c r="AX1" s="106"/>
      <c r="AZ1" s="106"/>
      <c r="BB1" s="106"/>
      <c r="BD1" s="106"/>
      <c r="BF1" s="106"/>
      <c r="BH1" s="106"/>
      <c r="BJ1" s="106"/>
      <c r="BL1" s="106"/>
      <c r="BN1" s="106"/>
      <c r="BP1" s="106"/>
      <c r="BR1" s="106"/>
      <c r="BT1" s="106"/>
      <c r="BV1" s="106"/>
      <c r="BX1" s="106"/>
      <c r="BZ1" s="106"/>
      <c r="CB1" s="106"/>
      <c r="CD1" s="106"/>
      <c r="CF1" s="106"/>
      <c r="CH1" s="106"/>
      <c r="CJ1" s="106"/>
      <c r="CL1" s="106"/>
      <c r="CN1" s="106"/>
      <c r="CP1" s="106"/>
    </row>
    <row r="2" spans="1:196" s="105" customFormat="1" ht="18.75" customHeight="1">
      <c r="B2" s="106"/>
      <c r="D2" s="106"/>
      <c r="F2" s="106"/>
      <c r="H2" s="106"/>
      <c r="J2" s="106"/>
      <c r="L2" s="106"/>
      <c r="N2" s="106"/>
      <c r="P2" s="106"/>
      <c r="R2" s="106"/>
      <c r="T2" s="106"/>
      <c r="V2" s="106"/>
      <c r="X2" s="106"/>
      <c r="Z2" s="106"/>
      <c r="AB2" s="106"/>
      <c r="AD2" s="106"/>
      <c r="AF2" s="106"/>
      <c r="AH2" s="106"/>
      <c r="AJ2" s="106"/>
      <c r="AL2" s="106"/>
      <c r="AN2" s="106"/>
      <c r="AP2" s="106"/>
      <c r="AR2" s="106"/>
      <c r="AT2" s="106"/>
      <c r="AV2" s="106"/>
      <c r="AX2" s="106"/>
      <c r="AZ2" s="106"/>
      <c r="BB2" s="106"/>
      <c r="BD2" s="106"/>
      <c r="BF2" s="106"/>
      <c r="BH2" s="106"/>
      <c r="BJ2" s="106"/>
      <c r="BL2" s="106"/>
      <c r="BN2" s="106"/>
      <c r="BP2" s="106"/>
      <c r="BR2" s="106"/>
      <c r="BT2" s="106"/>
      <c r="BV2" s="106"/>
      <c r="BX2" s="106"/>
      <c r="BZ2" s="106"/>
      <c r="CB2" s="106"/>
      <c r="CD2" s="106"/>
      <c r="CF2" s="106"/>
      <c r="CH2" s="106"/>
      <c r="CJ2" s="106"/>
      <c r="CL2" s="106"/>
      <c r="CN2" s="106"/>
      <c r="CP2" s="106"/>
      <c r="EZ2" s="216"/>
      <c r="FA2" s="216"/>
      <c r="FB2" s="216"/>
      <c r="FC2" s="216"/>
      <c r="FD2" s="216"/>
      <c r="FE2" s="216"/>
      <c r="FF2" s="216"/>
      <c r="FG2" s="216"/>
      <c r="FH2" s="216"/>
      <c r="FI2" s="216"/>
      <c r="FJ2" s="216"/>
      <c r="FK2" s="216"/>
      <c r="FL2" s="216"/>
      <c r="FM2" s="216"/>
      <c r="FN2" s="216"/>
      <c r="FO2" s="216"/>
      <c r="FP2" s="216"/>
      <c r="FQ2" s="216"/>
      <c r="FR2" s="216"/>
      <c r="FS2" s="216"/>
      <c r="FT2" s="216"/>
      <c r="FU2" s="216"/>
      <c r="FV2" s="216"/>
      <c r="FW2" s="216"/>
      <c r="FX2" s="216"/>
      <c r="FY2" s="216"/>
      <c r="FZ2" s="216"/>
      <c r="GA2" s="216"/>
      <c r="GF2" s="1074" t="s">
        <v>348</v>
      </c>
      <c r="GG2" s="1074" t="s">
        <v>349</v>
      </c>
      <c r="GH2" s="1027" t="s">
        <v>350</v>
      </c>
    </row>
    <row r="3" spans="1:196" s="105" customFormat="1" ht="21.75" customHeight="1">
      <c r="B3" s="106"/>
      <c r="D3" s="106"/>
      <c r="F3" s="106"/>
      <c r="H3" s="106"/>
      <c r="J3" s="106"/>
      <c r="L3" s="106"/>
      <c r="N3" s="106"/>
      <c r="P3" s="106"/>
      <c r="R3" s="106"/>
      <c r="T3" s="106"/>
      <c r="V3" s="106"/>
      <c r="X3" s="106"/>
      <c r="Z3" s="106"/>
      <c r="AB3" s="106"/>
      <c r="AD3" s="106"/>
      <c r="AF3" s="106"/>
      <c r="AH3" s="106"/>
      <c r="AJ3" s="106"/>
      <c r="AL3" s="106"/>
      <c r="AN3" s="106"/>
      <c r="AP3" s="106"/>
      <c r="AR3" s="106"/>
      <c r="AT3" s="106"/>
      <c r="AV3" s="106"/>
      <c r="AX3" s="106"/>
      <c r="AZ3" s="106"/>
      <c r="BB3" s="106"/>
      <c r="BD3" s="106"/>
      <c r="BF3" s="106"/>
      <c r="BH3" s="106"/>
      <c r="BJ3" s="106"/>
      <c r="BL3" s="106"/>
      <c r="BN3" s="106"/>
      <c r="BP3" s="106"/>
      <c r="BR3" s="106"/>
      <c r="BT3" s="106"/>
      <c r="BV3" s="106"/>
      <c r="BX3" s="106"/>
      <c r="BZ3" s="106"/>
      <c r="CB3" s="106"/>
      <c r="CD3" s="106"/>
      <c r="CF3" s="106"/>
      <c r="CH3" s="106"/>
      <c r="CJ3" s="106"/>
      <c r="CL3" s="106"/>
      <c r="CN3" s="106"/>
      <c r="CP3" s="106"/>
      <c r="ES3" s="216"/>
      <c r="ET3" s="216"/>
      <c r="EU3" s="216"/>
      <c r="EV3" s="216"/>
      <c r="EW3" s="216"/>
      <c r="EX3" s="216"/>
      <c r="EY3" s="216"/>
      <c r="EZ3" s="216"/>
      <c r="FA3" s="216"/>
      <c r="FB3" s="216"/>
      <c r="FC3" s="216"/>
      <c r="FD3" s="216"/>
      <c r="FE3" s="216"/>
      <c r="FF3" s="216"/>
      <c r="FG3" s="216"/>
      <c r="FH3" s="216"/>
      <c r="FI3" s="216"/>
      <c r="FJ3" s="216"/>
      <c r="FK3" s="216"/>
      <c r="FL3" s="216"/>
      <c r="FM3" s="216"/>
      <c r="FN3" s="216"/>
      <c r="FO3" s="216"/>
      <c r="FP3" s="216"/>
      <c r="FQ3" s="216"/>
      <c r="FR3" s="216"/>
      <c r="FS3" s="216"/>
      <c r="FT3" s="216"/>
      <c r="FU3" s="216"/>
      <c r="FV3" s="216"/>
      <c r="FW3" s="216"/>
      <c r="FX3" s="216"/>
      <c r="FY3" s="216"/>
      <c r="FZ3" s="216"/>
      <c r="GA3" s="216"/>
      <c r="GF3" s="1074"/>
      <c r="GG3" s="1074"/>
      <c r="GH3" s="1027"/>
    </row>
    <row r="4" spans="1:196" s="105" customFormat="1" ht="21.75" customHeight="1">
      <c r="B4" s="106"/>
      <c r="C4" s="1320" t="s">
        <v>680</v>
      </c>
      <c r="D4" s="1321"/>
      <c r="E4" s="1321"/>
      <c r="F4" s="1321"/>
      <c r="G4" s="1321"/>
      <c r="H4" s="1321"/>
      <c r="I4" s="1321"/>
      <c r="J4" s="1321"/>
      <c r="K4" s="1321"/>
      <c r="L4" s="1321"/>
      <c r="M4" s="1321"/>
      <c r="N4" s="1321"/>
      <c r="O4" s="1321"/>
      <c r="P4" s="1321"/>
      <c r="Q4" s="1321"/>
      <c r="R4" s="1321"/>
      <c r="S4" s="1321"/>
      <c r="T4" s="1321"/>
      <c r="U4" s="1321"/>
      <c r="V4" s="1321"/>
      <c r="W4" s="1321"/>
      <c r="X4" s="1321"/>
      <c r="Y4" s="1321"/>
      <c r="Z4" s="1321"/>
      <c r="AA4" s="1321"/>
      <c r="AB4" s="1321"/>
      <c r="AC4" s="1321"/>
      <c r="AD4" s="1321"/>
      <c r="AE4" s="1321"/>
      <c r="AF4" s="1321"/>
      <c r="AG4" s="1321"/>
      <c r="AH4" s="1321"/>
      <c r="AI4" s="1321"/>
      <c r="AJ4" s="1321"/>
      <c r="AK4" s="1321"/>
      <c r="AL4" s="1321"/>
      <c r="AM4" s="1321"/>
      <c r="AN4" s="1321"/>
      <c r="AO4" s="1321"/>
      <c r="AP4" s="1321"/>
      <c r="AQ4" s="1321"/>
      <c r="AR4" s="1321"/>
      <c r="AS4" s="1321"/>
      <c r="AT4" s="1321"/>
      <c r="AU4" s="1321"/>
      <c r="AV4" s="1321"/>
      <c r="AW4" s="1321"/>
      <c r="AX4" s="1321"/>
      <c r="AY4" s="1321"/>
      <c r="AZ4" s="1321"/>
      <c r="BA4" s="1321"/>
      <c r="BB4" s="1321"/>
      <c r="BC4" s="1321"/>
      <c r="BD4" s="1321"/>
      <c r="BE4" s="1321"/>
      <c r="BF4" s="1321"/>
      <c r="BG4" s="1321"/>
      <c r="BH4" s="1321"/>
      <c r="BI4" s="1321"/>
      <c r="BJ4" s="1321"/>
      <c r="BK4" s="1321"/>
      <c r="BL4" s="1321"/>
      <c r="BM4" s="1321"/>
      <c r="BN4" s="1321"/>
      <c r="BO4" s="1321"/>
      <c r="BP4" s="1321"/>
      <c r="BQ4" s="1321"/>
      <c r="BR4" s="1321"/>
      <c r="BS4" s="1321"/>
      <c r="BT4" s="1321"/>
      <c r="BU4" s="1321"/>
      <c r="BV4" s="1321"/>
      <c r="BW4" s="1321"/>
      <c r="BX4" s="1321"/>
      <c r="BY4" s="1321"/>
      <c r="BZ4" s="1321"/>
      <c r="CA4" s="1321"/>
      <c r="CB4" s="1321"/>
      <c r="CC4" s="1321"/>
      <c r="CD4" s="1321"/>
      <c r="CE4" s="1321"/>
      <c r="CF4" s="1321"/>
      <c r="CG4" s="1321"/>
      <c r="CH4" s="1321"/>
      <c r="CI4" s="1321"/>
      <c r="CJ4" s="1321"/>
      <c r="CK4" s="1321"/>
      <c r="CL4" s="1321"/>
      <c r="CM4" s="1321"/>
      <c r="CN4" s="1321"/>
      <c r="CO4" s="1321"/>
      <c r="CP4" s="1321"/>
      <c r="CQ4" s="1321"/>
      <c r="CR4" s="1321"/>
      <c r="CS4" s="1321"/>
      <c r="CT4" s="1321"/>
      <c r="CU4" s="1321"/>
      <c r="CV4" s="1321"/>
      <c r="CW4" s="1321"/>
      <c r="CX4" s="1321"/>
      <c r="CY4" s="1321"/>
      <c r="CZ4" s="1321"/>
      <c r="DA4" s="1321"/>
      <c r="DB4" s="1321"/>
      <c r="DC4" s="1321"/>
      <c r="DD4" s="1321"/>
      <c r="DE4" s="1321"/>
      <c r="DF4" s="1321"/>
      <c r="DG4" s="1321"/>
      <c r="DH4" s="1321"/>
      <c r="DI4" s="1321"/>
      <c r="DJ4" s="1321"/>
      <c r="DK4" s="1321"/>
      <c r="DL4" s="1321"/>
      <c r="DM4" s="1321"/>
      <c r="DN4" s="1321"/>
      <c r="DO4" s="1321"/>
      <c r="DP4" s="1321"/>
      <c r="DQ4" s="1321"/>
      <c r="DR4" s="1321"/>
      <c r="DS4" s="1321"/>
      <c r="DT4" s="1321"/>
      <c r="DU4" s="1321"/>
      <c r="DV4" s="1321"/>
      <c r="DW4" s="1321"/>
      <c r="DX4" s="1321"/>
      <c r="DY4" s="1321"/>
      <c r="DZ4" s="1321"/>
      <c r="EA4" s="1321"/>
      <c r="EB4" s="1321"/>
      <c r="EC4" s="1321"/>
      <c r="ED4" s="1321"/>
      <c r="EE4" s="1321"/>
      <c r="EF4" s="1321"/>
      <c r="EG4" s="1321"/>
      <c r="EH4" s="1321"/>
      <c r="EI4" s="1321"/>
      <c r="EJ4" s="1321"/>
      <c r="EK4" s="1321"/>
      <c r="EL4" s="1321"/>
      <c r="EM4" s="1321"/>
      <c r="EN4" s="1321"/>
      <c r="EO4" s="1321"/>
      <c r="EP4" s="1321"/>
      <c r="EQ4" s="1321"/>
      <c r="ER4" s="1321"/>
      <c r="ES4" s="1321"/>
      <c r="ET4" s="1321"/>
      <c r="EU4" s="1321"/>
      <c r="EV4" s="1321"/>
      <c r="EW4" s="1321"/>
      <c r="EX4" s="1321"/>
      <c r="EY4" s="1321"/>
      <c r="EZ4" s="1321"/>
      <c r="FA4" s="1321"/>
      <c r="FB4" s="1321"/>
      <c r="FC4" s="1321"/>
      <c r="FD4" s="1321"/>
      <c r="FE4" s="1321"/>
      <c r="FF4" s="1321"/>
      <c r="FG4" s="1321"/>
      <c r="FH4" s="1321"/>
      <c r="FI4" s="1321"/>
      <c r="FJ4" s="1321"/>
      <c r="FK4" s="1321"/>
      <c r="FL4" s="1321"/>
      <c r="FM4" s="1321"/>
      <c r="FN4" s="1321"/>
      <c r="FO4" s="1321"/>
      <c r="FP4" s="1321"/>
      <c r="FQ4" s="1321"/>
      <c r="FR4" s="1321"/>
      <c r="FS4" s="1321"/>
      <c r="FT4" s="1321"/>
      <c r="FU4" s="1321"/>
      <c r="FV4" s="1321"/>
      <c r="FW4" s="1321"/>
      <c r="FX4" s="1321"/>
      <c r="FY4" s="1321"/>
      <c r="FZ4" s="1321"/>
      <c r="GA4" s="1321"/>
      <c r="GB4" s="1321"/>
      <c r="GC4" s="1321"/>
      <c r="GD4" s="1322"/>
      <c r="GF4" s="472" t="s">
        <v>351</v>
      </c>
      <c r="GG4" s="472" t="s">
        <v>351</v>
      </c>
      <c r="GH4" s="774"/>
    </row>
    <row r="5" spans="1:196" s="105" customFormat="1" ht="10.5" customHeight="1">
      <c r="B5" s="106"/>
    </row>
    <row r="6" spans="1:196" s="35" customFormat="1" ht="13.5" customHeight="1">
      <c r="B6" s="13"/>
      <c r="C6" s="427" t="s">
        <v>723</v>
      </c>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269" t="s">
        <v>279</v>
      </c>
      <c r="FH6" s="1269"/>
      <c r="FI6" s="1269"/>
      <c r="FJ6" s="1269"/>
      <c r="FK6" s="1269"/>
      <c r="FL6" s="1269"/>
      <c r="FM6" s="1269"/>
      <c r="FN6" s="1269"/>
      <c r="FO6" s="1269"/>
      <c r="FP6" s="1269"/>
      <c r="FQ6" s="1269"/>
      <c r="FR6" s="1269"/>
      <c r="FS6" s="1269"/>
      <c r="FT6" s="1269"/>
      <c r="FU6" s="1269"/>
      <c r="FV6" s="1269"/>
      <c r="FW6" s="1269"/>
      <c r="FX6" s="1269"/>
      <c r="FY6" s="1269"/>
      <c r="FZ6" s="1269"/>
      <c r="GA6" s="1269"/>
      <c r="GB6" s="1269"/>
      <c r="GC6" s="1269"/>
      <c r="GD6" s="1269"/>
      <c r="GF6" s="105"/>
      <c r="GG6" s="105"/>
      <c r="GH6" s="105"/>
      <c r="GI6" s="105"/>
      <c r="GJ6" s="105"/>
      <c r="GK6" s="105"/>
      <c r="GL6" s="105"/>
      <c r="GM6" s="105"/>
      <c r="GN6" s="105"/>
    </row>
    <row r="7" spans="1:196" s="11" customFormat="1" ht="22.5" customHeight="1">
      <c r="B7" s="9"/>
      <c r="C7" s="428"/>
      <c r="D7" s="428"/>
      <c r="E7" s="428"/>
      <c r="F7" s="428"/>
      <c r="G7" s="428"/>
      <c r="H7" s="428"/>
      <c r="I7" s="428"/>
      <c r="J7" s="428"/>
      <c r="K7" s="428"/>
      <c r="L7" s="428"/>
      <c r="M7" s="428"/>
      <c r="N7" s="428"/>
      <c r="O7" s="428"/>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9"/>
      <c r="ES7" s="7"/>
      <c r="ET7" s="7"/>
      <c r="EU7" s="21"/>
      <c r="EV7" s="7"/>
      <c r="EW7" s="7"/>
      <c r="EX7" s="7"/>
      <c r="EY7" s="7"/>
      <c r="EZ7" s="13"/>
      <c r="FA7" s="7"/>
      <c r="FB7" s="9"/>
      <c r="FC7" s="9"/>
      <c r="FD7" s="9"/>
      <c r="FE7" s="9"/>
      <c r="FF7" s="9"/>
      <c r="FG7" s="1315">
        <v>0</v>
      </c>
      <c r="FH7" s="1316"/>
      <c r="FI7" s="1316"/>
      <c r="FJ7" s="1317"/>
      <c r="FK7" s="18"/>
      <c r="FL7" s="1315">
        <v>0</v>
      </c>
      <c r="FM7" s="1316"/>
      <c r="FN7" s="1316"/>
      <c r="FO7" s="1317"/>
      <c r="FP7" s="18"/>
      <c r="FQ7" s="1315">
        <v>0</v>
      </c>
      <c r="FR7" s="1316"/>
      <c r="FS7" s="1316"/>
      <c r="FT7" s="1317"/>
      <c r="FU7" s="18"/>
      <c r="FV7" s="1315">
        <v>0</v>
      </c>
      <c r="FW7" s="1316"/>
      <c r="FX7" s="1316"/>
      <c r="FY7" s="1317"/>
      <c r="FZ7" s="18"/>
      <c r="GA7" s="1315">
        <v>2</v>
      </c>
      <c r="GB7" s="1316"/>
      <c r="GC7" s="1316"/>
      <c r="GD7" s="1317"/>
      <c r="GF7" s="105"/>
      <c r="GG7" s="105"/>
      <c r="GH7" s="105"/>
      <c r="GI7" s="105"/>
      <c r="GJ7" s="105"/>
      <c r="GK7" s="105"/>
      <c r="GL7" s="105"/>
      <c r="GM7" s="105"/>
      <c r="GN7" s="105"/>
    </row>
    <row r="8" spans="1:196" s="11" customFormat="1" ht="13.5" customHeight="1">
      <c r="B8" s="9"/>
      <c r="C8" s="429"/>
      <c r="D8" s="429"/>
      <c r="E8" s="429"/>
      <c r="F8" s="429"/>
      <c r="G8" s="429"/>
      <c r="H8" s="429"/>
      <c r="I8" s="429"/>
      <c r="J8" s="429"/>
      <c r="K8" s="429"/>
      <c r="L8" s="429"/>
      <c r="M8" s="429"/>
      <c r="N8" s="429"/>
      <c r="O8" s="429"/>
      <c r="P8" s="34"/>
      <c r="Q8" s="34"/>
      <c r="R8" s="34"/>
      <c r="S8" s="34"/>
      <c r="T8" s="34"/>
      <c r="U8" s="34"/>
      <c r="V8" s="34"/>
      <c r="W8" s="34"/>
      <c r="X8" s="34"/>
      <c r="Y8" s="34"/>
      <c r="Z8" s="34"/>
      <c r="AA8" s="34"/>
      <c r="AB8" s="34"/>
      <c r="AC8" s="34"/>
      <c r="AD8" s="34"/>
      <c r="AE8" s="34"/>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9"/>
      <c r="ES8" s="7"/>
      <c r="ET8" s="7"/>
      <c r="EU8" s="21"/>
      <c r="EV8" s="7"/>
      <c r="EW8" s="7"/>
      <c r="EX8" s="7"/>
      <c r="EY8" s="7"/>
      <c r="EZ8" s="13"/>
      <c r="FA8" s="7"/>
      <c r="FB8" s="430">
        <v>0</v>
      </c>
      <c r="FC8" s="430"/>
      <c r="FD8" s="430"/>
      <c r="FE8" s="430"/>
      <c r="FF8" s="430"/>
      <c r="FG8" s="430"/>
      <c r="FH8" s="430">
        <v>0</v>
      </c>
      <c r="FI8" s="430"/>
      <c r="FJ8" s="430"/>
      <c r="FK8" s="430"/>
      <c r="FL8" s="430"/>
      <c r="FM8" s="333"/>
      <c r="FN8" s="430">
        <v>0</v>
      </c>
      <c r="FO8" s="430"/>
      <c r="FP8" s="430"/>
      <c r="FQ8" s="430"/>
      <c r="FR8" s="430"/>
      <c r="FS8" s="430"/>
      <c r="FT8" s="430">
        <v>0</v>
      </c>
      <c r="FU8" s="430"/>
      <c r="FV8" s="430"/>
      <c r="FW8" s="430"/>
      <c r="FX8" s="430"/>
      <c r="FY8" s="333"/>
      <c r="FZ8" s="430">
        <v>2</v>
      </c>
      <c r="GA8" s="430"/>
      <c r="GB8" s="430"/>
      <c r="GC8" s="430"/>
      <c r="GD8" s="430"/>
      <c r="GF8" s="105"/>
      <c r="GG8" s="105"/>
      <c r="GH8" s="105"/>
      <c r="GI8" s="105"/>
      <c r="GJ8" s="105"/>
      <c r="GK8" s="105"/>
      <c r="GL8" s="105"/>
      <c r="GM8" s="105"/>
      <c r="GN8" s="105"/>
    </row>
    <row r="9" spans="1:196" ht="18" customHeight="1">
      <c r="B9" s="1384" t="s">
        <v>724</v>
      </c>
      <c r="C9" s="1384"/>
      <c r="D9" s="1384"/>
      <c r="E9" s="1384"/>
      <c r="F9" s="1384"/>
      <c r="G9" s="1384"/>
      <c r="H9" s="1384"/>
      <c r="I9" s="1384"/>
      <c r="J9" s="1384"/>
      <c r="K9" s="1384"/>
      <c r="L9" s="1384"/>
      <c r="M9" s="1384"/>
      <c r="N9" s="1384"/>
      <c r="O9" s="1384"/>
      <c r="P9" s="1384"/>
      <c r="Q9" s="1384"/>
      <c r="R9" s="1384"/>
      <c r="S9" s="1384"/>
      <c r="T9" s="1384"/>
      <c r="U9" s="1384"/>
      <c r="V9" s="1384"/>
      <c r="W9" s="1384"/>
      <c r="X9" s="1384"/>
      <c r="Y9" s="1384"/>
      <c r="Z9" s="1384"/>
      <c r="AA9" s="1384"/>
      <c r="AB9" s="1384"/>
      <c r="AC9" s="1384"/>
      <c r="AD9" s="1384"/>
      <c r="AE9" s="1384"/>
      <c r="AF9" s="1384"/>
      <c r="AG9" s="1384"/>
      <c r="AH9" s="1384"/>
      <c r="AI9" s="1384"/>
      <c r="AJ9" s="1384"/>
      <c r="AK9" s="1384"/>
      <c r="AL9" s="1384"/>
      <c r="AM9" s="1384"/>
      <c r="AN9" s="1384"/>
      <c r="AO9" s="1384"/>
      <c r="AP9" s="1384"/>
      <c r="AQ9" s="1384"/>
      <c r="AR9" s="1384"/>
      <c r="AS9" s="1384"/>
      <c r="AT9" s="1384"/>
      <c r="AU9" s="1384"/>
      <c r="AV9" s="1384"/>
      <c r="AW9" s="1384"/>
      <c r="AX9" s="1384"/>
      <c r="AY9" s="1384"/>
      <c r="AZ9" s="1384"/>
      <c r="BA9" s="1384"/>
      <c r="BB9" s="1384"/>
      <c r="BC9" s="1384"/>
      <c r="BD9" s="1384"/>
      <c r="BE9" s="1384"/>
      <c r="BF9" s="1384"/>
      <c r="BG9" s="1384"/>
      <c r="BH9" s="1384"/>
      <c r="BI9" s="1384"/>
      <c r="BJ9" s="1384"/>
      <c r="BK9" s="1384"/>
      <c r="BL9" s="1384"/>
      <c r="BM9" s="1384"/>
      <c r="BN9" s="1384"/>
      <c r="BO9" s="1384"/>
      <c r="BP9" s="1384"/>
      <c r="BQ9" s="1384"/>
      <c r="BR9" s="1384"/>
      <c r="BS9" s="1384"/>
      <c r="BT9" s="1384"/>
      <c r="BU9" s="1384"/>
      <c r="BV9" s="1384"/>
      <c r="BW9" s="1384"/>
      <c r="BX9" s="1384"/>
      <c r="BY9" s="1384"/>
      <c r="BZ9" s="1384"/>
      <c r="CA9" s="1384"/>
      <c r="CB9" s="1384"/>
      <c r="CC9" s="1384"/>
      <c r="CD9" s="1384"/>
      <c r="CE9" s="1384"/>
      <c r="CF9" s="1384"/>
      <c r="CG9" s="1384"/>
      <c r="CH9" s="1384"/>
      <c r="CI9" s="1384"/>
      <c r="CJ9" s="1384"/>
      <c r="CK9" s="1384"/>
      <c r="CL9" s="1384"/>
      <c r="CM9" s="1384"/>
      <c r="CN9" s="1384"/>
      <c r="CO9" s="1384"/>
      <c r="CP9" s="1384"/>
      <c r="CQ9" s="1384"/>
      <c r="CR9" s="1384"/>
      <c r="CS9" s="1384"/>
      <c r="CT9" s="1384"/>
      <c r="CU9" s="1384"/>
      <c r="CV9" s="1384"/>
      <c r="CW9" s="1384"/>
      <c r="CX9" s="1384"/>
      <c r="CY9" s="1384"/>
      <c r="CZ9" s="1384"/>
      <c r="DA9" s="1384"/>
      <c r="DB9" s="1384"/>
      <c r="DC9" s="1384"/>
      <c r="DD9" s="1384"/>
      <c r="DE9" s="1384"/>
      <c r="DF9" s="1384"/>
      <c r="DG9" s="1384"/>
      <c r="DH9" s="1384"/>
      <c r="DI9" s="1384"/>
      <c r="DJ9" s="1384"/>
      <c r="DK9" s="1384"/>
      <c r="DL9" s="1384"/>
      <c r="DM9" s="1384"/>
      <c r="DN9" s="1384"/>
      <c r="DO9" s="1384"/>
      <c r="DP9" s="1384"/>
      <c r="DQ9" s="1384"/>
      <c r="DR9" s="1384"/>
      <c r="DS9" s="1384"/>
      <c r="DT9" s="1384"/>
      <c r="DU9" s="1384"/>
      <c r="DV9" s="1384"/>
      <c r="DW9" s="1384"/>
      <c r="DX9" s="1384"/>
      <c r="DY9" s="1384"/>
      <c r="DZ9" s="1384"/>
      <c r="EA9" s="1384"/>
      <c r="EB9" s="1384"/>
      <c r="EC9" s="1384"/>
      <c r="ED9" s="1384"/>
      <c r="EE9" s="1384"/>
      <c r="EF9" s="1384"/>
      <c r="EG9" s="1384"/>
      <c r="EH9" s="1384"/>
      <c r="EI9" s="1384"/>
      <c r="EJ9" s="1384"/>
      <c r="EK9" s="1384"/>
      <c r="EL9" s="1384"/>
      <c r="EM9" s="1384"/>
      <c r="EN9" s="1384"/>
      <c r="EO9" s="1384"/>
      <c r="EP9" s="1384"/>
      <c r="EQ9" s="1384"/>
      <c r="ER9" s="1384"/>
      <c r="ES9" s="1384"/>
      <c r="ET9" s="1384"/>
      <c r="EU9" s="1384"/>
      <c r="EV9" s="1384"/>
      <c r="EW9" s="1384"/>
      <c r="EX9" s="1384"/>
      <c r="EY9" s="1384"/>
      <c r="EZ9" s="1384"/>
      <c r="FA9" s="1384"/>
      <c r="FB9" s="1384"/>
      <c r="FC9" s="1384"/>
      <c r="FD9" s="1384"/>
      <c r="FE9" s="1384"/>
      <c r="FF9" s="1384"/>
      <c r="FG9" s="1384"/>
      <c r="FH9" s="1384"/>
      <c r="FI9" s="1384"/>
      <c r="FJ9" s="1384"/>
      <c r="FK9" s="1384"/>
      <c r="FL9" s="1384"/>
      <c r="FM9" s="1384"/>
      <c r="FN9" s="1384"/>
      <c r="FO9" s="1384"/>
      <c r="FP9" s="1384"/>
      <c r="FQ9" s="1384"/>
      <c r="FR9" s="1384"/>
      <c r="FS9" s="1384"/>
      <c r="FT9" s="1384"/>
      <c r="FU9" s="1384"/>
      <c r="FV9" s="1384"/>
      <c r="FW9" s="1384"/>
      <c r="FX9" s="1384"/>
      <c r="FY9" s="1384"/>
      <c r="FZ9" s="1384"/>
      <c r="GA9" s="1384"/>
      <c r="GB9" s="1384"/>
      <c r="GC9" s="1384"/>
      <c r="GD9" s="1384"/>
    </row>
    <row r="10" spans="1:196" ht="14.25" customHeight="1">
      <c r="B10" s="1009" t="s">
        <v>726</v>
      </c>
      <c r="C10" s="1009"/>
      <c r="D10" s="1009"/>
      <c r="E10" s="1009"/>
      <c r="F10" s="1009"/>
      <c r="G10" s="1009"/>
      <c r="H10" s="1009"/>
      <c r="I10" s="1009"/>
      <c r="J10" s="1009"/>
      <c r="K10" s="1009"/>
      <c r="L10" s="1009"/>
      <c r="M10" s="1009"/>
      <c r="N10" s="1009"/>
      <c r="O10" s="1009"/>
      <c r="P10" s="1009"/>
      <c r="Q10" s="1009"/>
      <c r="R10" s="1009"/>
      <c r="S10" s="1009"/>
      <c r="T10" s="1009"/>
      <c r="U10" s="1009"/>
      <c r="V10" s="1009"/>
      <c r="W10" s="1009"/>
      <c r="X10" s="1009"/>
      <c r="Y10" s="1009"/>
      <c r="Z10" s="1009"/>
      <c r="AA10" s="1009"/>
      <c r="AB10" s="1009"/>
      <c r="AC10" s="1009"/>
      <c r="AD10" s="1009"/>
      <c r="AE10" s="1009"/>
      <c r="AF10" s="1009"/>
      <c r="AG10" s="1009"/>
      <c r="AH10" s="1009"/>
      <c r="AI10" s="1009"/>
      <c r="AJ10" s="1009"/>
      <c r="AK10" s="1009"/>
      <c r="AL10" s="1009"/>
      <c r="AM10" s="1009"/>
      <c r="AN10" s="1009"/>
      <c r="AO10" s="1009"/>
      <c r="AP10" s="1009"/>
      <c r="AQ10" s="1009"/>
      <c r="AR10" s="1009"/>
      <c r="AS10" s="1009"/>
      <c r="AT10" s="1009"/>
      <c r="AU10" s="1009"/>
      <c r="AV10" s="1009"/>
      <c r="AW10" s="1009"/>
      <c r="AX10" s="1009"/>
      <c r="AY10" s="1009"/>
      <c r="AZ10" s="1009"/>
      <c r="BA10" s="1009"/>
      <c r="BB10" s="1009"/>
      <c r="BC10" s="1009"/>
      <c r="BD10" s="1009"/>
      <c r="BE10" s="1009"/>
      <c r="BF10" s="1009"/>
      <c r="BG10" s="1009"/>
      <c r="BH10" s="1009"/>
      <c r="BI10" s="1009"/>
      <c r="BJ10" s="1009"/>
      <c r="BK10" s="1009"/>
      <c r="BL10" s="1009"/>
      <c r="BM10" s="1009"/>
      <c r="BN10" s="1009"/>
      <c r="BO10" s="1009"/>
      <c r="BP10" s="1009"/>
      <c r="BQ10" s="1009"/>
      <c r="BR10" s="1009"/>
      <c r="BS10" s="1009"/>
      <c r="BT10" s="1009"/>
      <c r="BU10" s="1009"/>
      <c r="BV10" s="1009"/>
      <c r="BW10" s="1009"/>
      <c r="BX10" s="1009"/>
      <c r="BY10" s="1009"/>
      <c r="BZ10" s="1009"/>
      <c r="CA10" s="1009"/>
      <c r="CB10" s="1009"/>
      <c r="CC10" s="1009"/>
      <c r="CD10" s="1009"/>
      <c r="CE10" s="1009"/>
      <c r="CF10" s="1009"/>
      <c r="CG10" s="1009"/>
      <c r="CH10" s="1009"/>
      <c r="CI10" s="1009"/>
      <c r="CJ10" s="1009"/>
      <c r="CK10" s="1009"/>
      <c r="CL10" s="1009"/>
      <c r="CM10" s="1009"/>
      <c r="CN10" s="1009"/>
      <c r="CO10" s="1009"/>
      <c r="CP10" s="1009"/>
      <c r="CQ10" s="1009"/>
      <c r="CR10" s="1009"/>
      <c r="CS10" s="1009"/>
      <c r="CT10" s="1009"/>
      <c r="CU10" s="1009"/>
      <c r="CV10" s="1009"/>
      <c r="CW10" s="1009"/>
      <c r="CX10" s="1009"/>
      <c r="CY10" s="1009"/>
      <c r="CZ10" s="1009"/>
      <c r="DA10" s="1009"/>
      <c r="DB10" s="1009"/>
      <c r="DC10" s="1009"/>
      <c r="DD10" s="1009"/>
      <c r="DE10" s="1009"/>
      <c r="DF10" s="1009"/>
      <c r="DG10" s="1009"/>
      <c r="DH10" s="1009"/>
      <c r="DI10" s="1009"/>
      <c r="DJ10" s="1009"/>
      <c r="DK10" s="1009"/>
      <c r="DL10" s="1009"/>
      <c r="DM10" s="1009"/>
      <c r="DN10" s="1009"/>
      <c r="DO10" s="1009"/>
      <c r="DP10" s="1009"/>
      <c r="DQ10" s="1009"/>
      <c r="DR10" s="1009"/>
      <c r="DS10" s="1009"/>
      <c r="DT10" s="1009"/>
      <c r="DU10" s="1009"/>
      <c r="DV10" s="1009"/>
      <c r="DW10" s="1009"/>
      <c r="DX10" s="1009"/>
      <c r="DY10" s="1009"/>
      <c r="DZ10" s="1009"/>
      <c r="EA10" s="1009"/>
      <c r="EB10" s="1009"/>
      <c r="EC10" s="1009"/>
      <c r="ED10" s="1009"/>
      <c r="EE10" s="1009"/>
      <c r="EF10" s="1009"/>
      <c r="EG10" s="1009"/>
      <c r="EH10" s="1009"/>
      <c r="EI10" s="1009"/>
      <c r="EJ10" s="1009"/>
      <c r="EK10" s="1009"/>
      <c r="EL10" s="1009"/>
      <c r="EM10" s="1009"/>
      <c r="EN10" s="1009"/>
      <c r="EO10" s="1009"/>
      <c r="EP10" s="1009"/>
      <c r="EQ10" s="1009"/>
      <c r="ER10" s="1009"/>
      <c r="ES10" s="1009"/>
      <c r="ET10" s="1009"/>
      <c r="EU10" s="1009"/>
      <c r="EV10" s="1009"/>
      <c r="EW10" s="1009"/>
      <c r="EX10" s="1009"/>
      <c r="EY10" s="1009"/>
      <c r="EZ10" s="1009"/>
      <c r="FA10" s="1009"/>
      <c r="FB10" s="1009"/>
      <c r="FC10" s="1009"/>
      <c r="FD10" s="1009"/>
      <c r="FE10" s="1009"/>
      <c r="FF10" s="1009"/>
      <c r="FG10" s="1009"/>
      <c r="FH10" s="1009"/>
      <c r="FI10" s="1009"/>
      <c r="FJ10" s="1009"/>
      <c r="FK10" s="1009"/>
      <c r="FL10" s="1009"/>
      <c r="FM10" s="1009"/>
      <c r="FN10" s="1009"/>
      <c r="FO10" s="1009"/>
      <c r="FP10" s="1009"/>
      <c r="FQ10" s="1009"/>
      <c r="FR10" s="1009"/>
      <c r="FS10" s="1009"/>
      <c r="FT10" s="1009"/>
      <c r="FU10" s="1009"/>
      <c r="FV10" s="1009"/>
      <c r="FW10" s="1009"/>
      <c r="FX10" s="1009"/>
      <c r="FY10" s="1009"/>
      <c r="FZ10" s="1009"/>
      <c r="GA10" s="1009"/>
      <c r="GB10" s="1009"/>
      <c r="GC10" s="1009"/>
      <c r="GD10" s="1009"/>
    </row>
    <row r="11" spans="1:196" ht="14.25" customHeight="1">
      <c r="B11" s="758"/>
      <c r="C11" s="758"/>
      <c r="D11" s="758"/>
      <c r="E11" s="758"/>
      <c r="F11" s="758"/>
      <c r="G11" s="758"/>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758"/>
      <c r="AS11" s="758"/>
      <c r="AT11" s="758"/>
      <c r="AU11" s="7"/>
      <c r="AV11" s="7"/>
      <c r="AW11" s="7"/>
      <c r="AX11" s="7"/>
      <c r="AY11" s="7"/>
      <c r="AZ11" s="7"/>
      <c r="BA11" s="7"/>
      <c r="BB11" s="7"/>
      <c r="BC11" s="758"/>
      <c r="BD11" s="758"/>
      <c r="BE11" s="758"/>
      <c r="BF11" s="758"/>
      <c r="BG11" s="758"/>
      <c r="BH11" s="758"/>
      <c r="BI11" s="758"/>
      <c r="BJ11" s="758"/>
      <c r="BK11" s="758"/>
      <c r="BL11" s="758"/>
      <c r="BM11" s="758"/>
      <c r="BN11" s="758"/>
      <c r="BO11" s="18"/>
      <c r="BP11" s="18"/>
      <c r="BQ11" s="18"/>
      <c r="BR11" s="18"/>
      <c r="BS11" s="18"/>
      <c r="BT11" s="7"/>
      <c r="BU11" s="7"/>
      <c r="BV11" s="7"/>
      <c r="BW11" s="7"/>
      <c r="BX11" s="7"/>
      <c r="BY11" s="7"/>
      <c r="BZ11" s="7"/>
      <c r="CA11" s="7"/>
      <c r="CB11" s="13"/>
      <c r="CC11" s="13"/>
      <c r="CD11" s="13"/>
      <c r="CE11" s="13"/>
      <c r="CF11" s="759"/>
      <c r="CG11" s="759"/>
      <c r="CH11" s="759"/>
      <c r="CI11" s="759"/>
      <c r="CJ11" s="759"/>
      <c r="CK11" s="759"/>
      <c r="CL11" s="759"/>
      <c r="CM11" s="759"/>
      <c r="CN11" s="759"/>
      <c r="CO11" s="759"/>
      <c r="CP11" s="759"/>
      <c r="CQ11" s="759"/>
      <c r="CR11" s="759"/>
      <c r="CS11" s="759"/>
      <c r="CT11" s="759"/>
      <c r="CU11" s="759"/>
      <c r="CV11" s="759"/>
      <c r="CW11" s="759"/>
      <c r="CX11" s="759"/>
      <c r="CY11" s="759"/>
      <c r="CZ11" s="759"/>
      <c r="DA11" s="759"/>
      <c r="DB11" s="759"/>
      <c r="DC11" s="759"/>
      <c r="DD11" s="759"/>
      <c r="DE11" s="759"/>
      <c r="DF11" s="759"/>
      <c r="DG11" s="759"/>
      <c r="DH11" s="759"/>
      <c r="DI11" s="759"/>
      <c r="DJ11" s="759"/>
      <c r="DK11" s="759"/>
      <c r="DL11" s="759"/>
      <c r="DM11" s="759"/>
      <c r="DN11" s="759"/>
      <c r="DO11" s="759"/>
      <c r="DP11" s="759"/>
      <c r="DQ11" s="759"/>
      <c r="DR11" s="759"/>
      <c r="DS11" s="759"/>
      <c r="DT11" s="759"/>
      <c r="DU11" s="759"/>
      <c r="DV11" s="759"/>
      <c r="DW11" s="759"/>
      <c r="DX11" s="759"/>
      <c r="DY11" s="759"/>
      <c r="DZ11" s="759"/>
      <c r="EA11" s="759"/>
      <c r="EB11" s="759"/>
      <c r="EC11" s="759"/>
      <c r="ED11" s="759"/>
      <c r="EE11" s="759"/>
      <c r="EF11" s="759"/>
      <c r="EG11" s="759"/>
      <c r="EH11" s="759"/>
      <c r="EI11" s="759"/>
      <c r="EJ11" s="759"/>
      <c r="EK11" s="759"/>
      <c r="EL11" s="759"/>
      <c r="EM11" s="759"/>
      <c r="EN11" s="759"/>
      <c r="EO11" s="759"/>
      <c r="EP11" s="759"/>
      <c r="EQ11" s="759"/>
      <c r="ER11" s="759"/>
      <c r="ES11" s="759"/>
      <c r="ET11" s="759"/>
      <c r="EU11" s="759"/>
      <c r="EV11" s="759"/>
      <c r="EW11" s="759"/>
      <c r="EX11" s="759"/>
      <c r="EY11" s="759"/>
      <c r="EZ11" s="759"/>
      <c r="FA11" s="759"/>
      <c r="FB11" s="759"/>
      <c r="FC11" s="759"/>
      <c r="FD11" s="759"/>
      <c r="FE11" s="759"/>
      <c r="FF11" s="759"/>
      <c r="FG11" s="759"/>
      <c r="FH11" s="759"/>
      <c r="FI11" s="759"/>
      <c r="FJ11" s="759"/>
      <c r="FK11" s="759"/>
      <c r="FL11" s="759"/>
      <c r="FM11" s="759"/>
      <c r="FN11" s="759"/>
      <c r="FO11" s="759"/>
      <c r="FP11" s="759"/>
      <c r="FQ11" s="759"/>
      <c r="FR11" s="759"/>
      <c r="FS11" s="759"/>
      <c r="FT11" s="759"/>
      <c r="FU11" s="759"/>
      <c r="FV11" s="759"/>
      <c r="FW11" s="759"/>
      <c r="FX11" s="759"/>
      <c r="FY11" s="759"/>
      <c r="FZ11" s="759"/>
      <c r="GA11" s="759"/>
      <c r="GB11" s="759"/>
      <c r="GC11" s="759"/>
      <c r="GD11" s="759"/>
      <c r="GM11" s="1238" t="s">
        <v>759</v>
      </c>
      <c r="GN11" s="1238"/>
    </row>
    <row r="12" spans="1:196" s="57" customFormat="1" ht="14.25" customHeight="1">
      <c r="B12" s="850" t="s">
        <v>725</v>
      </c>
      <c r="C12" s="850"/>
      <c r="D12" s="850"/>
      <c r="E12" s="850"/>
      <c r="F12" s="850"/>
      <c r="G12" s="850"/>
      <c r="H12" s="850"/>
      <c r="I12" s="850"/>
      <c r="J12" s="850"/>
      <c r="K12" s="850"/>
      <c r="L12" s="850"/>
      <c r="M12" s="850"/>
      <c r="N12" s="850"/>
      <c r="O12" s="850"/>
      <c r="P12" s="850"/>
      <c r="Q12" s="850"/>
      <c r="R12" s="850"/>
      <c r="S12" s="850"/>
      <c r="T12" s="850"/>
      <c r="U12" s="850"/>
      <c r="V12" s="850"/>
      <c r="W12" s="850"/>
      <c r="X12" s="850"/>
      <c r="Y12" s="850"/>
      <c r="Z12" s="850"/>
      <c r="AA12" s="850"/>
      <c r="AB12" s="850"/>
      <c r="AC12" s="850"/>
      <c r="AD12" s="850"/>
      <c r="AE12" s="850"/>
      <c r="AF12" s="850"/>
      <c r="AG12" s="850"/>
      <c r="AH12" s="850"/>
      <c r="AI12" s="850"/>
      <c r="AJ12" s="850"/>
      <c r="AK12" s="850"/>
      <c r="AL12" s="850"/>
      <c r="AM12" s="850"/>
      <c r="AN12" s="850"/>
      <c r="AO12" s="850"/>
      <c r="AP12" s="850"/>
      <c r="AQ12" s="850"/>
      <c r="AR12" s="91"/>
      <c r="AS12" s="91"/>
      <c r="AT12" s="91"/>
      <c r="AU12" s="1308" t="s">
        <v>718</v>
      </c>
      <c r="AV12" s="1308"/>
      <c r="AW12" s="1308"/>
      <c r="AX12" s="1308"/>
      <c r="AY12" s="1308"/>
      <c r="AZ12" s="1308"/>
      <c r="BA12" s="1308"/>
      <c r="BB12" s="1308"/>
      <c r="BC12" s="18"/>
      <c r="BD12" s="18"/>
      <c r="BE12" s="18"/>
      <c r="BF12" s="18"/>
      <c r="BG12" s="1319" t="s">
        <v>721</v>
      </c>
      <c r="BH12" s="1319"/>
      <c r="BI12" s="1319"/>
      <c r="BJ12" s="1319"/>
      <c r="BK12" s="1319"/>
      <c r="BL12" s="1319"/>
      <c r="BM12" s="1319"/>
      <c r="BN12" s="1319"/>
      <c r="BO12" s="1319"/>
      <c r="BP12" s="1319"/>
      <c r="BQ12" s="1319"/>
      <c r="BR12" s="1319"/>
      <c r="BS12" s="1319"/>
      <c r="BT12" s="1319"/>
      <c r="BU12" s="1319"/>
      <c r="BV12" s="1319"/>
      <c r="BW12" s="1319"/>
      <c r="BX12" s="1319"/>
      <c r="BY12" s="1319"/>
      <c r="BZ12" s="1319"/>
      <c r="CA12" s="1319"/>
      <c r="CB12" s="1319"/>
      <c r="CC12" s="1319"/>
      <c r="CD12" s="1319"/>
      <c r="CE12" s="1319"/>
      <c r="CF12" s="1319"/>
      <c r="CG12" s="1319"/>
      <c r="CH12" s="1319"/>
      <c r="CI12" s="1319"/>
      <c r="CJ12" s="1319"/>
      <c r="CK12" s="1319"/>
      <c r="CL12" s="1319"/>
      <c r="CM12" s="1319"/>
      <c r="CN12" s="1319"/>
      <c r="CO12" s="1319"/>
      <c r="CP12" s="1319"/>
      <c r="CQ12" s="1319"/>
      <c r="CR12" s="1319"/>
      <c r="CS12" s="1319"/>
      <c r="CT12" s="1319"/>
      <c r="CU12" s="1319"/>
      <c r="CV12" s="1319"/>
      <c r="CW12" s="1319"/>
      <c r="CX12" s="1319"/>
      <c r="CY12" s="1319"/>
      <c r="CZ12" s="1319"/>
      <c r="DA12" s="1319"/>
      <c r="DB12" s="1319"/>
      <c r="DC12" s="1319"/>
      <c r="DD12" s="1319"/>
      <c r="DE12" s="1319"/>
      <c r="DF12" s="1319"/>
      <c r="DG12" s="1319"/>
      <c r="DH12" s="1319"/>
      <c r="DI12" s="1319"/>
      <c r="DJ12" s="1319"/>
      <c r="DK12" s="1319"/>
      <c r="DL12" s="1319"/>
      <c r="DM12" s="1319"/>
      <c r="DN12" s="1319"/>
      <c r="DO12" s="1319"/>
      <c r="DP12" s="1319"/>
      <c r="DQ12" s="1319"/>
      <c r="DR12" s="1319"/>
      <c r="DS12" s="1319"/>
      <c r="DT12" s="1319"/>
      <c r="DU12" s="1319"/>
      <c r="DV12" s="1319"/>
      <c r="DW12" s="1319"/>
      <c r="DX12" s="1319"/>
      <c r="DY12" s="1319"/>
      <c r="DZ12" s="1319"/>
      <c r="EA12" s="1319"/>
      <c r="EB12" s="1319"/>
      <c r="EC12" s="1319"/>
      <c r="ED12" s="1319"/>
      <c r="EE12" s="1319"/>
      <c r="EF12" s="1319"/>
      <c r="EG12" s="1319"/>
      <c r="EH12" s="1319"/>
      <c r="EI12" s="1319"/>
      <c r="EJ12" s="1319"/>
      <c r="EK12" s="1319"/>
      <c r="EL12" s="1319"/>
      <c r="EM12" s="1319"/>
      <c r="EN12" s="1319"/>
      <c r="EO12" s="1319"/>
      <c r="EP12" s="1319"/>
      <c r="EQ12" s="1319"/>
      <c r="ER12" s="1319"/>
      <c r="ES12" s="1319"/>
      <c r="ET12" s="1319"/>
      <c r="EU12" s="1319"/>
      <c r="EV12" s="1319"/>
      <c r="EW12" s="1319"/>
      <c r="EX12" s="1319"/>
      <c r="EY12" s="1319"/>
      <c r="EZ12" s="1319"/>
      <c r="FA12" s="1319"/>
      <c r="FB12" s="1319"/>
      <c r="FC12" s="1319"/>
      <c r="FD12" s="1319"/>
      <c r="FE12" s="1319"/>
      <c r="FF12" s="1319"/>
      <c r="FG12" s="1319"/>
      <c r="FH12" s="1319"/>
      <c r="FI12" s="1319"/>
      <c r="FJ12" s="1319"/>
      <c r="FK12" s="1319"/>
      <c r="FL12" s="1319"/>
      <c r="FM12" s="759"/>
      <c r="FN12" s="759"/>
      <c r="FO12" s="759"/>
      <c r="FP12" s="759"/>
      <c r="FQ12" s="759"/>
      <c r="FR12" s="759"/>
      <c r="FS12" s="759"/>
      <c r="FT12" s="759"/>
      <c r="FU12" s="759"/>
      <c r="FV12" s="759"/>
      <c r="FW12" s="759"/>
      <c r="FX12" s="759"/>
      <c r="FY12" s="759"/>
      <c r="FZ12" s="759"/>
      <c r="GA12" s="759"/>
      <c r="GB12" s="759"/>
      <c r="GC12" s="759"/>
      <c r="GD12" s="759"/>
      <c r="GE12" s="1309" t="s">
        <v>299</v>
      </c>
      <c r="GF12" s="1301" t="s">
        <v>761</v>
      </c>
      <c r="GG12" s="1302"/>
      <c r="GH12" s="1302"/>
      <c r="GI12" s="1302"/>
      <c r="GJ12" s="1302"/>
      <c r="GK12" s="1302"/>
      <c r="GL12" s="1302"/>
      <c r="GM12" s="1378" t="s">
        <v>763</v>
      </c>
      <c r="GN12" s="1379"/>
    </row>
    <row r="13" spans="1:196" s="57" customFormat="1" ht="14.25" customHeight="1">
      <c r="B13" s="850"/>
      <c r="C13" s="850"/>
      <c r="D13" s="850"/>
      <c r="E13" s="850"/>
      <c r="F13" s="850"/>
      <c r="G13" s="850"/>
      <c r="H13" s="850"/>
      <c r="I13" s="850"/>
      <c r="J13" s="850"/>
      <c r="K13" s="850"/>
      <c r="L13" s="850"/>
      <c r="M13" s="850"/>
      <c r="N13" s="850"/>
      <c r="O13" s="850"/>
      <c r="P13" s="850"/>
      <c r="Q13" s="850"/>
      <c r="R13" s="850"/>
      <c r="S13" s="850"/>
      <c r="T13" s="850"/>
      <c r="U13" s="850"/>
      <c r="V13" s="850"/>
      <c r="W13" s="850"/>
      <c r="X13" s="850"/>
      <c r="Y13" s="850"/>
      <c r="Z13" s="850"/>
      <c r="AA13" s="850"/>
      <c r="AB13" s="850"/>
      <c r="AC13" s="850"/>
      <c r="AD13" s="850"/>
      <c r="AE13" s="850"/>
      <c r="AF13" s="850"/>
      <c r="AG13" s="850"/>
      <c r="AH13" s="850"/>
      <c r="AI13" s="850"/>
      <c r="AJ13" s="850"/>
      <c r="AK13" s="850"/>
      <c r="AL13" s="850"/>
      <c r="AM13" s="850"/>
      <c r="AN13" s="850"/>
      <c r="AO13" s="850"/>
      <c r="AP13" s="850"/>
      <c r="AQ13" s="850"/>
      <c r="AR13" s="91"/>
      <c r="AS13" s="91"/>
      <c r="AT13" s="91"/>
      <c r="AU13" s="1308" t="s">
        <v>719</v>
      </c>
      <c r="AV13" s="1308"/>
      <c r="AW13" s="1308"/>
      <c r="AX13" s="1308"/>
      <c r="AY13" s="1308"/>
      <c r="AZ13" s="1308"/>
      <c r="BA13" s="1308"/>
      <c r="BB13" s="1308"/>
      <c r="BC13" s="18"/>
      <c r="BD13" s="18"/>
      <c r="BE13" s="18"/>
      <c r="BF13" s="18"/>
      <c r="BG13" s="1319"/>
      <c r="BH13" s="1319"/>
      <c r="BI13" s="1319"/>
      <c r="BJ13" s="1319"/>
      <c r="BK13" s="1319"/>
      <c r="BL13" s="1319"/>
      <c r="BM13" s="1319"/>
      <c r="BN13" s="1319"/>
      <c r="BO13" s="1319"/>
      <c r="BP13" s="1319"/>
      <c r="BQ13" s="1319"/>
      <c r="BR13" s="1319"/>
      <c r="BS13" s="1319"/>
      <c r="BT13" s="1319"/>
      <c r="BU13" s="1319"/>
      <c r="BV13" s="1319"/>
      <c r="BW13" s="1319"/>
      <c r="BX13" s="1319"/>
      <c r="BY13" s="1319"/>
      <c r="BZ13" s="1319"/>
      <c r="CA13" s="1319"/>
      <c r="CB13" s="1319"/>
      <c r="CC13" s="1319"/>
      <c r="CD13" s="1319"/>
      <c r="CE13" s="1319"/>
      <c r="CF13" s="1319"/>
      <c r="CG13" s="1319"/>
      <c r="CH13" s="1319"/>
      <c r="CI13" s="1319"/>
      <c r="CJ13" s="1319"/>
      <c r="CK13" s="1319"/>
      <c r="CL13" s="1319"/>
      <c r="CM13" s="1319"/>
      <c r="CN13" s="1319"/>
      <c r="CO13" s="1319"/>
      <c r="CP13" s="1319"/>
      <c r="CQ13" s="1319"/>
      <c r="CR13" s="1319"/>
      <c r="CS13" s="1319"/>
      <c r="CT13" s="1319"/>
      <c r="CU13" s="1319"/>
      <c r="CV13" s="1319"/>
      <c r="CW13" s="1319"/>
      <c r="CX13" s="1319"/>
      <c r="CY13" s="1319"/>
      <c r="CZ13" s="1319"/>
      <c r="DA13" s="1319"/>
      <c r="DB13" s="1319"/>
      <c r="DC13" s="1319"/>
      <c r="DD13" s="1319"/>
      <c r="DE13" s="1319"/>
      <c r="DF13" s="1319"/>
      <c r="DG13" s="1319"/>
      <c r="DH13" s="1319"/>
      <c r="DI13" s="1319"/>
      <c r="DJ13" s="1319"/>
      <c r="DK13" s="1319"/>
      <c r="DL13" s="1319"/>
      <c r="DM13" s="1319"/>
      <c r="DN13" s="1319"/>
      <c r="DO13" s="1319"/>
      <c r="DP13" s="1319"/>
      <c r="DQ13" s="1319"/>
      <c r="DR13" s="1319"/>
      <c r="DS13" s="1319"/>
      <c r="DT13" s="1319"/>
      <c r="DU13" s="1319"/>
      <c r="DV13" s="1319"/>
      <c r="DW13" s="1319"/>
      <c r="DX13" s="1319"/>
      <c r="DY13" s="1319"/>
      <c r="DZ13" s="1319"/>
      <c r="EA13" s="1319"/>
      <c r="EB13" s="1319"/>
      <c r="EC13" s="1319"/>
      <c r="ED13" s="1319"/>
      <c r="EE13" s="1319"/>
      <c r="EF13" s="1319"/>
      <c r="EG13" s="1319"/>
      <c r="EH13" s="1319"/>
      <c r="EI13" s="1319"/>
      <c r="EJ13" s="1319"/>
      <c r="EK13" s="1319"/>
      <c r="EL13" s="1319"/>
      <c r="EM13" s="1319"/>
      <c r="EN13" s="1319"/>
      <c r="EO13" s="1319"/>
      <c r="EP13" s="1319"/>
      <c r="EQ13" s="1319"/>
      <c r="ER13" s="1319"/>
      <c r="ES13" s="1319"/>
      <c r="ET13" s="1319"/>
      <c r="EU13" s="1319"/>
      <c r="EV13" s="1319"/>
      <c r="EW13" s="1319"/>
      <c r="EX13" s="1319"/>
      <c r="EY13" s="1319"/>
      <c r="EZ13" s="1319"/>
      <c r="FA13" s="1319"/>
      <c r="FB13" s="1319"/>
      <c r="FC13" s="1319"/>
      <c r="FD13" s="1319"/>
      <c r="FE13" s="1319"/>
      <c r="FF13" s="1319"/>
      <c r="FG13" s="1319"/>
      <c r="FH13" s="1319"/>
      <c r="FI13" s="1319"/>
      <c r="FJ13" s="1319"/>
      <c r="FK13" s="1319"/>
      <c r="FL13" s="1319"/>
      <c r="FM13" s="93"/>
      <c r="FN13" s="93"/>
      <c r="FO13" s="93"/>
      <c r="FP13" s="93"/>
      <c r="FQ13" s="93"/>
      <c r="FR13" s="93"/>
      <c r="FS13" s="93"/>
      <c r="FT13" s="93"/>
      <c r="FU13" s="93"/>
      <c r="FV13" s="93"/>
      <c r="FW13" s="93"/>
      <c r="FX13" s="93"/>
      <c r="FY13" s="93"/>
      <c r="FZ13" s="93"/>
      <c r="GA13" s="93"/>
      <c r="GB13" s="93"/>
      <c r="GC13" s="93"/>
      <c r="GD13" s="93"/>
      <c r="GE13" s="1310"/>
      <c r="GF13" s="35"/>
      <c r="GG13" s="35"/>
      <c r="GH13" s="35"/>
      <c r="GI13" s="35"/>
      <c r="GJ13" s="35"/>
      <c r="GK13" s="35"/>
      <c r="GL13" s="781"/>
      <c r="GM13" s="1380"/>
      <c r="GN13" s="1381"/>
    </row>
    <row r="14" spans="1:196" s="57" customFormat="1" ht="13.5" customHeight="1">
      <c r="B14" s="93"/>
      <c r="C14" s="93"/>
      <c r="D14" s="93"/>
      <c r="E14" s="93"/>
      <c r="F14" s="93"/>
      <c r="G14" s="93"/>
      <c r="H14" s="93"/>
      <c r="I14" s="93"/>
      <c r="J14" s="93"/>
      <c r="K14" s="93"/>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c r="AN14" s="93"/>
      <c r="AO14" s="93"/>
      <c r="AP14" s="93"/>
      <c r="AQ14" s="93"/>
      <c r="AR14" s="760"/>
      <c r="AS14" s="760"/>
      <c r="AT14" s="760"/>
      <c r="AU14" s="760"/>
      <c r="AV14" s="760"/>
      <c r="AW14" s="760"/>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c r="CK14" s="93"/>
      <c r="CL14" s="93"/>
      <c r="CM14" s="93"/>
      <c r="CN14" s="93"/>
      <c r="CO14" s="93"/>
      <c r="CP14" s="93"/>
      <c r="CQ14" s="93"/>
      <c r="CR14" s="93"/>
      <c r="CS14" s="93"/>
      <c r="CT14" s="93"/>
      <c r="CU14" s="93"/>
      <c r="CV14" s="93"/>
      <c r="CW14" s="93"/>
      <c r="CX14" s="93"/>
      <c r="CY14" s="93"/>
      <c r="CZ14" s="93"/>
      <c r="DA14" s="93"/>
      <c r="DB14" s="93"/>
      <c r="DC14" s="93"/>
      <c r="DD14" s="93"/>
      <c r="DE14" s="93"/>
      <c r="DF14" s="93"/>
      <c r="DG14" s="93"/>
      <c r="DH14" s="93"/>
      <c r="DI14" s="93"/>
      <c r="DJ14" s="93"/>
      <c r="DK14" s="93"/>
      <c r="DL14" s="93"/>
      <c r="DM14" s="93"/>
      <c r="DN14" s="93"/>
      <c r="DO14" s="93"/>
      <c r="DP14" s="93"/>
      <c r="DQ14" s="93"/>
      <c r="DR14" s="93"/>
      <c r="DS14" s="93"/>
      <c r="DT14" s="93"/>
      <c r="DU14" s="93"/>
      <c r="DV14" s="93"/>
      <c r="DW14" s="93"/>
      <c r="DX14" s="93"/>
      <c r="DY14" s="93"/>
      <c r="DZ14" s="93"/>
      <c r="EA14" s="93"/>
      <c r="EB14" s="93"/>
      <c r="EC14" s="93"/>
      <c r="ED14" s="93"/>
      <c r="EE14" s="93"/>
      <c r="EF14" s="93"/>
      <c r="EG14" s="93"/>
      <c r="EH14" s="93"/>
      <c r="EI14" s="93"/>
      <c r="EJ14" s="93"/>
      <c r="EK14" s="93"/>
      <c r="EL14" s="93"/>
      <c r="EM14" s="93"/>
      <c r="EN14" s="93"/>
      <c r="EO14" s="93"/>
      <c r="EP14" s="93"/>
      <c r="EQ14" s="93"/>
      <c r="ER14" s="93"/>
      <c r="ES14" s="93"/>
      <c r="ET14" s="93"/>
      <c r="EU14" s="93"/>
      <c r="EV14" s="93"/>
      <c r="EW14" s="93"/>
      <c r="EX14" s="93"/>
      <c r="EY14" s="93"/>
      <c r="EZ14" s="93"/>
      <c r="FA14" s="93"/>
      <c r="FB14" s="93"/>
      <c r="FC14" s="93"/>
      <c r="FD14" s="93"/>
      <c r="FE14" s="93"/>
      <c r="FF14" s="93"/>
      <c r="FG14" s="93"/>
      <c r="FH14" s="93"/>
      <c r="FI14" s="93"/>
      <c r="FJ14" s="93"/>
      <c r="FK14" s="93"/>
      <c r="FL14" s="93"/>
      <c r="FM14" s="93"/>
      <c r="FN14" s="93"/>
      <c r="FO14" s="93"/>
      <c r="FP14" s="93"/>
      <c r="FQ14" s="93"/>
      <c r="FR14" s="93"/>
      <c r="FS14" s="93"/>
      <c r="FT14" s="93"/>
      <c r="FU14" s="93"/>
      <c r="FV14" s="93"/>
      <c r="FW14" s="93"/>
      <c r="FX14" s="93"/>
      <c r="FY14" s="93"/>
      <c r="FZ14" s="93"/>
      <c r="GA14" s="93"/>
      <c r="GB14" s="93"/>
      <c r="GC14" s="93"/>
      <c r="GD14" s="93"/>
      <c r="GL14" s="782"/>
      <c r="GM14" s="1380"/>
      <c r="GN14" s="1381"/>
    </row>
    <row r="15" spans="1:196" s="35" customFormat="1" ht="21" customHeight="1">
      <c r="B15" s="13"/>
      <c r="C15" s="13"/>
      <c r="D15" s="13"/>
      <c r="E15" s="13"/>
      <c r="F15" s="13"/>
      <c r="G15" s="1230" t="s">
        <v>97</v>
      </c>
      <c r="H15" s="1230"/>
      <c r="I15" s="1230"/>
      <c r="J15" s="1230"/>
      <c r="K15" s="1230"/>
      <c r="L15" s="1230"/>
      <c r="M15" s="1230"/>
      <c r="N15" s="1230"/>
      <c r="O15" s="13"/>
      <c r="P15" s="1385"/>
      <c r="Q15" s="1385"/>
      <c r="R15" s="1385"/>
      <c r="S15" s="1385"/>
      <c r="T15" s="1385"/>
      <c r="U15" s="1385"/>
      <c r="V15" s="1385"/>
      <c r="W15" s="1385"/>
      <c r="X15" s="1385"/>
      <c r="Y15" s="1385"/>
      <c r="Z15" s="1385"/>
      <c r="AA15" s="1385"/>
      <c r="AB15" s="1385"/>
      <c r="AC15" s="1385"/>
      <c r="AD15" s="1385"/>
      <c r="AE15" s="1385"/>
      <c r="AF15" s="1385"/>
      <c r="AG15" s="1385"/>
      <c r="AH15" s="1385"/>
      <c r="AI15" s="1385"/>
      <c r="AJ15" s="1385"/>
      <c r="AK15" s="1385"/>
      <c r="AL15" s="1385"/>
      <c r="AM15" s="1385"/>
      <c r="AN15" s="1385"/>
      <c r="AO15" s="1385"/>
      <c r="AP15" s="1385"/>
      <c r="AQ15" s="1385"/>
      <c r="AR15" s="1385"/>
      <c r="AS15" s="1385"/>
      <c r="AT15" s="1385"/>
      <c r="AU15" s="1385"/>
      <c r="AV15" s="1385"/>
      <c r="AW15" s="1385"/>
      <c r="AX15" s="1385"/>
      <c r="AY15" s="1385"/>
      <c r="AZ15" s="1385"/>
      <c r="BA15" s="1385"/>
      <c r="BB15" s="1385"/>
      <c r="BC15" s="1385"/>
      <c r="BD15" s="1385"/>
      <c r="BE15" s="1385"/>
      <c r="BF15" s="1385"/>
      <c r="BG15" s="1385"/>
      <c r="BH15" s="1385"/>
      <c r="BI15" s="1385"/>
      <c r="BJ15" s="1385"/>
      <c r="BK15" s="1385"/>
      <c r="BL15" s="1385"/>
      <c r="BM15" s="1385"/>
      <c r="BN15" s="1385"/>
      <c r="BO15" s="1385"/>
      <c r="BP15" s="1385"/>
      <c r="BQ15" s="1385"/>
      <c r="BR15" s="1385"/>
      <c r="BS15" s="1385"/>
      <c r="BT15" s="1385"/>
      <c r="BU15" s="1385"/>
      <c r="BV15" s="1385"/>
      <c r="BW15" s="1385"/>
      <c r="BX15" s="1385"/>
      <c r="BY15" s="1385"/>
      <c r="BZ15" s="1385"/>
      <c r="CA15" s="1385"/>
      <c r="CB15" s="1385"/>
      <c r="CC15" s="1385"/>
      <c r="CD15" s="1385"/>
      <c r="CE15" s="1385"/>
      <c r="CF15" s="1385"/>
      <c r="CG15" s="1385"/>
      <c r="CH15" s="1385"/>
      <c r="CI15" s="1385"/>
      <c r="CJ15" s="1385"/>
      <c r="CK15" s="1385"/>
      <c r="CL15" s="13"/>
      <c r="CM15" s="13"/>
      <c r="CN15" s="13"/>
      <c r="CO15" s="13"/>
      <c r="CP15" s="13"/>
      <c r="CQ15" s="13"/>
      <c r="CR15" s="13"/>
      <c r="CS15" s="13"/>
      <c r="CT15" s="13"/>
      <c r="CU15" s="13"/>
      <c r="CV15" s="13"/>
      <c r="CW15" s="13"/>
      <c r="CX15" s="13"/>
      <c r="CY15" s="13"/>
      <c r="CZ15" s="13"/>
      <c r="DA15" s="13"/>
      <c r="DB15" s="13"/>
      <c r="DC15" s="13"/>
      <c r="DD15" s="13"/>
      <c r="DE15" s="13"/>
      <c r="DF15" s="13"/>
      <c r="DG15" s="18"/>
      <c r="DH15" s="18"/>
      <c r="DI15" s="18"/>
      <c r="DJ15" s="18"/>
      <c r="DK15" s="18"/>
      <c r="DL15" s="18"/>
      <c r="DM15" s="18"/>
      <c r="DN15" s="18"/>
      <c r="DO15" s="18"/>
      <c r="DP15" s="18"/>
      <c r="DQ15" s="18"/>
      <c r="DR15" s="18"/>
      <c r="DS15" s="18"/>
      <c r="DT15" s="18"/>
      <c r="DU15" s="18"/>
      <c r="DV15" s="18"/>
      <c r="DW15" s="18"/>
      <c r="DX15" s="18"/>
      <c r="DY15" s="13"/>
      <c r="DZ15" s="13"/>
      <c r="EA15" s="13"/>
      <c r="EB15" s="13"/>
      <c r="EC15" s="13"/>
      <c r="ED15" s="13"/>
      <c r="EE15" s="13"/>
      <c r="EF15" s="13"/>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L15" s="783"/>
      <c r="GM15" s="1380"/>
      <c r="GN15" s="1381"/>
    </row>
    <row r="16" spans="1:196" s="35" customFormat="1" ht="21" customHeight="1">
      <c r="A16" s="738" t="s">
        <v>686</v>
      </c>
      <c r="B16" s="13"/>
      <c r="C16" s="13"/>
      <c r="D16" s="13"/>
      <c r="E16" s="13"/>
      <c r="F16" s="13"/>
      <c r="G16" s="1230" t="s">
        <v>8</v>
      </c>
      <c r="H16" s="1230"/>
      <c r="I16" s="1230"/>
      <c r="J16" s="1230"/>
      <c r="K16" s="1230"/>
      <c r="L16" s="1230"/>
      <c r="M16" s="1230"/>
      <c r="N16" s="1230"/>
      <c r="O16" s="13"/>
      <c r="P16" s="1300"/>
      <c r="Q16" s="1300"/>
      <c r="R16" s="1300"/>
      <c r="S16" s="1300"/>
      <c r="T16" s="1300"/>
      <c r="U16" s="1300"/>
      <c r="V16" s="1300"/>
      <c r="W16" s="1300"/>
      <c r="X16" s="1300"/>
      <c r="Y16" s="1300"/>
      <c r="Z16" s="1300"/>
      <c r="AA16" s="1300"/>
      <c r="AB16" s="1300"/>
      <c r="AC16" s="1300"/>
      <c r="AD16" s="1300"/>
      <c r="AE16" s="1300"/>
      <c r="AF16" s="1300"/>
      <c r="AG16" s="1300"/>
      <c r="AH16" s="1259" t="s">
        <v>19</v>
      </c>
      <c r="AI16" s="1259"/>
      <c r="AJ16" s="1259"/>
      <c r="AK16" s="1259"/>
      <c r="AL16" s="1259"/>
      <c r="AM16" s="1259"/>
      <c r="AN16" s="1259"/>
      <c r="AO16" s="1300"/>
      <c r="AP16" s="1300"/>
      <c r="AQ16" s="1300"/>
      <c r="AR16" s="1300"/>
      <c r="AS16" s="1300"/>
      <c r="AT16" s="1300"/>
      <c r="AU16" s="1300"/>
      <c r="AV16" s="1259" t="s">
        <v>112</v>
      </c>
      <c r="AW16" s="1259"/>
      <c r="AX16" s="1259"/>
      <c r="AY16" s="1259"/>
      <c r="AZ16" s="1259"/>
      <c r="BA16" s="1259"/>
      <c r="BB16" s="1259"/>
      <c r="BC16" s="1259"/>
      <c r="BD16" s="1259"/>
      <c r="BE16" s="1259"/>
      <c r="BF16" s="1259"/>
      <c r="BG16" s="1259"/>
      <c r="BH16" s="1300" t="s">
        <v>691</v>
      </c>
      <c r="BI16" s="1300"/>
      <c r="BJ16" s="1300"/>
      <c r="BK16" s="1300"/>
      <c r="BL16" s="1300"/>
      <c r="BM16" s="1300"/>
      <c r="BN16" s="1300"/>
      <c r="BO16" s="1300"/>
      <c r="BP16" s="1300"/>
      <c r="BQ16" s="1300"/>
      <c r="BR16" s="1300"/>
      <c r="BS16" s="1300"/>
      <c r="BT16" s="1300"/>
      <c r="BU16" s="1300"/>
      <c r="BV16" s="1300"/>
      <c r="BW16" s="1300"/>
      <c r="BX16" s="1259" t="s">
        <v>19</v>
      </c>
      <c r="BY16" s="1259"/>
      <c r="BZ16" s="1259"/>
      <c r="CA16" s="1259"/>
      <c r="CB16" s="1259"/>
      <c r="CC16" s="1259"/>
      <c r="CD16" s="1259"/>
      <c r="CE16" s="1300"/>
      <c r="CF16" s="1300"/>
      <c r="CG16" s="1300"/>
      <c r="CH16" s="1300"/>
      <c r="CI16" s="1300"/>
      <c r="CJ16" s="1300"/>
      <c r="CK16" s="1300"/>
      <c r="CL16" s="1259" t="s">
        <v>13</v>
      </c>
      <c r="CM16" s="1259"/>
      <c r="CN16" s="1259"/>
      <c r="CO16" s="1259"/>
      <c r="CP16" s="1259"/>
      <c r="CQ16" s="1259"/>
      <c r="CR16" s="1259"/>
      <c r="CS16" s="1259"/>
      <c r="CT16" s="1259"/>
      <c r="CU16" s="1259"/>
      <c r="CV16" s="1259"/>
      <c r="CW16" s="1259"/>
      <c r="CX16" s="1259"/>
      <c r="CY16" s="1259"/>
      <c r="CZ16" s="1259"/>
      <c r="DA16" s="1300"/>
      <c r="DB16" s="1300"/>
      <c r="DC16" s="1300"/>
      <c r="DD16" s="1300"/>
      <c r="DE16" s="1300"/>
      <c r="DF16" s="1300"/>
      <c r="DG16" s="1300"/>
      <c r="DH16" s="1259" t="s">
        <v>19</v>
      </c>
      <c r="DI16" s="1259"/>
      <c r="DJ16" s="1259"/>
      <c r="DK16" s="1259"/>
      <c r="DL16" s="1259"/>
      <c r="DM16" s="1259"/>
      <c r="DN16" s="1259"/>
      <c r="DO16" s="1300"/>
      <c r="DP16" s="1300"/>
      <c r="DQ16" s="1300"/>
      <c r="DR16" s="1300"/>
      <c r="DS16" s="1300"/>
      <c r="DT16" s="1300"/>
      <c r="DU16" s="1300"/>
      <c r="DV16" s="1259" t="s">
        <v>20</v>
      </c>
      <c r="DW16" s="1259"/>
      <c r="DX16" s="1259"/>
      <c r="DY16" s="1259"/>
      <c r="DZ16" s="1259"/>
      <c r="EA16" s="1259"/>
      <c r="EB16" s="1259"/>
      <c r="EC16" s="70"/>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736" t="s">
        <v>14</v>
      </c>
      <c r="GF16" s="1065" t="s">
        <v>679</v>
      </c>
      <c r="GG16" s="1233"/>
      <c r="GH16" s="1233"/>
      <c r="GI16" s="1233"/>
      <c r="GJ16" s="1233"/>
      <c r="GK16" s="1234"/>
      <c r="GL16" s="783"/>
      <c r="GM16" s="1380"/>
      <c r="GN16" s="1381"/>
    </row>
    <row r="17" spans="1:210" s="35" customFormat="1" ht="30.75" customHeight="1">
      <c r="B17" s="13"/>
      <c r="C17" s="13"/>
      <c r="D17" s="13"/>
      <c r="E17" s="13"/>
      <c r="F17" s="13"/>
      <c r="G17" s="1290" t="s">
        <v>98</v>
      </c>
      <c r="H17" s="1290"/>
      <c r="I17" s="1290"/>
      <c r="J17" s="1290"/>
      <c r="K17" s="1290"/>
      <c r="L17" s="1290"/>
      <c r="M17" s="1290"/>
      <c r="N17" s="1290"/>
      <c r="O17" s="13"/>
      <c r="P17" s="1312"/>
      <c r="Q17" s="1312"/>
      <c r="R17" s="1312"/>
      <c r="S17" s="1312"/>
      <c r="T17" s="1312"/>
      <c r="U17" s="1312"/>
      <c r="V17" s="1312"/>
      <c r="W17" s="1312"/>
      <c r="X17" s="1312"/>
      <c r="Y17" s="1312"/>
      <c r="Z17" s="1312"/>
      <c r="AA17" s="1312"/>
      <c r="AB17" s="1312"/>
      <c r="AC17" s="1312"/>
      <c r="AD17" s="1312"/>
      <c r="AE17" s="1312"/>
      <c r="AF17" s="1312"/>
      <c r="AG17" s="1312"/>
      <c r="AH17" s="1312"/>
      <c r="AI17" s="1312"/>
      <c r="AJ17" s="1312"/>
      <c r="AK17" s="1312"/>
      <c r="AL17" s="1312"/>
      <c r="AM17" s="1312"/>
      <c r="AN17" s="1312"/>
      <c r="AO17" s="1312"/>
      <c r="AP17" s="1312"/>
      <c r="AQ17" s="1312"/>
      <c r="AR17" s="1312"/>
      <c r="AS17" s="1312"/>
      <c r="AT17" s="1312"/>
      <c r="AU17" s="1312"/>
      <c r="AV17" s="1312"/>
      <c r="AW17" s="1312"/>
      <c r="AX17" s="1312"/>
      <c r="AY17" s="1312"/>
      <c r="AZ17" s="1312"/>
      <c r="BA17" s="1312"/>
      <c r="BB17" s="1312"/>
      <c r="BC17" s="1312"/>
      <c r="BD17" s="1312"/>
      <c r="BE17" s="1312"/>
      <c r="BF17" s="1312"/>
      <c r="BG17" s="1312"/>
      <c r="BH17" s="1312"/>
      <c r="BI17" s="1312"/>
      <c r="BJ17" s="1312"/>
      <c r="BK17" s="1312"/>
      <c r="BL17" s="1312"/>
      <c r="BM17" s="1312"/>
      <c r="BN17" s="1312"/>
      <c r="BO17" s="1312"/>
      <c r="BP17" s="1312"/>
      <c r="BQ17" s="1312"/>
      <c r="BR17" s="1312"/>
      <c r="BS17" s="1312"/>
      <c r="BT17" s="1312"/>
      <c r="BU17" s="1312"/>
      <c r="BV17" s="1312"/>
      <c r="BW17" s="1312"/>
      <c r="BX17" s="1312"/>
      <c r="BY17" s="1312"/>
      <c r="BZ17" s="1312"/>
      <c r="CA17" s="1312"/>
      <c r="CB17" s="1312"/>
      <c r="CC17" s="1312"/>
      <c r="CD17" s="1312"/>
      <c r="CE17" s="1312"/>
      <c r="CF17" s="1312"/>
      <c r="CG17" s="1312"/>
      <c r="CH17" s="1312"/>
      <c r="CI17" s="1312"/>
      <c r="CJ17" s="1312"/>
      <c r="CK17" s="1312"/>
      <c r="CL17" s="1312"/>
      <c r="CM17" s="1312"/>
      <c r="CN17" s="1312"/>
      <c r="CO17" s="1312"/>
      <c r="CP17" s="1312"/>
      <c r="CQ17" s="1312"/>
      <c r="CR17" s="1312"/>
      <c r="CS17" s="1312"/>
      <c r="CT17" s="1312"/>
      <c r="CU17" s="1312"/>
      <c r="CV17" s="1312"/>
      <c r="CW17" s="1312"/>
      <c r="CX17" s="1312"/>
      <c r="CY17" s="1312"/>
      <c r="CZ17" s="1312"/>
      <c r="DA17" s="1312"/>
      <c r="DB17" s="1312"/>
      <c r="DC17" s="1312"/>
      <c r="DD17" s="1312"/>
      <c r="DE17" s="1312"/>
      <c r="DF17" s="1312"/>
      <c r="DG17" s="1312"/>
      <c r="DH17" s="1312"/>
      <c r="DI17" s="1312"/>
      <c r="DJ17" s="1312"/>
      <c r="DK17" s="1312"/>
      <c r="DL17" s="1312"/>
      <c r="DM17" s="1312"/>
      <c r="DN17" s="1312"/>
      <c r="DO17" s="1312"/>
      <c r="DP17" s="1312"/>
      <c r="DQ17" s="1312"/>
      <c r="DR17" s="1312"/>
      <c r="DS17" s="1312"/>
      <c r="DT17" s="1312"/>
      <c r="DU17" s="1312"/>
      <c r="DV17" s="1312"/>
      <c r="DW17" s="1312"/>
      <c r="DX17" s="1312"/>
      <c r="DY17" s="1312"/>
      <c r="DZ17" s="1312"/>
      <c r="EA17" s="1312"/>
      <c r="EB17" s="1312"/>
      <c r="EC17" s="1312"/>
      <c r="ED17" s="1312"/>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8"/>
      <c r="FJ17" s="18"/>
      <c r="FK17" s="18"/>
      <c r="FL17" s="18"/>
      <c r="FM17" s="18"/>
      <c r="FN17" s="18"/>
      <c r="FO17" s="13"/>
      <c r="FP17" s="13"/>
      <c r="FQ17" s="13"/>
      <c r="FR17" s="13"/>
      <c r="FS17" s="13"/>
      <c r="FT17" s="13"/>
      <c r="FU17" s="13"/>
      <c r="FV17" s="13"/>
      <c r="FW17" s="13"/>
      <c r="FX17" s="13"/>
      <c r="FY17" s="13"/>
      <c r="FZ17" s="13"/>
      <c r="GA17" s="431"/>
      <c r="GB17" s="431"/>
      <c r="GC17" s="431"/>
      <c r="GD17" s="18"/>
      <c r="GE17" s="736" t="s">
        <v>14</v>
      </c>
      <c r="GF17" s="1068"/>
      <c r="GG17" s="1069"/>
      <c r="GH17" s="1069"/>
      <c r="GI17" s="1069"/>
      <c r="GJ17" s="1069"/>
      <c r="GK17" s="1235"/>
      <c r="GL17" s="783"/>
      <c r="GM17" s="1380"/>
      <c r="GN17" s="1381"/>
    </row>
    <row r="18" spans="1:210" s="35" customFormat="1" ht="16.5" customHeight="1">
      <c r="B18" s="13"/>
      <c r="C18" s="13"/>
      <c r="D18" s="13"/>
      <c r="E18" s="13"/>
      <c r="F18" s="13"/>
      <c r="G18" s="1318" t="s">
        <v>99</v>
      </c>
      <c r="H18" s="1318"/>
      <c r="I18" s="1318"/>
      <c r="J18" s="1318"/>
      <c r="K18" s="1318"/>
      <c r="L18" s="1318"/>
      <c r="M18" s="1318"/>
      <c r="N18" s="1318"/>
      <c r="O18" s="18"/>
      <c r="P18" s="1312"/>
      <c r="Q18" s="1312"/>
      <c r="R18" s="1312"/>
      <c r="S18" s="1312"/>
      <c r="T18" s="1312"/>
      <c r="U18" s="1312"/>
      <c r="V18" s="1312"/>
      <c r="W18" s="1312"/>
      <c r="X18" s="1312"/>
      <c r="Y18" s="1312"/>
      <c r="Z18" s="1312"/>
      <c r="AA18" s="1312"/>
      <c r="AB18" s="1312"/>
      <c r="AC18" s="1312"/>
      <c r="AD18" s="1312"/>
      <c r="AE18" s="1312"/>
      <c r="AF18" s="1312"/>
      <c r="AG18" s="1312"/>
      <c r="AH18" s="1312"/>
      <c r="AI18" s="1312"/>
      <c r="AJ18" s="1312"/>
      <c r="AK18" s="1312"/>
      <c r="AL18" s="1312"/>
      <c r="AM18" s="1312"/>
      <c r="AN18" s="1312"/>
      <c r="AO18" s="1312"/>
      <c r="AP18" s="1312"/>
      <c r="AQ18" s="1312"/>
      <c r="AR18" s="1312"/>
      <c r="AS18" s="1312"/>
      <c r="AT18" s="1312"/>
      <c r="AU18" s="1312"/>
      <c r="AV18" s="1312"/>
      <c r="AW18" s="1312"/>
      <c r="AX18" s="1312"/>
      <c r="AY18" s="1312"/>
      <c r="AZ18" s="1312"/>
      <c r="BA18" s="1312"/>
      <c r="BB18" s="1312"/>
      <c r="BC18" s="1312"/>
      <c r="BD18" s="1312"/>
      <c r="BE18" s="1312"/>
      <c r="BF18" s="1312"/>
      <c r="BG18" s="1312"/>
      <c r="BH18" s="1312"/>
      <c r="BI18" s="1312"/>
      <c r="BJ18" s="1312"/>
      <c r="BK18" s="1312"/>
      <c r="BL18" s="1312"/>
      <c r="BM18" s="1312"/>
      <c r="BN18" s="1312"/>
      <c r="BO18" s="1312"/>
      <c r="BP18" s="1312"/>
      <c r="BQ18" s="1312"/>
      <c r="BR18" s="1312"/>
      <c r="BS18" s="1312"/>
      <c r="BT18" s="1312"/>
      <c r="BU18" s="1312"/>
      <c r="BV18" s="1312"/>
      <c r="BW18" s="1312"/>
      <c r="BX18" s="1312"/>
      <c r="BY18" s="1312"/>
      <c r="BZ18" s="1312"/>
      <c r="CA18" s="1312"/>
      <c r="CB18" s="1312"/>
      <c r="CC18" s="1312"/>
      <c r="CD18" s="1312"/>
      <c r="CE18" s="1312"/>
      <c r="CF18" s="1312"/>
      <c r="CG18" s="1312"/>
      <c r="CH18" s="1312"/>
      <c r="CI18" s="1312"/>
      <c r="CJ18" s="1312"/>
      <c r="CK18" s="1312"/>
      <c r="CL18" s="1312"/>
      <c r="CM18" s="1312"/>
      <c r="CN18" s="1312"/>
      <c r="CO18" s="1312"/>
      <c r="CP18" s="1312"/>
      <c r="CQ18" s="1312"/>
      <c r="CR18" s="1312"/>
      <c r="CS18" s="1312"/>
      <c r="CT18" s="1312"/>
      <c r="CU18" s="1312"/>
      <c r="CV18" s="1312"/>
      <c r="CW18" s="1312"/>
      <c r="CX18" s="1312"/>
      <c r="CY18" s="1312"/>
      <c r="CZ18" s="1312"/>
      <c r="DA18" s="1312"/>
      <c r="DB18" s="1312"/>
      <c r="DC18" s="1312"/>
      <c r="DD18" s="1312"/>
      <c r="DE18" s="1312"/>
      <c r="DF18" s="1312"/>
      <c r="DG18" s="1312"/>
      <c r="DH18" s="1312"/>
      <c r="DI18" s="1312"/>
      <c r="DJ18" s="1312"/>
      <c r="DK18" s="1312"/>
      <c r="DL18" s="1312"/>
      <c r="DM18" s="1312"/>
      <c r="DN18" s="1312"/>
      <c r="DO18" s="1312"/>
      <c r="DP18" s="1312"/>
      <c r="DQ18" s="1312"/>
      <c r="DR18" s="1312"/>
      <c r="DS18" s="1312"/>
      <c r="DT18" s="1312"/>
      <c r="DU18" s="1312"/>
      <c r="DV18" s="1312"/>
      <c r="DW18" s="1312"/>
      <c r="DX18" s="1312"/>
      <c r="DY18" s="1312"/>
      <c r="DZ18" s="1312"/>
      <c r="EA18" s="1312"/>
      <c r="EB18" s="1312"/>
      <c r="EC18" s="1312"/>
      <c r="ED18" s="1312"/>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736" t="s">
        <v>14</v>
      </c>
      <c r="GF18" s="1068"/>
      <c r="GG18" s="1069"/>
      <c r="GH18" s="1069"/>
      <c r="GI18" s="1069"/>
      <c r="GJ18" s="1069"/>
      <c r="GK18" s="1235"/>
      <c r="GL18" s="783"/>
      <c r="GM18" s="1380"/>
      <c r="GN18" s="1381"/>
    </row>
    <row r="19" spans="1:210" s="35" customFormat="1" ht="16.5" customHeight="1">
      <c r="A19" s="738" t="s">
        <v>686</v>
      </c>
      <c r="B19" s="13"/>
      <c r="C19" s="13"/>
      <c r="D19" s="1312"/>
      <c r="E19" s="1312"/>
      <c r="F19" s="1312"/>
      <c r="G19" s="1312"/>
      <c r="H19" s="1312"/>
      <c r="I19" s="1312"/>
      <c r="J19" s="1312"/>
      <c r="K19" s="1312"/>
      <c r="L19" s="1312"/>
      <c r="M19" s="1312"/>
      <c r="N19" s="1312"/>
      <c r="O19" s="1312"/>
      <c r="P19" s="1312"/>
      <c r="Q19" s="1312"/>
      <c r="R19" s="1312"/>
      <c r="S19" s="1312"/>
      <c r="T19" s="1312"/>
      <c r="U19" s="1312"/>
      <c r="V19" s="1312"/>
      <c r="W19" s="1312"/>
      <c r="X19" s="1312"/>
      <c r="Y19" s="1312"/>
      <c r="Z19" s="1312"/>
      <c r="AA19" s="1312"/>
      <c r="AB19" s="1312"/>
      <c r="AC19" s="1312"/>
      <c r="AD19" s="1312"/>
      <c r="AE19" s="1312"/>
      <c r="AF19" s="1312"/>
      <c r="AG19" s="1312"/>
      <c r="AH19" s="1312"/>
      <c r="AI19" s="1312"/>
      <c r="AJ19" s="1312"/>
      <c r="AK19" s="1312"/>
      <c r="AL19" s="1312"/>
      <c r="AM19" s="1312"/>
      <c r="AN19" s="1312"/>
      <c r="AO19" s="1312"/>
      <c r="AP19" s="1312"/>
      <c r="AQ19" s="1312"/>
      <c r="AR19" s="1312"/>
      <c r="AS19" s="1312"/>
      <c r="AT19" s="1312"/>
      <c r="AU19" s="1312"/>
      <c r="AV19" s="1312"/>
      <c r="AW19" s="1312"/>
      <c r="AX19" s="1312"/>
      <c r="AY19" s="1312"/>
      <c r="AZ19" s="1312"/>
      <c r="BA19" s="1312"/>
      <c r="BB19" s="1312"/>
      <c r="BC19" s="1312"/>
      <c r="BD19" s="1312"/>
      <c r="BE19" s="1312"/>
      <c r="BF19" s="1312"/>
      <c r="BG19" s="1312"/>
      <c r="BH19" s="1312"/>
      <c r="BI19" s="1312"/>
      <c r="BJ19" s="1312"/>
      <c r="BK19" s="1312"/>
      <c r="BL19" s="1312"/>
      <c r="BM19" s="1312"/>
      <c r="BN19" s="1312"/>
      <c r="BO19" s="1312"/>
      <c r="BP19" s="1312"/>
      <c r="BQ19" s="1312"/>
      <c r="BR19" s="1312"/>
      <c r="BS19" s="1312"/>
      <c r="BT19" s="1312"/>
      <c r="BU19" s="1312"/>
      <c r="BV19" s="1312"/>
      <c r="BW19" s="1312"/>
      <c r="BX19" s="1312"/>
      <c r="BY19" s="1312"/>
      <c r="BZ19" s="1312"/>
      <c r="CA19" s="1312"/>
      <c r="CB19" s="1312"/>
      <c r="CC19" s="1312"/>
      <c r="CD19" s="1312"/>
      <c r="CE19" s="1312"/>
      <c r="CF19" s="1312"/>
      <c r="CG19" s="1312"/>
      <c r="CH19" s="1312"/>
      <c r="CI19" s="1312"/>
      <c r="CJ19" s="1312"/>
      <c r="CK19" s="1312"/>
      <c r="CL19" s="1312"/>
      <c r="CM19" s="1312"/>
      <c r="CN19" s="1312"/>
      <c r="CO19" s="1312"/>
      <c r="CP19" s="1312"/>
      <c r="CQ19" s="1312"/>
      <c r="CR19" s="1312"/>
      <c r="CS19" s="1312"/>
      <c r="CT19" s="1312"/>
      <c r="CU19" s="1312"/>
      <c r="CV19" s="1312"/>
      <c r="CW19" s="1312"/>
      <c r="CX19" s="1312"/>
      <c r="CY19" s="1312"/>
      <c r="CZ19" s="1312"/>
      <c r="DA19" s="1312"/>
      <c r="DB19" s="1312"/>
      <c r="DC19" s="1312"/>
      <c r="DD19" s="1312"/>
      <c r="DE19" s="1312"/>
      <c r="DF19" s="1312"/>
      <c r="DG19" s="1312"/>
      <c r="DH19" s="1312"/>
      <c r="DI19" s="1312"/>
      <c r="DJ19" s="1312"/>
      <c r="DK19" s="1312"/>
      <c r="DL19" s="1312"/>
      <c r="DM19" s="1312"/>
      <c r="DN19" s="1312"/>
      <c r="DO19" s="1312"/>
      <c r="DP19" s="1312"/>
      <c r="DQ19" s="1312"/>
      <c r="DR19" s="1312"/>
      <c r="DS19" s="1312"/>
      <c r="DT19" s="1312"/>
      <c r="DU19" s="1312"/>
      <c r="DV19" s="1312"/>
      <c r="DW19" s="1312"/>
      <c r="DX19" s="1312"/>
      <c r="DY19" s="1312"/>
      <c r="DZ19" s="1312"/>
      <c r="EA19" s="1312"/>
      <c r="EB19" s="1312"/>
      <c r="EC19" s="1312"/>
      <c r="ED19" s="1312"/>
      <c r="EE19" s="13"/>
      <c r="EF19" s="13"/>
      <c r="EG19" s="1300" t="s">
        <v>691</v>
      </c>
      <c r="EH19" s="1300"/>
      <c r="EI19" s="1300"/>
      <c r="EJ19" s="1300"/>
      <c r="EK19" s="1300"/>
      <c r="EL19" s="1300"/>
      <c r="EM19" s="1300"/>
      <c r="EN19" s="1300"/>
      <c r="EO19" s="1300"/>
      <c r="EP19" s="1300"/>
      <c r="EQ19" s="1300"/>
      <c r="ER19" s="1300"/>
      <c r="ES19" s="1300"/>
      <c r="ET19" s="1300"/>
      <c r="EU19" s="1300"/>
      <c r="EV19" s="1300"/>
      <c r="EW19" s="1300"/>
      <c r="EX19" s="1300"/>
      <c r="EY19" s="960" t="s">
        <v>19</v>
      </c>
      <c r="EZ19" s="960"/>
      <c r="FA19" s="960"/>
      <c r="FB19" s="960"/>
      <c r="FC19" s="960"/>
      <c r="FD19" s="960"/>
      <c r="FE19" s="1300"/>
      <c r="FF19" s="1300"/>
      <c r="FG19" s="1300"/>
      <c r="FH19" s="1300"/>
      <c r="FI19" s="1300"/>
      <c r="FJ19" s="1300"/>
      <c r="FK19" s="1300"/>
      <c r="FL19" s="960" t="s">
        <v>20</v>
      </c>
      <c r="FM19" s="960"/>
      <c r="FN19" s="960"/>
      <c r="FO19" s="960"/>
      <c r="FP19" s="960"/>
      <c r="FQ19" s="960"/>
      <c r="FR19" s="1300"/>
      <c r="FS19" s="1300"/>
      <c r="FT19" s="1300"/>
      <c r="FU19" s="1300"/>
      <c r="FV19" s="1300"/>
      <c r="FW19" s="1300"/>
      <c r="FX19" s="1300"/>
      <c r="FY19" s="960" t="s">
        <v>21</v>
      </c>
      <c r="FZ19" s="960"/>
      <c r="GA19" s="960"/>
      <c r="GB19" s="960"/>
      <c r="GC19" s="960"/>
      <c r="GD19" s="960"/>
      <c r="GE19" s="736"/>
      <c r="GF19" s="1071"/>
      <c r="GG19" s="1236"/>
      <c r="GH19" s="1236"/>
      <c r="GI19" s="1236"/>
      <c r="GJ19" s="1236"/>
      <c r="GK19" s="1237"/>
      <c r="GL19" s="783"/>
      <c r="GM19" s="1380"/>
      <c r="GN19" s="1381"/>
    </row>
    <row r="20" spans="1:210" s="35" customFormat="1" ht="16.5" customHeight="1">
      <c r="B20" s="13"/>
      <c r="C20" s="13"/>
      <c r="D20" s="1312"/>
      <c r="E20" s="1312"/>
      <c r="F20" s="1312"/>
      <c r="G20" s="1312"/>
      <c r="H20" s="1312"/>
      <c r="I20" s="1312"/>
      <c r="J20" s="1312"/>
      <c r="K20" s="1312"/>
      <c r="L20" s="1312"/>
      <c r="M20" s="1312"/>
      <c r="N20" s="1312"/>
      <c r="O20" s="1312"/>
      <c r="P20" s="1312"/>
      <c r="Q20" s="1312"/>
      <c r="R20" s="1312"/>
      <c r="S20" s="1312"/>
      <c r="T20" s="1312"/>
      <c r="U20" s="1312"/>
      <c r="V20" s="1312"/>
      <c r="W20" s="1312"/>
      <c r="X20" s="1312"/>
      <c r="Y20" s="1312"/>
      <c r="Z20" s="1312"/>
      <c r="AA20" s="1312"/>
      <c r="AB20" s="1312"/>
      <c r="AC20" s="1312"/>
      <c r="AD20" s="1312"/>
      <c r="AE20" s="1312"/>
      <c r="AF20" s="1312"/>
      <c r="AG20" s="1312"/>
      <c r="AH20" s="1312"/>
      <c r="AI20" s="1312"/>
      <c r="AJ20" s="1312"/>
      <c r="AK20" s="1312"/>
      <c r="AL20" s="1312"/>
      <c r="AM20" s="1312"/>
      <c r="AN20" s="1312"/>
      <c r="AO20" s="1312"/>
      <c r="AP20" s="1312"/>
      <c r="AQ20" s="1312"/>
      <c r="AR20" s="1312"/>
      <c r="AS20" s="1312"/>
      <c r="AT20" s="1312"/>
      <c r="AU20" s="1312"/>
      <c r="AV20" s="1312"/>
      <c r="AW20" s="1312"/>
      <c r="AX20" s="1312"/>
      <c r="AY20" s="1312"/>
      <c r="AZ20" s="1312"/>
      <c r="BA20" s="1312"/>
      <c r="BB20" s="1312"/>
      <c r="BC20" s="1312"/>
      <c r="BD20" s="1312"/>
      <c r="BE20" s="1312"/>
      <c r="BF20" s="1312"/>
      <c r="BG20" s="1312"/>
      <c r="BH20" s="1312"/>
      <c r="BI20" s="1312"/>
      <c r="BJ20" s="1312"/>
      <c r="BK20" s="1312"/>
      <c r="BL20" s="1312"/>
      <c r="BM20" s="1312"/>
      <c r="BN20" s="1312"/>
      <c r="BO20" s="1312"/>
      <c r="BP20" s="1312"/>
      <c r="BQ20" s="1312"/>
      <c r="BR20" s="1312"/>
      <c r="BS20" s="1312"/>
      <c r="BT20" s="1312"/>
      <c r="BU20" s="1312"/>
      <c r="BV20" s="1312"/>
      <c r="BW20" s="1312"/>
      <c r="BX20" s="1312"/>
      <c r="BY20" s="1312"/>
      <c r="BZ20" s="1312"/>
      <c r="CA20" s="1312"/>
      <c r="CB20" s="1312"/>
      <c r="CC20" s="1312"/>
      <c r="CD20" s="1312"/>
      <c r="CE20" s="1312"/>
      <c r="CF20" s="1312"/>
      <c r="CG20" s="1312"/>
      <c r="CH20" s="1312"/>
      <c r="CI20" s="1312"/>
      <c r="CJ20" s="1312"/>
      <c r="CK20" s="1312"/>
      <c r="CL20" s="1312"/>
      <c r="CM20" s="1312"/>
      <c r="CN20" s="1312"/>
      <c r="CO20" s="1312"/>
      <c r="CP20" s="1312"/>
      <c r="CQ20" s="1312"/>
      <c r="CR20" s="1312"/>
      <c r="CS20" s="1312"/>
      <c r="CT20" s="1312"/>
      <c r="CU20" s="1312"/>
      <c r="CV20" s="1312"/>
      <c r="CW20" s="1312"/>
      <c r="CX20" s="1312"/>
      <c r="CY20" s="1312"/>
      <c r="CZ20" s="1312"/>
      <c r="DA20" s="1312"/>
      <c r="DB20" s="1312"/>
      <c r="DC20" s="1312"/>
      <c r="DD20" s="1312"/>
      <c r="DE20" s="1312"/>
      <c r="DF20" s="1312"/>
      <c r="DG20" s="1312"/>
      <c r="DH20" s="1312"/>
      <c r="DI20" s="1312"/>
      <c r="DJ20" s="1312"/>
      <c r="DK20" s="1312"/>
      <c r="DL20" s="1312"/>
      <c r="DM20" s="1312"/>
      <c r="DN20" s="1312"/>
      <c r="DO20" s="1312"/>
      <c r="DP20" s="1312"/>
      <c r="DQ20" s="1312"/>
      <c r="DR20" s="1312"/>
      <c r="DS20" s="1312"/>
      <c r="DT20" s="1312"/>
      <c r="DU20" s="1312"/>
      <c r="DV20" s="1312"/>
      <c r="DW20" s="1312"/>
      <c r="DX20" s="1312"/>
      <c r="DY20" s="1312"/>
      <c r="DZ20" s="1312"/>
      <c r="EA20" s="1312"/>
      <c r="EB20" s="1312"/>
      <c r="EC20" s="1312"/>
      <c r="ED20" s="1312"/>
      <c r="EE20" s="13"/>
      <c r="EF20" s="13"/>
      <c r="EG20" s="21"/>
      <c r="EH20" s="21"/>
      <c r="EI20" s="1313"/>
      <c r="EJ20" s="1313"/>
      <c r="EK20" s="1313"/>
      <c r="EL20" s="1313"/>
      <c r="EM20" s="1313"/>
      <c r="EN20" s="1313"/>
      <c r="EO20" s="1313"/>
      <c r="EP20" s="1313"/>
      <c r="EQ20" s="1313"/>
      <c r="ER20" s="1313"/>
      <c r="ES20" s="1313"/>
      <c r="ET20" s="1313"/>
      <c r="EU20" s="1313"/>
      <c r="EV20" s="1313"/>
      <c r="EW20" s="1313"/>
      <c r="EX20" s="1313"/>
      <c r="EY20" s="1313"/>
      <c r="EZ20" s="1313"/>
      <c r="FA20" s="1313"/>
      <c r="FB20" s="1313"/>
      <c r="FC20" s="1313"/>
      <c r="FD20" s="1313"/>
      <c r="FE20" s="1313"/>
      <c r="FF20" s="1313"/>
      <c r="FG20" s="1313"/>
      <c r="FH20" s="1313"/>
      <c r="FI20" s="1313"/>
      <c r="FJ20" s="1313"/>
      <c r="FK20" s="1313"/>
      <c r="FL20" s="1313"/>
      <c r="FM20" s="1313"/>
      <c r="FN20" s="1313"/>
      <c r="FO20" s="1313"/>
      <c r="FP20" s="1313"/>
      <c r="FQ20" s="1313"/>
      <c r="FR20" s="1313"/>
      <c r="FS20" s="1313"/>
      <c r="FT20" s="1313"/>
      <c r="FU20" s="1313"/>
      <c r="FV20" s="1313"/>
      <c r="FW20" s="1313"/>
      <c r="FX20" s="1313"/>
      <c r="FY20" s="1313"/>
      <c r="FZ20" s="1313"/>
      <c r="GA20" s="1313"/>
      <c r="GB20" s="1313"/>
      <c r="GC20" s="1313"/>
      <c r="GD20" s="1313"/>
      <c r="GL20" s="783"/>
      <c r="GM20" s="1380"/>
      <c r="GN20" s="1381"/>
    </row>
    <row r="21" spans="1:210" s="35" customFormat="1" ht="16.5" customHeight="1">
      <c r="B21" s="13"/>
      <c r="C21" s="13"/>
      <c r="D21" s="1312"/>
      <c r="E21" s="1312"/>
      <c r="F21" s="1312"/>
      <c r="G21" s="1312"/>
      <c r="H21" s="1312"/>
      <c r="I21" s="1312"/>
      <c r="J21" s="1312"/>
      <c r="K21" s="1312"/>
      <c r="L21" s="1312"/>
      <c r="M21" s="1312"/>
      <c r="N21" s="1312"/>
      <c r="O21" s="1312"/>
      <c r="P21" s="1312"/>
      <c r="Q21" s="1312"/>
      <c r="R21" s="1312"/>
      <c r="S21" s="1312"/>
      <c r="T21" s="1312"/>
      <c r="U21" s="1312"/>
      <c r="V21" s="1312"/>
      <c r="W21" s="1312"/>
      <c r="X21" s="1312"/>
      <c r="Y21" s="1312"/>
      <c r="Z21" s="1312"/>
      <c r="AA21" s="1312"/>
      <c r="AB21" s="1312"/>
      <c r="AC21" s="1312"/>
      <c r="AD21" s="1312"/>
      <c r="AE21" s="1312"/>
      <c r="AF21" s="1312"/>
      <c r="AG21" s="1312"/>
      <c r="AH21" s="1312"/>
      <c r="AI21" s="1312"/>
      <c r="AJ21" s="1312"/>
      <c r="AK21" s="1312"/>
      <c r="AL21" s="1312"/>
      <c r="AM21" s="1312"/>
      <c r="AN21" s="1312"/>
      <c r="AO21" s="1312"/>
      <c r="AP21" s="1312"/>
      <c r="AQ21" s="1312"/>
      <c r="AR21" s="1312"/>
      <c r="AS21" s="1312"/>
      <c r="AT21" s="1312"/>
      <c r="AU21" s="1312"/>
      <c r="AV21" s="1312"/>
      <c r="AW21" s="1312"/>
      <c r="AX21" s="1312"/>
      <c r="AY21" s="1312"/>
      <c r="AZ21" s="1312"/>
      <c r="BA21" s="1312"/>
      <c r="BB21" s="1312"/>
      <c r="BC21" s="1312"/>
      <c r="BD21" s="1312"/>
      <c r="BE21" s="1312"/>
      <c r="BF21" s="1312"/>
      <c r="BG21" s="1312"/>
      <c r="BH21" s="1312"/>
      <c r="BI21" s="1312"/>
      <c r="BJ21" s="1312"/>
      <c r="BK21" s="1312"/>
      <c r="BL21" s="1312"/>
      <c r="BM21" s="1312"/>
      <c r="BN21" s="1312"/>
      <c r="BO21" s="1312"/>
      <c r="BP21" s="1312"/>
      <c r="BQ21" s="1312"/>
      <c r="BR21" s="1312"/>
      <c r="BS21" s="1312"/>
      <c r="BT21" s="1312"/>
      <c r="BU21" s="1312"/>
      <c r="BV21" s="1312"/>
      <c r="BW21" s="1312"/>
      <c r="BX21" s="1312"/>
      <c r="BY21" s="1312"/>
      <c r="BZ21" s="1312"/>
      <c r="CA21" s="1312"/>
      <c r="CB21" s="1312"/>
      <c r="CC21" s="1312"/>
      <c r="CD21" s="1312"/>
      <c r="CE21" s="1312"/>
      <c r="CF21" s="1312"/>
      <c r="CG21" s="1312"/>
      <c r="CH21" s="1312"/>
      <c r="CI21" s="1312"/>
      <c r="CJ21" s="1312"/>
      <c r="CK21" s="1312"/>
      <c r="CL21" s="1312"/>
      <c r="CM21" s="1312"/>
      <c r="CN21" s="1312"/>
      <c r="CO21" s="1312"/>
      <c r="CP21" s="1312"/>
      <c r="CQ21" s="1312"/>
      <c r="CR21" s="1312"/>
      <c r="CS21" s="1312"/>
      <c r="CT21" s="1312"/>
      <c r="CU21" s="1312"/>
      <c r="CV21" s="1312"/>
      <c r="CW21" s="1312"/>
      <c r="CX21" s="1312"/>
      <c r="CY21" s="1312"/>
      <c r="CZ21" s="1303"/>
      <c r="DA21" s="1303"/>
      <c r="DB21" s="1303"/>
      <c r="DC21" s="1303"/>
      <c r="DD21" s="1303"/>
      <c r="DE21" s="1303"/>
      <c r="DF21" s="1303"/>
      <c r="DG21" s="1303"/>
      <c r="DH21" s="1303"/>
      <c r="DI21" s="1303"/>
      <c r="DJ21" s="1303"/>
      <c r="DK21" s="1303"/>
      <c r="DL21" s="1303"/>
      <c r="DM21" s="1303"/>
      <c r="DN21" s="1303"/>
      <c r="DO21" s="1303"/>
      <c r="DP21" s="1303"/>
      <c r="DQ21" s="1303"/>
      <c r="DR21" s="1303"/>
      <c r="DS21" s="1303"/>
      <c r="DT21" s="1303"/>
      <c r="DU21" s="1303"/>
      <c r="DV21" s="1303"/>
      <c r="DW21" s="1303"/>
      <c r="DX21" s="1303"/>
      <c r="DY21" s="1303"/>
      <c r="DZ21" s="1303"/>
      <c r="EA21" s="1303"/>
      <c r="EB21" s="1303"/>
      <c r="EC21" s="1303"/>
      <c r="ED21" s="1303"/>
      <c r="EE21" s="1303"/>
      <c r="EF21" s="1303"/>
      <c r="EG21" s="1303"/>
      <c r="EH21" s="1303"/>
      <c r="EI21" s="1303"/>
      <c r="EJ21" s="1303"/>
      <c r="EK21" s="1303"/>
      <c r="EL21" s="1303"/>
      <c r="EM21" s="1303"/>
      <c r="EN21" s="1303"/>
      <c r="EO21" s="1303"/>
      <c r="EP21" s="1303"/>
      <c r="EQ21" s="1303"/>
      <c r="ER21" s="1303"/>
      <c r="ES21" s="1303"/>
      <c r="ET21" s="1303"/>
      <c r="EU21" s="1303"/>
      <c r="EV21" s="1303"/>
      <c r="EW21" s="1303"/>
      <c r="EX21" s="1303"/>
      <c r="EY21" s="1303"/>
      <c r="EZ21" s="1303"/>
      <c r="FA21" s="1303"/>
      <c r="FB21" s="1303"/>
      <c r="FC21" s="1303"/>
      <c r="FD21" s="1303"/>
      <c r="FE21" s="1303"/>
      <c r="FF21" s="1303"/>
      <c r="FG21" s="1303"/>
      <c r="FH21" s="1303"/>
      <c r="FI21" s="1303"/>
      <c r="FJ21" s="1303"/>
      <c r="FK21" s="1303"/>
      <c r="FL21" s="1303"/>
      <c r="FM21" s="1303"/>
      <c r="FN21" s="1303"/>
      <c r="FO21" s="1303"/>
      <c r="FP21" s="1303"/>
      <c r="FQ21" s="1303"/>
      <c r="FR21" s="1303"/>
      <c r="FS21" s="1303"/>
      <c r="FT21" s="1303"/>
      <c r="FU21" s="1303"/>
      <c r="FV21" s="1303"/>
      <c r="FW21" s="1303"/>
      <c r="FX21" s="1303"/>
      <c r="FY21" s="1303"/>
      <c r="FZ21" s="1303"/>
      <c r="GA21" s="1303"/>
      <c r="GB21" s="1303"/>
      <c r="GC21" s="1303"/>
      <c r="GD21" s="1303"/>
      <c r="GL21" s="783"/>
      <c r="GM21" s="1380"/>
      <c r="GN21" s="1381"/>
    </row>
    <row r="22" spans="1:210" s="35" customFormat="1" ht="16.5" customHeight="1">
      <c r="B22" s="13"/>
      <c r="C22" s="13"/>
      <c r="D22" s="1312"/>
      <c r="E22" s="1312"/>
      <c r="F22" s="1312"/>
      <c r="G22" s="1312"/>
      <c r="H22" s="1312"/>
      <c r="I22" s="1312"/>
      <c r="J22" s="1312"/>
      <c r="K22" s="1312"/>
      <c r="L22" s="1312"/>
      <c r="M22" s="1312"/>
      <c r="N22" s="1312"/>
      <c r="O22" s="1312"/>
      <c r="P22" s="1312"/>
      <c r="Q22" s="1312"/>
      <c r="R22" s="1312"/>
      <c r="S22" s="1312"/>
      <c r="T22" s="1312"/>
      <c r="U22" s="1312"/>
      <c r="V22" s="1312"/>
      <c r="W22" s="1312"/>
      <c r="X22" s="1312"/>
      <c r="Y22" s="1312"/>
      <c r="Z22" s="1312"/>
      <c r="AA22" s="1312"/>
      <c r="AB22" s="1312"/>
      <c r="AC22" s="1312"/>
      <c r="AD22" s="1312"/>
      <c r="AE22" s="1312"/>
      <c r="AF22" s="1312"/>
      <c r="AG22" s="1312"/>
      <c r="AH22" s="1312"/>
      <c r="AI22" s="1312"/>
      <c r="AJ22" s="1312"/>
      <c r="AK22" s="1312"/>
      <c r="AL22" s="1312"/>
      <c r="AM22" s="1312"/>
      <c r="AN22" s="1312"/>
      <c r="AO22" s="1312"/>
      <c r="AP22" s="1312"/>
      <c r="AQ22" s="1312"/>
      <c r="AR22" s="1312"/>
      <c r="AS22" s="1312"/>
      <c r="AT22" s="1312"/>
      <c r="AU22" s="1312"/>
      <c r="AV22" s="1312"/>
      <c r="AW22" s="1312"/>
      <c r="AX22" s="1312"/>
      <c r="AY22" s="1312"/>
      <c r="AZ22" s="1312"/>
      <c r="BA22" s="1312"/>
      <c r="BB22" s="1312"/>
      <c r="BC22" s="1312"/>
      <c r="BD22" s="1312"/>
      <c r="BE22" s="1312"/>
      <c r="BF22" s="1312"/>
      <c r="BG22" s="1312"/>
      <c r="BH22" s="1312"/>
      <c r="BI22" s="1312"/>
      <c r="BJ22" s="1312"/>
      <c r="BK22" s="1312"/>
      <c r="BL22" s="1312"/>
      <c r="BM22" s="1312"/>
      <c r="BN22" s="1312"/>
      <c r="BO22" s="1312"/>
      <c r="BP22" s="1312"/>
      <c r="BQ22" s="1312"/>
      <c r="BR22" s="1312"/>
      <c r="BS22" s="1312"/>
      <c r="BT22" s="1312"/>
      <c r="BU22" s="1312"/>
      <c r="BV22" s="1312"/>
      <c r="BW22" s="1312"/>
      <c r="BX22" s="1312"/>
      <c r="BY22" s="1312"/>
      <c r="BZ22" s="1312"/>
      <c r="CA22" s="1312"/>
      <c r="CB22" s="1312"/>
      <c r="CC22" s="1312"/>
      <c r="CD22" s="1312"/>
      <c r="CE22" s="1312"/>
      <c r="CF22" s="1312"/>
      <c r="CG22" s="1312"/>
      <c r="CH22" s="1312"/>
      <c r="CI22" s="1312"/>
      <c r="CJ22" s="1312"/>
      <c r="CK22" s="1312"/>
      <c r="CL22" s="1312"/>
      <c r="CM22" s="1312"/>
      <c r="CN22" s="1312"/>
      <c r="CO22" s="1312"/>
      <c r="CP22" s="1312"/>
      <c r="CQ22" s="1312"/>
      <c r="CR22" s="1312"/>
      <c r="CS22" s="1312"/>
      <c r="CT22" s="1312"/>
      <c r="CU22" s="1312"/>
      <c r="CV22" s="1312"/>
      <c r="CW22" s="1312"/>
      <c r="CX22" s="1312"/>
      <c r="CY22" s="1312"/>
      <c r="CZ22" s="1303"/>
      <c r="DA22" s="1303"/>
      <c r="DB22" s="1303"/>
      <c r="DC22" s="1303"/>
      <c r="DD22" s="1303"/>
      <c r="DE22" s="1303"/>
      <c r="DF22" s="1303"/>
      <c r="DG22" s="1303"/>
      <c r="DH22" s="1303"/>
      <c r="DI22" s="1303"/>
      <c r="DJ22" s="1303"/>
      <c r="DK22" s="1303"/>
      <c r="DL22" s="1303"/>
      <c r="DM22" s="1303"/>
      <c r="DN22" s="1303"/>
      <c r="DO22" s="1303"/>
      <c r="DP22" s="1303"/>
      <c r="DQ22" s="1303"/>
      <c r="DR22" s="1303"/>
      <c r="DS22" s="1303"/>
      <c r="DT22" s="1303"/>
      <c r="DU22" s="1303"/>
      <c r="DV22" s="1303"/>
      <c r="DW22" s="1303"/>
      <c r="DX22" s="1303"/>
      <c r="DY22" s="1303"/>
      <c r="DZ22" s="1303"/>
      <c r="EA22" s="1303"/>
      <c r="EB22" s="1303"/>
      <c r="EC22" s="1303"/>
      <c r="ED22" s="1303"/>
      <c r="EE22" s="1303"/>
      <c r="EF22" s="1303"/>
      <c r="EG22" s="1303"/>
      <c r="EH22" s="1303"/>
      <c r="EI22" s="1303"/>
      <c r="EJ22" s="1303"/>
      <c r="EK22" s="1303"/>
      <c r="EL22" s="1303"/>
      <c r="EM22" s="1303"/>
      <c r="EN22" s="1303"/>
      <c r="EO22" s="1303"/>
      <c r="EP22" s="1303"/>
      <c r="EQ22" s="1303"/>
      <c r="ER22" s="1303"/>
      <c r="ES22" s="1303"/>
      <c r="ET22" s="1303"/>
      <c r="EU22" s="1303"/>
      <c r="EV22" s="1303"/>
      <c r="EW22" s="1303"/>
      <c r="EX22" s="1303"/>
      <c r="EY22" s="1303"/>
      <c r="EZ22" s="1303"/>
      <c r="FA22" s="1303"/>
      <c r="FB22" s="1303"/>
      <c r="FC22" s="1303"/>
      <c r="FD22" s="1303"/>
      <c r="FE22" s="1303"/>
      <c r="FF22" s="1303"/>
      <c r="FG22" s="1303"/>
      <c r="FH22" s="1303"/>
      <c r="FI22" s="1303"/>
      <c r="FJ22" s="1303"/>
      <c r="FK22" s="1303"/>
      <c r="FL22" s="1303"/>
      <c r="FM22" s="1303"/>
      <c r="FN22" s="1303"/>
      <c r="FO22" s="1303"/>
      <c r="FP22" s="1303"/>
      <c r="FQ22" s="1303"/>
      <c r="FR22" s="1303"/>
      <c r="FS22" s="1303"/>
      <c r="FT22" s="1303"/>
      <c r="FU22" s="1303"/>
      <c r="FV22" s="1303"/>
      <c r="FW22" s="1303"/>
      <c r="FX22" s="1303"/>
      <c r="FY22" s="1303"/>
      <c r="FZ22" s="1303"/>
      <c r="GA22" s="1303"/>
      <c r="GB22" s="1303"/>
      <c r="GC22" s="1303"/>
      <c r="GD22" s="1303"/>
      <c r="GE22" s="1314" t="s">
        <v>299</v>
      </c>
      <c r="GF22" s="1065" t="s">
        <v>513</v>
      </c>
      <c r="GG22" s="1233"/>
      <c r="GH22" s="1233"/>
      <c r="GI22" s="1233"/>
      <c r="GJ22" s="1233"/>
      <c r="GK22" s="1234"/>
      <c r="GL22" s="783"/>
      <c r="GM22" s="1380"/>
      <c r="GN22" s="1381"/>
    </row>
    <row r="23" spans="1:210" s="35" customFormat="1" ht="16.5" customHeight="1">
      <c r="B23" s="13"/>
      <c r="C23" s="13"/>
      <c r="D23" s="1312"/>
      <c r="E23" s="1312"/>
      <c r="F23" s="1312"/>
      <c r="G23" s="1312"/>
      <c r="H23" s="1312"/>
      <c r="I23" s="1312"/>
      <c r="J23" s="1312"/>
      <c r="K23" s="1312"/>
      <c r="L23" s="1312"/>
      <c r="M23" s="1312"/>
      <c r="N23" s="1312"/>
      <c r="O23" s="1312"/>
      <c r="P23" s="1312"/>
      <c r="Q23" s="1312"/>
      <c r="R23" s="1312"/>
      <c r="S23" s="1312"/>
      <c r="T23" s="1312"/>
      <c r="U23" s="1312"/>
      <c r="V23" s="1312"/>
      <c r="W23" s="1312"/>
      <c r="X23" s="1312"/>
      <c r="Y23" s="1312"/>
      <c r="Z23" s="1312"/>
      <c r="AA23" s="1312"/>
      <c r="AB23" s="1312"/>
      <c r="AC23" s="1312"/>
      <c r="AD23" s="1312"/>
      <c r="AE23" s="1312"/>
      <c r="AF23" s="1312"/>
      <c r="AG23" s="1312"/>
      <c r="AH23" s="1312"/>
      <c r="AI23" s="1312"/>
      <c r="AJ23" s="1312"/>
      <c r="AK23" s="1312"/>
      <c r="AL23" s="1312"/>
      <c r="AM23" s="1312"/>
      <c r="AN23" s="1312"/>
      <c r="AO23" s="1312"/>
      <c r="AP23" s="1312"/>
      <c r="AQ23" s="1312"/>
      <c r="AR23" s="1312"/>
      <c r="AS23" s="1312"/>
      <c r="AT23" s="1312"/>
      <c r="AU23" s="1312"/>
      <c r="AV23" s="1312"/>
      <c r="AW23" s="1312"/>
      <c r="AX23" s="1312"/>
      <c r="AY23" s="1312"/>
      <c r="AZ23" s="1312"/>
      <c r="BA23" s="1312"/>
      <c r="BB23" s="1312"/>
      <c r="BC23" s="1312"/>
      <c r="BD23" s="1312"/>
      <c r="BE23" s="1312"/>
      <c r="BF23" s="1312"/>
      <c r="BG23" s="1312"/>
      <c r="BH23" s="1312"/>
      <c r="BI23" s="1312"/>
      <c r="BJ23" s="1312"/>
      <c r="BK23" s="1312"/>
      <c r="BL23" s="1312"/>
      <c r="BM23" s="1312"/>
      <c r="BN23" s="1312"/>
      <c r="BO23" s="1312"/>
      <c r="BP23" s="1312"/>
      <c r="BQ23" s="1312"/>
      <c r="BR23" s="1312"/>
      <c r="BS23" s="1312"/>
      <c r="BT23" s="1312"/>
      <c r="BU23" s="1312"/>
      <c r="BV23" s="1312"/>
      <c r="BW23" s="1312"/>
      <c r="BX23" s="1312"/>
      <c r="BY23" s="1312"/>
      <c r="BZ23" s="1312"/>
      <c r="CA23" s="1312"/>
      <c r="CB23" s="1312"/>
      <c r="CC23" s="1312"/>
      <c r="CD23" s="1312"/>
      <c r="CE23" s="1312"/>
      <c r="CF23" s="1312"/>
      <c r="CG23" s="1312"/>
      <c r="CH23" s="1312"/>
      <c r="CI23" s="1312"/>
      <c r="CJ23" s="1312"/>
      <c r="CK23" s="1312"/>
      <c r="CL23" s="1312"/>
      <c r="CM23" s="1312"/>
      <c r="CN23" s="1312"/>
      <c r="CO23" s="1312"/>
      <c r="CP23" s="1312"/>
      <c r="CQ23" s="1312"/>
      <c r="CR23" s="1312"/>
      <c r="CS23" s="1312"/>
      <c r="CT23" s="1312"/>
      <c r="CU23" s="1312"/>
      <c r="CV23" s="1312"/>
      <c r="CW23" s="1312"/>
      <c r="CX23" s="1312"/>
      <c r="CY23" s="1312"/>
      <c r="CZ23" s="1303"/>
      <c r="DA23" s="1303"/>
      <c r="DB23" s="1303"/>
      <c r="DC23" s="1303"/>
      <c r="DD23" s="1303"/>
      <c r="DE23" s="1303"/>
      <c r="DF23" s="1303"/>
      <c r="DG23" s="1303"/>
      <c r="DH23" s="1303"/>
      <c r="DI23" s="1303"/>
      <c r="DJ23" s="1303"/>
      <c r="DK23" s="1303"/>
      <c r="DL23" s="1303"/>
      <c r="DM23" s="1303"/>
      <c r="DN23" s="1303"/>
      <c r="DO23" s="1303"/>
      <c r="DP23" s="1303"/>
      <c r="DQ23" s="1303"/>
      <c r="DR23" s="1303"/>
      <c r="DS23" s="1303"/>
      <c r="DT23" s="1303"/>
      <c r="DU23" s="1303"/>
      <c r="DV23" s="1303"/>
      <c r="DW23" s="1303"/>
      <c r="DX23" s="1303"/>
      <c r="DY23" s="1303"/>
      <c r="DZ23" s="1303"/>
      <c r="EA23" s="1303"/>
      <c r="EB23" s="1303"/>
      <c r="EC23" s="1303"/>
      <c r="ED23" s="1303"/>
      <c r="EE23" s="1303"/>
      <c r="EF23" s="1303"/>
      <c r="EG23" s="1303"/>
      <c r="EH23" s="1303"/>
      <c r="EI23" s="1303"/>
      <c r="EJ23" s="1303"/>
      <c r="EK23" s="1303"/>
      <c r="EL23" s="1303"/>
      <c r="EM23" s="1303"/>
      <c r="EN23" s="1303"/>
      <c r="EO23" s="1303"/>
      <c r="EP23" s="1303"/>
      <c r="EQ23" s="1303"/>
      <c r="ER23" s="1303"/>
      <c r="ES23" s="1303"/>
      <c r="ET23" s="1303"/>
      <c r="EU23" s="1303"/>
      <c r="EV23" s="1303"/>
      <c r="EW23" s="1303"/>
      <c r="EX23" s="1303"/>
      <c r="EY23" s="1303"/>
      <c r="EZ23" s="1303"/>
      <c r="FA23" s="1303"/>
      <c r="FB23" s="1303"/>
      <c r="FC23" s="1303"/>
      <c r="FD23" s="1303"/>
      <c r="FE23" s="1303"/>
      <c r="FF23" s="1303"/>
      <c r="FG23" s="1303"/>
      <c r="FH23" s="1303"/>
      <c r="FI23" s="1303"/>
      <c r="FJ23" s="1303"/>
      <c r="FK23" s="1303"/>
      <c r="FL23" s="1303"/>
      <c r="FM23" s="1303"/>
      <c r="FN23" s="1303"/>
      <c r="FO23" s="1303"/>
      <c r="FP23" s="1303"/>
      <c r="FQ23" s="1303"/>
      <c r="FR23" s="1303"/>
      <c r="FS23" s="1303"/>
      <c r="FT23" s="1303"/>
      <c r="FU23" s="1303"/>
      <c r="FV23" s="1303"/>
      <c r="FW23" s="1303"/>
      <c r="FX23" s="1303"/>
      <c r="FY23" s="1303"/>
      <c r="FZ23" s="1303"/>
      <c r="GA23" s="1303"/>
      <c r="GB23" s="1303"/>
      <c r="GC23" s="1303"/>
      <c r="GD23" s="1303"/>
      <c r="GE23" s="1314"/>
      <c r="GF23" s="1071"/>
      <c r="GG23" s="1236"/>
      <c r="GH23" s="1236"/>
      <c r="GI23" s="1236"/>
      <c r="GJ23" s="1236"/>
      <c r="GK23" s="1237"/>
      <c r="GL23" s="783"/>
      <c r="GM23" s="1380"/>
      <c r="GN23" s="1381"/>
    </row>
    <row r="24" spans="1:210" s="35" customFormat="1" ht="16.5" customHeight="1">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8"/>
      <c r="AB24" s="18"/>
      <c r="AC24" s="18"/>
      <c r="AD24" s="18"/>
      <c r="AE24" s="18"/>
      <c r="AF24" s="18"/>
      <c r="AG24" s="13"/>
      <c r="AH24" s="13"/>
      <c r="AI24" s="13"/>
      <c r="AJ24" s="13"/>
      <c r="AK24" s="13"/>
      <c r="AL24" s="13"/>
      <c r="AM24" s="13"/>
      <c r="AN24" s="13"/>
      <c r="AO24" s="13"/>
      <c r="AP24" s="13"/>
      <c r="AQ24" s="13"/>
      <c r="AR24" s="13"/>
      <c r="AS24" s="13"/>
      <c r="AT24" s="13"/>
      <c r="AU24" s="13"/>
      <c r="AV24" s="13"/>
      <c r="AW24" s="18"/>
      <c r="AX24" s="18"/>
      <c r="AY24" s="18"/>
      <c r="AZ24" s="13"/>
      <c r="BA24" s="13"/>
      <c r="BB24" s="13"/>
      <c r="BC24" s="13"/>
      <c r="BD24" s="18"/>
      <c r="BE24" s="18"/>
      <c r="BF24" s="18"/>
      <c r="BG24" s="18"/>
      <c r="BH24" s="18"/>
      <c r="BI24" s="18"/>
      <c r="BJ24" s="13"/>
      <c r="BK24" s="13"/>
      <c r="BL24" s="13"/>
      <c r="BM24" s="13"/>
      <c r="BN24" s="18"/>
      <c r="BO24" s="18"/>
      <c r="BP24" s="18"/>
      <c r="BQ24" s="18"/>
      <c r="BR24" s="13"/>
      <c r="BS24" s="13"/>
      <c r="BT24" s="13"/>
      <c r="BU24" s="13"/>
      <c r="BV24" s="13"/>
      <c r="BW24" s="13"/>
      <c r="BX24" s="13"/>
      <c r="BY24" s="13"/>
      <c r="BZ24" s="13"/>
      <c r="CA24" s="13"/>
      <c r="CB24" s="13"/>
      <c r="CC24" s="13"/>
      <c r="CD24" s="13"/>
      <c r="CE24" s="13"/>
      <c r="CF24" s="13"/>
      <c r="CG24" s="13"/>
      <c r="CH24" s="13"/>
      <c r="CI24" s="13"/>
      <c r="CJ24" s="13"/>
      <c r="CK24" s="1307" t="s">
        <v>113</v>
      </c>
      <c r="CL24" s="1307"/>
      <c r="CM24" s="1307"/>
      <c r="CN24" s="1307"/>
      <c r="CO24" s="1307"/>
      <c r="CP24" s="1307"/>
      <c r="CQ24" s="1307"/>
      <c r="CR24" s="1307"/>
      <c r="CS24" s="1307"/>
      <c r="CT24" s="1307"/>
      <c r="CU24" s="1307"/>
      <c r="CV24" s="1307"/>
      <c r="CW24" s="1307"/>
      <c r="CX24" s="1307"/>
      <c r="CY24" s="706"/>
      <c r="CZ24" s="1311"/>
      <c r="DA24" s="1311"/>
      <c r="DB24" s="1311"/>
      <c r="DC24" s="1311"/>
      <c r="DD24" s="1311"/>
      <c r="DE24" s="1311"/>
      <c r="DF24" s="1311"/>
      <c r="DG24" s="1311"/>
      <c r="DH24" s="1311"/>
      <c r="DI24" s="1311"/>
      <c r="DJ24" s="1311"/>
      <c r="DK24" s="1311"/>
      <c r="DL24" s="1311"/>
      <c r="DM24" s="1311"/>
      <c r="DN24" s="1311"/>
      <c r="DO24" s="1311"/>
      <c r="DP24" s="1311"/>
      <c r="DQ24" s="1311"/>
      <c r="DR24" s="1311"/>
      <c r="DS24" s="1311"/>
      <c r="DT24" s="1311"/>
      <c r="DU24" s="1311"/>
      <c r="DV24" s="1311"/>
      <c r="DW24" s="1311"/>
      <c r="DX24" s="1311"/>
      <c r="DY24" s="1311"/>
      <c r="DZ24" s="1311"/>
      <c r="EA24" s="1311"/>
      <c r="EB24" s="1311"/>
      <c r="EC24" s="1311"/>
      <c r="ED24" s="1311"/>
      <c r="EE24" s="1311"/>
      <c r="EF24" s="1311"/>
      <c r="EG24" s="1311"/>
      <c r="EH24" s="1311"/>
      <c r="EI24" s="1311"/>
      <c r="EJ24" s="1311"/>
      <c r="EK24" s="1311"/>
      <c r="EL24" s="1311"/>
      <c r="EM24" s="1311"/>
      <c r="EN24" s="1311"/>
      <c r="EO24" s="1311"/>
      <c r="EP24" s="1311"/>
      <c r="EQ24" s="1311"/>
      <c r="ER24" s="1311"/>
      <c r="ES24" s="1311"/>
      <c r="ET24" s="1311"/>
      <c r="EU24" s="1311"/>
      <c r="EV24" s="1311"/>
      <c r="EW24" s="1311"/>
      <c r="EX24" s="1311"/>
      <c r="EY24" s="1311"/>
      <c r="EZ24" s="1311"/>
      <c r="FA24" s="1311"/>
      <c r="FB24" s="1311"/>
      <c r="FC24" s="1311"/>
      <c r="FD24" s="1311"/>
      <c r="FE24" s="1311"/>
      <c r="FF24" s="1311"/>
      <c r="FG24" s="1311"/>
      <c r="FH24" s="1311"/>
      <c r="FI24" s="1311"/>
      <c r="FJ24" s="1311"/>
      <c r="FK24" s="1311"/>
      <c r="FL24" s="1311"/>
      <c r="FM24" s="1311"/>
      <c r="FN24" s="1311"/>
      <c r="FO24" s="1311"/>
      <c r="FP24" s="1311"/>
      <c r="FQ24" s="1311"/>
      <c r="FR24" s="1311"/>
      <c r="FS24" s="1311"/>
      <c r="FT24" s="1311"/>
      <c r="FU24" s="1311"/>
      <c r="FV24" s="1311"/>
      <c r="FW24" s="1305"/>
      <c r="FX24" s="1305"/>
      <c r="FY24" s="1305"/>
      <c r="FZ24" s="1305"/>
      <c r="GA24" s="1305"/>
      <c r="GB24" s="1305"/>
      <c r="GC24" s="1305"/>
      <c r="GD24" s="13"/>
      <c r="GL24" s="783"/>
      <c r="GM24" s="1380"/>
      <c r="GN24" s="1381"/>
    </row>
    <row r="25" spans="1:210" s="35" customFormat="1" ht="9.75" customHeight="1">
      <c r="B25" s="18"/>
      <c r="C25" s="18"/>
      <c r="D25" s="18"/>
      <c r="E25" s="18"/>
      <c r="F25" s="18"/>
      <c r="G25" s="18"/>
      <c r="H25" s="18"/>
      <c r="I25" s="18"/>
      <c r="J25" s="18"/>
      <c r="K25" s="18"/>
      <c r="L25" s="18"/>
      <c r="M25" s="18"/>
      <c r="N25" s="18"/>
      <c r="O25" s="218"/>
      <c r="P25" s="218"/>
      <c r="Q25" s="218"/>
      <c r="R25" s="218"/>
      <c r="S25" s="18"/>
      <c r="T25" s="18"/>
      <c r="U25" s="18"/>
      <c r="V25" s="18"/>
      <c r="W25" s="18"/>
      <c r="X25" s="18"/>
      <c r="Y25" s="18"/>
      <c r="Z25" s="18"/>
      <c r="AA25" s="18"/>
      <c r="AB25" s="18"/>
      <c r="AC25" s="18"/>
      <c r="AD25" s="18"/>
      <c r="AE25" s="1304" t="s">
        <v>100</v>
      </c>
      <c r="AF25" s="1304"/>
      <c r="AG25" s="1304"/>
      <c r="AH25" s="1304"/>
      <c r="AI25" s="1304"/>
      <c r="AJ25" s="1304"/>
      <c r="AK25" s="1304"/>
      <c r="AL25" s="1304"/>
      <c r="AM25" s="1304"/>
      <c r="AN25" s="1304"/>
      <c r="AO25" s="1304"/>
      <c r="AP25" s="1304"/>
      <c r="AQ25" s="1304"/>
      <c r="AR25" s="1304"/>
      <c r="AS25" s="1304"/>
      <c r="AT25" s="1304"/>
      <c r="AU25" s="1304"/>
      <c r="AV25" s="1304"/>
      <c r="AW25" s="1304"/>
      <c r="AX25" s="1304"/>
      <c r="AY25" s="1304"/>
      <c r="AZ25" s="1304"/>
      <c r="BA25" s="1304"/>
      <c r="BB25" s="1304"/>
      <c r="BC25" s="1304"/>
      <c r="BD25" s="1304"/>
      <c r="BE25" s="1304"/>
      <c r="BF25" s="1304"/>
      <c r="BG25" s="1304"/>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599"/>
      <c r="CM25" s="599"/>
      <c r="CN25" s="599"/>
      <c r="CO25" s="599"/>
      <c r="CP25" s="599"/>
      <c r="CQ25" s="599"/>
      <c r="CR25" s="599"/>
      <c r="CS25" s="599"/>
      <c r="CT25" s="18"/>
      <c r="CU25" s="13"/>
      <c r="CV25" s="13"/>
      <c r="CW25" s="13"/>
      <c r="CX25" s="13"/>
      <c r="CY25" s="13"/>
      <c r="CZ25" s="13"/>
      <c r="DA25" s="13"/>
      <c r="DB25" s="13"/>
      <c r="DC25" s="13"/>
      <c r="DD25" s="599"/>
      <c r="DE25" s="599"/>
      <c r="DF25" s="599"/>
      <c r="DG25" s="599"/>
      <c r="DH25" s="599"/>
      <c r="DI25" s="599"/>
      <c r="DJ25" s="599"/>
      <c r="DK25" s="599"/>
      <c r="DL25" s="599"/>
      <c r="DM25" s="599"/>
      <c r="DN25" s="599"/>
      <c r="DO25" s="599"/>
      <c r="DP25" s="599"/>
      <c r="DQ25" s="599"/>
      <c r="DR25" s="599"/>
      <c r="DS25" s="599"/>
      <c r="DT25" s="599"/>
      <c r="DU25" s="599"/>
      <c r="DV25" s="599"/>
      <c r="DW25" s="599"/>
      <c r="DX25" s="599"/>
      <c r="DY25" s="599"/>
      <c r="DZ25" s="599"/>
      <c r="EA25" s="599"/>
      <c r="EB25" s="599"/>
      <c r="EC25" s="599"/>
      <c r="ED25" s="599"/>
      <c r="EE25" s="599"/>
      <c r="EF25" s="599"/>
      <c r="EG25" s="599"/>
      <c r="EH25" s="599"/>
      <c r="EI25" s="599"/>
      <c r="EJ25" s="599"/>
      <c r="EK25" s="599"/>
      <c r="EL25" s="599"/>
      <c r="EM25" s="599"/>
      <c r="EN25" s="599"/>
      <c r="EO25" s="599"/>
      <c r="EP25" s="599"/>
      <c r="EQ25" s="599"/>
      <c r="ER25" s="599"/>
      <c r="ES25" s="599"/>
      <c r="ET25" s="599"/>
      <c r="EU25" s="599"/>
      <c r="EV25" s="599"/>
      <c r="EW25" s="599"/>
      <c r="EX25" s="599"/>
      <c r="EY25" s="599"/>
      <c r="EZ25" s="599"/>
      <c r="FA25" s="599"/>
      <c r="FB25" s="599"/>
      <c r="FC25" s="599"/>
      <c r="FD25" s="599"/>
      <c r="FE25" s="599"/>
      <c r="FF25" s="599"/>
      <c r="FG25" s="599"/>
      <c r="FH25" s="599"/>
      <c r="FI25" s="599"/>
      <c r="FJ25" s="599"/>
      <c r="FK25" s="599"/>
      <c r="FL25" s="599"/>
      <c r="FM25" s="599"/>
      <c r="FN25" s="599"/>
      <c r="FO25" s="599"/>
      <c r="FP25" s="599"/>
      <c r="FQ25" s="599"/>
      <c r="FR25" s="599"/>
      <c r="FS25" s="599"/>
      <c r="FT25" s="599"/>
      <c r="FU25" s="599"/>
      <c r="FV25" s="599"/>
      <c r="FW25" s="599"/>
      <c r="FX25" s="599"/>
      <c r="FY25" s="599"/>
      <c r="FZ25" s="599"/>
      <c r="GA25" s="599"/>
      <c r="GB25" s="599"/>
      <c r="GC25" s="599"/>
      <c r="GD25" s="599"/>
      <c r="GL25" s="783"/>
      <c r="GM25" s="1380"/>
      <c r="GN25" s="1381"/>
    </row>
    <row r="26" spans="1:210" s="35" customFormat="1" ht="12" customHeight="1">
      <c r="B26" s="18"/>
      <c r="C26" s="18"/>
      <c r="D26" s="18"/>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304"/>
      <c r="AF26" s="1304"/>
      <c r="AG26" s="1304"/>
      <c r="AH26" s="1304"/>
      <c r="AI26" s="1304"/>
      <c r="AJ26" s="1304"/>
      <c r="AK26" s="1304"/>
      <c r="AL26" s="1304"/>
      <c r="AM26" s="1304"/>
      <c r="AN26" s="1304"/>
      <c r="AO26" s="1304"/>
      <c r="AP26" s="1304"/>
      <c r="AQ26" s="1304"/>
      <c r="AR26" s="1304"/>
      <c r="AS26" s="1304"/>
      <c r="AT26" s="1304"/>
      <c r="AU26" s="1304"/>
      <c r="AV26" s="1304"/>
      <c r="AW26" s="1304"/>
      <c r="AX26" s="1304"/>
      <c r="AY26" s="1304"/>
      <c r="AZ26" s="1304"/>
      <c r="BA26" s="1304"/>
      <c r="BB26" s="1304"/>
      <c r="BC26" s="1304"/>
      <c r="BD26" s="1304"/>
      <c r="BE26" s="1304"/>
      <c r="BF26" s="1304"/>
      <c r="BG26" s="1304"/>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769"/>
      <c r="CN26" s="769"/>
      <c r="CO26" s="769"/>
      <c r="CP26" s="769"/>
      <c r="CQ26" s="769"/>
      <c r="CR26" s="769"/>
      <c r="CS26" s="769"/>
      <c r="CT26" s="769"/>
      <c r="CU26" s="13"/>
      <c r="CV26" s="13"/>
      <c r="CW26" s="13"/>
      <c r="CX26" s="13"/>
      <c r="CY26" s="13"/>
      <c r="CZ26" s="13"/>
      <c r="DA26" s="13"/>
      <c r="DB26" s="1386" t="s">
        <v>728</v>
      </c>
      <c r="DC26" s="1386"/>
      <c r="DD26" s="1386"/>
      <c r="DE26" s="1386"/>
      <c r="DF26" s="1386"/>
      <c r="DG26" s="1386"/>
      <c r="DH26" s="1386"/>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L26" s="784"/>
      <c r="GM26" s="1380"/>
      <c r="GN26" s="1381"/>
    </row>
    <row r="27" spans="1:210" s="35" customFormat="1" ht="16.5" customHeight="1">
      <c r="B27" s="850" t="s">
        <v>405</v>
      </c>
      <c r="C27" s="850"/>
      <c r="D27" s="850"/>
      <c r="E27" s="850"/>
      <c r="F27" s="850"/>
      <c r="G27" s="850"/>
      <c r="H27" s="850"/>
      <c r="I27" s="850"/>
      <c r="J27" s="850"/>
      <c r="K27" s="850"/>
      <c r="L27" s="850"/>
      <c r="M27" s="850"/>
      <c r="N27" s="850"/>
      <c r="O27" s="850"/>
      <c r="P27" s="850"/>
      <c r="Q27" s="850"/>
      <c r="R27" s="850"/>
      <c r="S27" s="850"/>
      <c r="T27" s="850"/>
      <c r="U27" s="850"/>
      <c r="V27" s="850"/>
      <c r="W27" s="850"/>
      <c r="X27" s="850"/>
      <c r="Y27" s="850"/>
      <c r="Z27" s="850"/>
      <c r="AA27" s="850"/>
      <c r="AB27" s="850"/>
      <c r="AC27" s="18"/>
      <c r="AD27" s="18"/>
      <c r="AE27" s="1258" t="s">
        <v>101</v>
      </c>
      <c r="AF27" s="1258"/>
      <c r="AG27" s="1258"/>
      <c r="AH27" s="1258"/>
      <c r="AI27" s="1258"/>
      <c r="AJ27" s="1258"/>
      <c r="AK27" s="1258"/>
      <c r="AL27" s="1258"/>
      <c r="AM27" s="1258"/>
      <c r="AN27" s="1258"/>
      <c r="AO27" s="1258"/>
      <c r="AP27" s="1258"/>
      <c r="AQ27" s="1258"/>
      <c r="AR27" s="1258"/>
      <c r="AS27" s="1258"/>
      <c r="AT27" s="1258"/>
      <c r="AU27" s="1258"/>
      <c r="AV27" s="1258"/>
      <c r="AW27" s="1258"/>
      <c r="AX27" s="1258"/>
      <c r="AY27" s="1258"/>
      <c r="AZ27" s="1258"/>
      <c r="BA27" s="1258"/>
      <c r="BB27" s="1258"/>
      <c r="BC27" s="1258"/>
      <c r="BD27" s="1258"/>
      <c r="BE27" s="1258"/>
      <c r="BF27" s="1258"/>
      <c r="BG27" s="1258"/>
      <c r="BH27" s="18"/>
      <c r="BI27" s="18"/>
      <c r="BJ27" s="1259" t="s">
        <v>727</v>
      </c>
      <c r="BK27" s="1259"/>
      <c r="BL27" s="1259"/>
      <c r="BM27" s="1259"/>
      <c r="BN27" s="1259"/>
      <c r="BO27" s="1259"/>
      <c r="BP27" s="1259"/>
      <c r="BQ27" s="1259"/>
      <c r="BR27" s="1259"/>
      <c r="BS27" s="1259"/>
      <c r="BT27" s="1259"/>
      <c r="BU27" s="1259"/>
      <c r="BV27" s="1259"/>
      <c r="BW27" s="1259"/>
      <c r="BX27" s="1259"/>
      <c r="BY27" s="1259"/>
      <c r="BZ27" s="1259"/>
      <c r="CA27" s="1259"/>
      <c r="CB27" s="1259"/>
      <c r="CC27" s="1259"/>
      <c r="CD27" s="1259"/>
      <c r="CE27" s="1259"/>
      <c r="CF27" s="1259"/>
      <c r="CG27" s="1259"/>
      <c r="CH27" s="1259"/>
      <c r="CI27" s="1259"/>
      <c r="CJ27" s="1259"/>
      <c r="CK27" s="1259"/>
      <c r="CL27" s="1259"/>
      <c r="CM27" s="1259"/>
      <c r="CN27" s="1259"/>
      <c r="CO27" s="1259"/>
      <c r="CP27" s="1259"/>
      <c r="CQ27" s="1259"/>
      <c r="CR27" s="1259"/>
      <c r="CS27" s="1259"/>
      <c r="CT27" s="1259"/>
      <c r="CU27" s="1259"/>
      <c r="CV27" s="1259"/>
      <c r="CW27" s="1259"/>
      <c r="CX27" s="13"/>
      <c r="CY27" s="13"/>
      <c r="CZ27" s="13"/>
      <c r="DA27" s="13"/>
      <c r="DB27" s="1386"/>
      <c r="DC27" s="1386"/>
      <c r="DD27" s="1386"/>
      <c r="DE27" s="1386"/>
      <c r="DF27" s="1386"/>
      <c r="DG27" s="1386"/>
      <c r="DH27" s="1386"/>
      <c r="DI27" s="18"/>
      <c r="DJ27" s="18"/>
      <c r="DK27" s="18"/>
      <c r="DL27" s="18"/>
      <c r="DM27" s="18"/>
      <c r="DN27" s="850" t="s">
        <v>507</v>
      </c>
      <c r="DO27" s="850"/>
      <c r="DP27" s="850"/>
      <c r="DQ27" s="850"/>
      <c r="DR27" s="850"/>
      <c r="DS27" s="850"/>
      <c r="DT27" s="850"/>
      <c r="DU27" s="850"/>
      <c r="DV27" s="850"/>
      <c r="DW27" s="850"/>
      <c r="DX27" s="850"/>
      <c r="DY27" s="850"/>
      <c r="DZ27" s="850"/>
      <c r="EA27" s="850"/>
      <c r="EB27" s="850"/>
      <c r="EC27" s="850"/>
      <c r="ED27" s="850"/>
      <c r="EE27" s="850"/>
      <c r="EF27" s="850"/>
      <c r="EG27" s="850"/>
      <c r="EH27" s="850"/>
      <c r="EI27" s="850"/>
      <c r="EJ27" s="850"/>
      <c r="EK27" s="850"/>
      <c r="EL27" s="850"/>
      <c r="EM27" s="850"/>
      <c r="EN27" s="850"/>
      <c r="EO27" s="850"/>
      <c r="EP27" s="850"/>
      <c r="EQ27" s="850"/>
      <c r="ER27" s="850"/>
      <c r="ES27" s="850"/>
      <c r="ET27" s="850"/>
      <c r="EU27" s="850"/>
      <c r="EV27" s="850"/>
      <c r="EW27" s="850"/>
      <c r="EX27" s="850"/>
      <c r="EY27" s="850"/>
      <c r="EZ27" s="850"/>
      <c r="FA27" s="850"/>
      <c r="FB27" s="850"/>
      <c r="FC27" s="850"/>
      <c r="FD27" s="850"/>
      <c r="FE27" s="850"/>
      <c r="FF27" s="850"/>
      <c r="FG27" s="850"/>
      <c r="FH27" s="850"/>
      <c r="FI27" s="850"/>
      <c r="FJ27" s="850"/>
      <c r="FK27" s="850"/>
      <c r="FL27" s="850"/>
      <c r="FM27" s="850"/>
      <c r="FN27" s="850"/>
      <c r="FO27" s="850"/>
      <c r="FP27" s="850"/>
      <c r="FQ27" s="850"/>
      <c r="FR27" s="850"/>
      <c r="FS27" s="850"/>
      <c r="FT27" s="850"/>
      <c r="FU27" s="850"/>
      <c r="FV27" s="850"/>
      <c r="FW27" s="850"/>
      <c r="FX27" s="850"/>
      <c r="FY27" s="18"/>
      <c r="FZ27" s="18"/>
      <c r="GA27" s="18"/>
      <c r="GB27" s="18"/>
      <c r="GC27" s="18"/>
      <c r="GD27" s="18"/>
      <c r="GE27" s="1309" t="s">
        <v>299</v>
      </c>
      <c r="GF27" s="1301" t="s">
        <v>762</v>
      </c>
      <c r="GG27" s="1302"/>
      <c r="GH27" s="1302"/>
      <c r="GI27" s="1302"/>
      <c r="GJ27" s="1302"/>
      <c r="GK27" s="1302"/>
      <c r="GL27" s="1302"/>
      <c r="GM27" s="1382"/>
      <c r="GN27" s="1383"/>
    </row>
    <row r="28" spans="1:210" s="35" customFormat="1" ht="12" customHeight="1">
      <c r="B28" s="18"/>
      <c r="C28" s="18"/>
      <c r="D28" s="18"/>
      <c r="E28" s="18"/>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306" t="s">
        <v>102</v>
      </c>
      <c r="AF28" s="1306"/>
      <c r="AG28" s="1306"/>
      <c r="AH28" s="1306"/>
      <c r="AI28" s="1306"/>
      <c r="AJ28" s="1306"/>
      <c r="AK28" s="1306"/>
      <c r="AL28" s="1306"/>
      <c r="AM28" s="1306"/>
      <c r="AN28" s="1306"/>
      <c r="AO28" s="1306"/>
      <c r="AP28" s="1306"/>
      <c r="AQ28" s="1306"/>
      <c r="AR28" s="1306"/>
      <c r="AS28" s="1306"/>
      <c r="AT28" s="1306"/>
      <c r="AU28" s="1306"/>
      <c r="AV28" s="1306"/>
      <c r="AW28" s="1306"/>
      <c r="AX28" s="1306"/>
      <c r="AY28" s="1306"/>
      <c r="AZ28" s="1306"/>
      <c r="BA28" s="1306"/>
      <c r="BB28" s="1306"/>
      <c r="BC28" s="1306"/>
      <c r="BD28" s="1306"/>
      <c r="BE28" s="1306"/>
      <c r="BF28" s="1306"/>
      <c r="BG28" s="1306"/>
      <c r="BH28" s="18"/>
      <c r="BI28" s="18"/>
      <c r="BJ28" s="18"/>
      <c r="BK28" s="18"/>
      <c r="BL28" s="18"/>
      <c r="BM28" s="18"/>
      <c r="BN28" s="18"/>
      <c r="BO28" s="18"/>
      <c r="BP28" s="18"/>
      <c r="BQ28" s="18"/>
      <c r="BR28" s="21"/>
      <c r="BS28" s="21"/>
      <c r="BT28" s="21"/>
      <c r="BU28" s="21"/>
      <c r="BV28" s="21"/>
      <c r="BW28" s="21"/>
      <c r="BX28" s="21"/>
      <c r="BY28" s="21"/>
      <c r="BZ28" s="21"/>
      <c r="CA28" s="21"/>
      <c r="CB28" s="21"/>
      <c r="CC28" s="21"/>
      <c r="CD28" s="21"/>
      <c r="CE28" s="21"/>
      <c r="CF28" s="21"/>
      <c r="CG28" s="18"/>
      <c r="CH28" s="18"/>
      <c r="CI28" s="18"/>
      <c r="CJ28" s="18"/>
      <c r="CK28" s="18"/>
      <c r="CL28" s="18"/>
      <c r="CM28" s="769"/>
      <c r="CN28" s="769"/>
      <c r="CO28" s="769"/>
      <c r="CP28" s="769"/>
      <c r="CQ28" s="769"/>
      <c r="CR28" s="769"/>
      <c r="CS28" s="769"/>
      <c r="CT28" s="769"/>
      <c r="CU28" s="13"/>
      <c r="CV28" s="13"/>
      <c r="CW28" s="13"/>
      <c r="CX28" s="13"/>
      <c r="CY28" s="13"/>
      <c r="CZ28" s="13"/>
      <c r="DA28" s="13"/>
      <c r="DB28" s="1386"/>
      <c r="DC28" s="1386"/>
      <c r="DD28" s="1386"/>
      <c r="DE28" s="1386"/>
      <c r="DF28" s="1386"/>
      <c r="DG28" s="1386"/>
      <c r="DH28" s="1386"/>
      <c r="DI28" s="18"/>
      <c r="DJ28" s="18"/>
      <c r="DK28" s="18"/>
      <c r="DL28" s="18"/>
      <c r="DM28" s="18"/>
      <c r="DN28" s="18"/>
      <c r="DO28" s="18"/>
      <c r="DP28" s="18"/>
      <c r="DQ28" s="18"/>
      <c r="DR28" s="18"/>
      <c r="DS28" s="18"/>
      <c r="DT28" s="18"/>
      <c r="DU28" s="18"/>
      <c r="DV28" s="18"/>
      <c r="DW28" s="18"/>
      <c r="DX28" s="18"/>
      <c r="DY28" s="599"/>
      <c r="DZ28" s="599"/>
      <c r="EA28" s="599"/>
      <c r="EB28" s="599"/>
      <c r="EC28" s="599"/>
      <c r="ED28" s="599"/>
      <c r="EE28" s="599"/>
      <c r="EF28" s="599"/>
      <c r="EG28" s="599"/>
      <c r="EH28" s="599"/>
      <c r="EI28" s="599"/>
      <c r="EJ28" s="599"/>
      <c r="EK28" s="599"/>
      <c r="EL28" s="599"/>
      <c r="EM28" s="599"/>
      <c r="EN28" s="599"/>
      <c r="EO28" s="599"/>
      <c r="EP28" s="599"/>
      <c r="EQ28" s="599"/>
      <c r="ER28" s="599"/>
      <c r="ES28" s="599"/>
      <c r="ET28" s="599"/>
      <c r="EU28" s="599"/>
      <c r="EV28" s="599"/>
      <c r="EW28" s="599"/>
      <c r="EX28" s="599"/>
      <c r="EY28" s="599"/>
      <c r="EZ28" s="599"/>
      <c r="FA28" s="599"/>
      <c r="FB28" s="599"/>
      <c r="FC28" s="599"/>
      <c r="FD28" s="599"/>
      <c r="FE28" s="599"/>
      <c r="FF28" s="599"/>
      <c r="FG28" s="599"/>
      <c r="FH28" s="599"/>
      <c r="FI28" s="599"/>
      <c r="FJ28" s="599"/>
      <c r="FK28" s="599"/>
      <c r="FL28" s="599"/>
      <c r="FM28" s="599"/>
      <c r="FN28" s="599"/>
      <c r="FO28" s="599"/>
      <c r="FP28" s="599"/>
      <c r="FQ28" s="599"/>
      <c r="FR28" s="599"/>
      <c r="FS28" s="599"/>
      <c r="FT28" s="599"/>
      <c r="FU28" s="599"/>
      <c r="FV28" s="599"/>
      <c r="FW28" s="21"/>
      <c r="FX28" s="21"/>
      <c r="FY28" s="21"/>
      <c r="FZ28" s="21"/>
      <c r="GA28" s="21"/>
      <c r="GB28" s="18"/>
      <c r="GC28" s="18"/>
      <c r="GD28" s="18"/>
      <c r="GE28" s="1310"/>
    </row>
    <row r="29" spans="1:210" s="35" customFormat="1" ht="16.5" customHeight="1">
      <c r="A29" s="738" t="s">
        <v>686</v>
      </c>
      <c r="B29" s="18"/>
      <c r="C29" s="18"/>
      <c r="D29" s="18"/>
      <c r="E29" s="18"/>
      <c r="F29" s="18"/>
      <c r="G29" s="18"/>
      <c r="H29" s="218"/>
      <c r="I29" s="218"/>
      <c r="J29" s="218"/>
      <c r="K29" s="218"/>
      <c r="L29" s="218"/>
      <c r="M29" s="218"/>
      <c r="N29" s="218"/>
      <c r="O29" s="218"/>
      <c r="P29" s="218"/>
      <c r="Q29" s="218"/>
      <c r="R29" s="218"/>
      <c r="S29" s="218"/>
      <c r="T29" s="218"/>
      <c r="U29" s="218"/>
      <c r="V29" s="218"/>
      <c r="W29" s="218"/>
      <c r="X29" s="218"/>
      <c r="Y29" s="218"/>
      <c r="Z29" s="218"/>
      <c r="AA29" s="218"/>
      <c r="AB29" s="218"/>
      <c r="AC29" s="218"/>
      <c r="AD29" s="218"/>
      <c r="AE29" s="1306"/>
      <c r="AF29" s="1306"/>
      <c r="AG29" s="1306"/>
      <c r="AH29" s="1306"/>
      <c r="AI29" s="1306"/>
      <c r="AJ29" s="1306"/>
      <c r="AK29" s="1306"/>
      <c r="AL29" s="1306"/>
      <c r="AM29" s="1306"/>
      <c r="AN29" s="1306"/>
      <c r="AO29" s="1306"/>
      <c r="AP29" s="1306"/>
      <c r="AQ29" s="1306"/>
      <c r="AR29" s="1306"/>
      <c r="AS29" s="1306"/>
      <c r="AT29" s="1306"/>
      <c r="AU29" s="1306"/>
      <c r="AV29" s="1306"/>
      <c r="AW29" s="1306"/>
      <c r="AX29" s="1306"/>
      <c r="AY29" s="1306"/>
      <c r="AZ29" s="1306"/>
      <c r="BA29" s="1306"/>
      <c r="BB29" s="1306"/>
      <c r="BC29" s="1306"/>
      <c r="BD29" s="1306"/>
      <c r="BE29" s="1306"/>
      <c r="BF29" s="1306"/>
      <c r="BG29" s="1306"/>
      <c r="BH29" s="218"/>
      <c r="BI29" s="218"/>
      <c r="BJ29" s="218"/>
      <c r="BK29" s="218"/>
      <c r="BL29" s="218"/>
      <c r="BM29" s="218"/>
      <c r="BN29" s="218"/>
      <c r="BO29" s="218"/>
      <c r="BP29" s="2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218"/>
      <c r="CR29" s="218"/>
      <c r="CS29" s="218"/>
      <c r="CT29" s="218"/>
      <c r="CU29" s="218"/>
      <c r="CV29" s="218"/>
      <c r="CW29" s="218"/>
      <c r="CX29" s="218"/>
      <c r="CY29" s="218"/>
      <c r="CZ29" s="218"/>
      <c r="DA29" s="218"/>
      <c r="DB29" s="218"/>
      <c r="DC29" s="218"/>
      <c r="DD29" s="218"/>
      <c r="DE29" s="218"/>
      <c r="DF29" s="218"/>
      <c r="DG29" s="218"/>
      <c r="DH29" s="218"/>
      <c r="DI29" s="218"/>
      <c r="DJ29" s="218"/>
      <c r="DK29" s="218"/>
      <c r="DL29" s="218"/>
      <c r="DM29" s="218"/>
      <c r="DN29" s="218"/>
      <c r="DO29" s="218"/>
      <c r="DP29" s="218"/>
      <c r="DQ29" s="218"/>
      <c r="DR29" s="218"/>
      <c r="DS29" s="218"/>
      <c r="DT29" s="218"/>
      <c r="DU29" s="218"/>
      <c r="DV29" s="218"/>
      <c r="DW29" s="218"/>
      <c r="DX29" s="218"/>
      <c r="DY29" s="218"/>
      <c r="DZ29" s="218"/>
      <c r="EA29" s="218"/>
      <c r="EB29" s="218"/>
      <c r="EC29" s="218"/>
      <c r="ED29" s="18"/>
      <c r="EE29" s="18"/>
      <c r="EF29" s="18"/>
      <c r="EG29" s="1300" t="s">
        <v>691</v>
      </c>
      <c r="EH29" s="1300"/>
      <c r="EI29" s="1300"/>
      <c r="EJ29" s="1300"/>
      <c r="EK29" s="1300"/>
      <c r="EL29" s="1300"/>
      <c r="EM29" s="1300"/>
      <c r="EN29" s="1300"/>
      <c r="EO29" s="1300"/>
      <c r="EP29" s="1300"/>
      <c r="EQ29" s="1300"/>
      <c r="ER29" s="1300"/>
      <c r="ES29" s="1300"/>
      <c r="ET29" s="1300"/>
      <c r="EU29" s="1300"/>
      <c r="EV29" s="1300"/>
      <c r="EW29" s="1300"/>
      <c r="EX29" s="1300"/>
      <c r="EY29" s="960" t="s">
        <v>19</v>
      </c>
      <c r="EZ29" s="960"/>
      <c r="FA29" s="960"/>
      <c r="FB29" s="960"/>
      <c r="FC29" s="960"/>
      <c r="FD29" s="960"/>
      <c r="FE29" s="1300"/>
      <c r="FF29" s="1300"/>
      <c r="FG29" s="1300"/>
      <c r="FH29" s="1300"/>
      <c r="FI29" s="1300"/>
      <c r="FJ29" s="1300"/>
      <c r="FK29" s="1300"/>
      <c r="FL29" s="960" t="s">
        <v>20</v>
      </c>
      <c r="FM29" s="960"/>
      <c r="FN29" s="960"/>
      <c r="FO29" s="960"/>
      <c r="FP29" s="960"/>
      <c r="FQ29" s="960"/>
      <c r="FR29" s="1300"/>
      <c r="FS29" s="1300"/>
      <c r="FT29" s="1300"/>
      <c r="FU29" s="1300"/>
      <c r="FV29" s="1300"/>
      <c r="FW29" s="1300"/>
      <c r="FX29" s="1300"/>
      <c r="FY29" s="960" t="s">
        <v>21</v>
      </c>
      <c r="FZ29" s="960"/>
      <c r="GA29" s="960"/>
      <c r="GB29" s="960"/>
      <c r="GC29" s="960"/>
      <c r="GD29" s="960"/>
    </row>
    <row r="30" spans="1:210" s="35" customFormat="1" ht="16.5" customHeight="1">
      <c r="B30" s="13"/>
      <c r="C30" s="13"/>
      <c r="D30" s="1299" t="str">
        <f>IF(会社名等!E5=会社名等!Q41,"「会社名等」のページで提出先を選択してください","")</f>
        <v>「会社名等」のページで提出先を選択してください</v>
      </c>
      <c r="E30" s="1299"/>
      <c r="F30" s="1299"/>
      <c r="G30" s="1299"/>
      <c r="H30" s="1299"/>
      <c r="I30" s="1299"/>
      <c r="J30" s="1299"/>
      <c r="K30" s="1299"/>
      <c r="L30" s="1299"/>
      <c r="M30" s="1299"/>
      <c r="N30" s="1299"/>
      <c r="O30" s="1299"/>
      <c r="P30" s="1299"/>
      <c r="Q30" s="1299"/>
      <c r="R30" s="1299"/>
      <c r="S30" s="1299"/>
      <c r="T30" s="1299"/>
      <c r="U30" s="1299"/>
      <c r="V30" s="1299"/>
      <c r="W30" s="1299"/>
      <c r="X30" s="1299"/>
      <c r="Y30" s="1299"/>
      <c r="Z30" s="1299"/>
      <c r="AA30" s="1299"/>
      <c r="AB30" s="1299"/>
      <c r="AC30" s="1299"/>
      <c r="AD30" s="1299"/>
      <c r="AE30" s="1299"/>
      <c r="AF30" s="1299"/>
      <c r="AG30" s="1299"/>
      <c r="AH30" s="1299"/>
      <c r="AI30" s="1299"/>
      <c r="AJ30" s="1299"/>
      <c r="AK30" s="1299"/>
      <c r="AL30" s="1299"/>
      <c r="AM30" s="1299"/>
      <c r="AN30" s="1299"/>
      <c r="AO30" s="1299"/>
      <c r="AP30" s="1299"/>
      <c r="AQ30" s="1299"/>
      <c r="AR30" s="1299"/>
      <c r="AS30" s="1299"/>
      <c r="AT30" s="1299"/>
      <c r="AU30" s="1299"/>
      <c r="AV30" s="1299"/>
      <c r="AW30" s="1299"/>
      <c r="AX30" s="1299"/>
      <c r="AY30" s="1299"/>
      <c r="AZ30" s="1299"/>
      <c r="BA30" s="1299"/>
      <c r="BB30" s="1299"/>
      <c r="BC30" s="1299"/>
      <c r="BD30" s="1299"/>
      <c r="BE30" s="1299"/>
      <c r="BF30" s="1299"/>
      <c r="BG30" s="1299"/>
      <c r="BH30" s="221"/>
      <c r="BI30" s="221"/>
      <c r="BJ30" s="221"/>
      <c r="BK30" s="221"/>
      <c r="BL30" s="221"/>
      <c r="BM30" s="221"/>
      <c r="BN30" s="221"/>
      <c r="BO30" s="221"/>
      <c r="BP30" s="221"/>
      <c r="BQ30" s="221"/>
      <c r="BR30" s="221"/>
      <c r="BS30" s="221"/>
      <c r="BT30" s="221"/>
      <c r="BU30" s="221"/>
      <c r="BV30" s="221"/>
      <c r="BW30" s="221"/>
      <c r="BX30" s="221"/>
      <c r="BY30" s="221"/>
      <c r="BZ30" s="221"/>
      <c r="CA30" s="221"/>
      <c r="CB30" s="1004"/>
      <c r="CC30" s="1004"/>
      <c r="CD30" s="1004"/>
      <c r="CE30" s="1004"/>
      <c r="CF30" s="1004"/>
      <c r="CG30" s="1004"/>
      <c r="CH30" s="1004"/>
      <c r="CI30" s="1004"/>
      <c r="CJ30" s="1004"/>
      <c r="CK30" s="1004"/>
      <c r="CL30" s="1004"/>
      <c r="CM30" s="1004"/>
      <c r="CN30" s="1004"/>
      <c r="CO30" s="1004"/>
      <c r="CP30" s="1004"/>
      <c r="CQ30" s="1004"/>
      <c r="CR30" s="1004"/>
      <c r="CS30" s="1004"/>
      <c r="CT30" s="1004"/>
      <c r="CU30" s="1004"/>
      <c r="CV30" s="1004"/>
      <c r="CW30" s="1004"/>
      <c r="CX30" s="1004"/>
      <c r="CY30" s="258"/>
      <c r="CZ30" s="1294" t="str">
        <f>IF(会社名等!E7="","",IF(会社名等!E8="","",会社名等!E7))</f>
        <v/>
      </c>
      <c r="DA30" s="1294"/>
      <c r="DB30" s="1294"/>
      <c r="DC30" s="1294"/>
      <c r="DD30" s="1294"/>
      <c r="DE30" s="1294"/>
      <c r="DF30" s="1294"/>
      <c r="DG30" s="1294"/>
      <c r="DH30" s="1294"/>
      <c r="DI30" s="1294"/>
      <c r="DJ30" s="1294"/>
      <c r="DK30" s="1294"/>
      <c r="DL30" s="1294"/>
      <c r="DM30" s="1294"/>
      <c r="DN30" s="1294"/>
      <c r="DO30" s="1294"/>
      <c r="DP30" s="1294"/>
      <c r="DQ30" s="1294"/>
      <c r="DR30" s="1294"/>
      <c r="DS30" s="1294"/>
      <c r="DT30" s="1294"/>
      <c r="DU30" s="1294"/>
      <c r="DV30" s="1294"/>
      <c r="DW30" s="1294"/>
      <c r="DX30" s="1294"/>
      <c r="DY30" s="1294"/>
      <c r="DZ30" s="1294"/>
      <c r="EA30" s="1294"/>
      <c r="EB30" s="1294"/>
      <c r="EC30" s="1294"/>
      <c r="ED30" s="1294"/>
      <c r="EE30" s="1294"/>
      <c r="EF30" s="1294"/>
      <c r="EG30" s="1294"/>
      <c r="EH30" s="1294"/>
      <c r="EI30" s="1294"/>
      <c r="EJ30" s="1294"/>
      <c r="EK30" s="1294"/>
      <c r="EL30" s="1294"/>
      <c r="EM30" s="1294"/>
      <c r="EN30" s="1294"/>
      <c r="EO30" s="1294"/>
      <c r="EP30" s="1294"/>
      <c r="EQ30" s="1294"/>
      <c r="ER30" s="1294"/>
      <c r="ES30" s="1294"/>
      <c r="ET30" s="1294"/>
      <c r="EU30" s="1294"/>
      <c r="EV30" s="1294"/>
      <c r="EW30" s="1294"/>
      <c r="EX30" s="1294"/>
      <c r="EY30" s="1294"/>
      <c r="EZ30" s="1294"/>
      <c r="FA30" s="1294"/>
      <c r="FB30" s="1294"/>
      <c r="FC30" s="1294"/>
      <c r="FD30" s="1294"/>
      <c r="FE30" s="1294"/>
      <c r="FF30" s="1294"/>
      <c r="FG30" s="1294"/>
      <c r="FH30" s="1294"/>
      <c r="FI30" s="1294"/>
      <c r="FJ30" s="1294"/>
      <c r="FK30" s="1294"/>
      <c r="FL30" s="1294"/>
      <c r="FM30" s="1294"/>
      <c r="FN30" s="1294"/>
      <c r="FO30" s="1294"/>
      <c r="FP30" s="1294"/>
      <c r="FQ30" s="1294"/>
      <c r="FR30" s="1294"/>
      <c r="FS30" s="1294"/>
      <c r="FT30" s="1294"/>
      <c r="FU30" s="1294"/>
      <c r="FV30" s="1294"/>
      <c r="FW30" s="1294"/>
      <c r="FX30" s="1294"/>
      <c r="FY30" s="1294"/>
      <c r="FZ30" s="1294"/>
      <c r="GA30" s="1294"/>
      <c r="GB30" s="1294"/>
      <c r="GC30" s="1294"/>
      <c r="GD30" s="1294"/>
      <c r="GE30" s="270"/>
      <c r="GF30" s="271"/>
      <c r="GG30" s="271"/>
      <c r="GH30" s="271"/>
      <c r="GI30" s="271"/>
      <c r="GJ30" s="271"/>
      <c r="GK30" s="271"/>
      <c r="GL30" s="271"/>
      <c r="GM30" s="271"/>
      <c r="GN30" s="271"/>
      <c r="GO30" s="271"/>
      <c r="GP30" s="271"/>
      <c r="GQ30" s="271"/>
      <c r="GR30" s="271"/>
      <c r="GS30" s="271"/>
      <c r="GT30" s="271"/>
      <c r="GU30" s="271"/>
      <c r="GV30" s="271"/>
      <c r="GW30" s="271"/>
      <c r="GX30" s="271"/>
      <c r="GY30" s="271"/>
      <c r="GZ30" s="271"/>
      <c r="HA30" s="271"/>
      <c r="HB30" s="271"/>
    </row>
    <row r="31" spans="1:210" s="35" customFormat="1" ht="16.5" customHeight="1">
      <c r="B31" s="13"/>
      <c r="C31" s="13"/>
      <c r="D31" s="1299"/>
      <c r="E31" s="1299"/>
      <c r="F31" s="1299"/>
      <c r="G31" s="1299"/>
      <c r="H31" s="1299"/>
      <c r="I31" s="1299"/>
      <c r="J31" s="1299"/>
      <c r="K31" s="1299"/>
      <c r="L31" s="1299"/>
      <c r="M31" s="1299"/>
      <c r="N31" s="1299"/>
      <c r="O31" s="1299"/>
      <c r="P31" s="1299"/>
      <c r="Q31" s="1299"/>
      <c r="R31" s="1299"/>
      <c r="S31" s="1299"/>
      <c r="T31" s="1299"/>
      <c r="U31" s="1299"/>
      <c r="V31" s="1299"/>
      <c r="W31" s="1299"/>
      <c r="X31" s="1299"/>
      <c r="Y31" s="1299"/>
      <c r="Z31" s="1299"/>
      <c r="AA31" s="1299"/>
      <c r="AB31" s="1299"/>
      <c r="AC31" s="1299"/>
      <c r="AD31" s="1299"/>
      <c r="AE31" s="1299"/>
      <c r="AF31" s="1299"/>
      <c r="AG31" s="1299"/>
      <c r="AH31" s="1299"/>
      <c r="AI31" s="1299"/>
      <c r="AJ31" s="1299"/>
      <c r="AK31" s="1299"/>
      <c r="AL31" s="1299"/>
      <c r="AM31" s="1299"/>
      <c r="AN31" s="1299"/>
      <c r="AO31" s="1299"/>
      <c r="AP31" s="1299"/>
      <c r="AQ31" s="1299"/>
      <c r="AR31" s="1299"/>
      <c r="AS31" s="1299"/>
      <c r="AT31" s="1299"/>
      <c r="AU31" s="1299"/>
      <c r="AV31" s="1299"/>
      <c r="AW31" s="1299"/>
      <c r="AX31" s="1299"/>
      <c r="AY31" s="1299"/>
      <c r="AZ31" s="1299"/>
      <c r="BA31" s="1299"/>
      <c r="BB31" s="1299"/>
      <c r="BC31" s="1299"/>
      <c r="BD31" s="1299"/>
      <c r="BE31" s="1299"/>
      <c r="BF31" s="1299"/>
      <c r="BG31" s="1299"/>
      <c r="BH31" s="23"/>
      <c r="BI31" s="23"/>
      <c r="BJ31" s="23"/>
      <c r="BK31" s="23"/>
      <c r="BL31" s="23"/>
      <c r="BM31" s="23"/>
      <c r="BN31" s="23"/>
      <c r="BO31" s="23"/>
      <c r="BP31" s="23"/>
      <c r="BQ31" s="23"/>
      <c r="BR31" s="23"/>
      <c r="BS31" s="23"/>
      <c r="BT31" s="23"/>
      <c r="BU31" s="23"/>
      <c r="BV31" s="13"/>
      <c r="BW31" s="13"/>
      <c r="BX31" s="23"/>
      <c r="BY31" s="23"/>
      <c r="BZ31" s="23"/>
      <c r="CA31" s="13"/>
      <c r="CB31" s="1006"/>
      <c r="CC31" s="1006"/>
      <c r="CD31" s="1006"/>
      <c r="CE31" s="1006"/>
      <c r="CF31" s="1006"/>
      <c r="CG31" s="1006"/>
      <c r="CH31" s="1006"/>
      <c r="CI31" s="1006"/>
      <c r="CJ31" s="1006"/>
      <c r="CK31" s="1006"/>
      <c r="CL31" s="1006"/>
      <c r="CM31" s="1006"/>
      <c r="CN31" s="1006"/>
      <c r="CO31" s="1006"/>
      <c r="CP31" s="1006"/>
      <c r="CQ31" s="1006"/>
      <c r="CR31" s="1006"/>
      <c r="CS31" s="1006"/>
      <c r="CT31" s="1006"/>
      <c r="CU31" s="1006"/>
      <c r="CV31" s="1006"/>
      <c r="CW31" s="1006"/>
      <c r="CX31" s="1006"/>
      <c r="CY31" s="599"/>
      <c r="CZ31" s="1295" t="str">
        <f>IF(会社名等!E7&amp;会社名等!E8="","",IF(会社名等!E8="",会社名等!E7,IF(会社名等!E7="",会社名等!E8,会社名等!E8)))</f>
        <v/>
      </c>
      <c r="DA31" s="1295"/>
      <c r="DB31" s="1295"/>
      <c r="DC31" s="1295"/>
      <c r="DD31" s="1295"/>
      <c r="DE31" s="1295"/>
      <c r="DF31" s="1295"/>
      <c r="DG31" s="1295"/>
      <c r="DH31" s="1295"/>
      <c r="DI31" s="1295"/>
      <c r="DJ31" s="1295"/>
      <c r="DK31" s="1295"/>
      <c r="DL31" s="1295"/>
      <c r="DM31" s="1295"/>
      <c r="DN31" s="1295"/>
      <c r="DO31" s="1295"/>
      <c r="DP31" s="1295"/>
      <c r="DQ31" s="1295"/>
      <c r="DR31" s="1295"/>
      <c r="DS31" s="1295"/>
      <c r="DT31" s="1295"/>
      <c r="DU31" s="1295"/>
      <c r="DV31" s="1295"/>
      <c r="DW31" s="1295"/>
      <c r="DX31" s="1295"/>
      <c r="DY31" s="1295"/>
      <c r="DZ31" s="1295"/>
      <c r="EA31" s="1295"/>
      <c r="EB31" s="1295"/>
      <c r="EC31" s="1295"/>
      <c r="ED31" s="1295"/>
      <c r="EE31" s="1295"/>
      <c r="EF31" s="1295"/>
      <c r="EG31" s="1295"/>
      <c r="EH31" s="1295"/>
      <c r="EI31" s="1295"/>
      <c r="EJ31" s="1295"/>
      <c r="EK31" s="1295"/>
      <c r="EL31" s="1295"/>
      <c r="EM31" s="1295"/>
      <c r="EN31" s="1295"/>
      <c r="EO31" s="1295"/>
      <c r="EP31" s="1295"/>
      <c r="EQ31" s="1295"/>
      <c r="ER31" s="1295"/>
      <c r="ES31" s="1295"/>
      <c r="ET31" s="1295"/>
      <c r="EU31" s="1295"/>
      <c r="EV31" s="1295"/>
      <c r="EW31" s="1295"/>
      <c r="EX31" s="1295"/>
      <c r="EY31" s="1295"/>
      <c r="EZ31" s="1295"/>
      <c r="FA31" s="1295"/>
      <c r="FB31" s="1295"/>
      <c r="FC31" s="1295"/>
      <c r="FD31" s="1295"/>
      <c r="FE31" s="1295"/>
      <c r="FF31" s="1295"/>
      <c r="FG31" s="1295"/>
      <c r="FH31" s="1295"/>
      <c r="FI31" s="1295"/>
      <c r="FJ31" s="1295"/>
      <c r="FK31" s="1295"/>
      <c r="FL31" s="1295"/>
      <c r="FM31" s="1295"/>
      <c r="FN31" s="1295"/>
      <c r="FO31" s="1295"/>
      <c r="FP31" s="1295"/>
      <c r="FQ31" s="1295"/>
      <c r="FR31" s="1295"/>
      <c r="FS31" s="1295"/>
      <c r="FT31" s="1295"/>
      <c r="FU31" s="1295"/>
      <c r="FV31" s="1295"/>
      <c r="FW31" s="1295"/>
      <c r="FX31" s="1295"/>
      <c r="FY31" s="1295"/>
      <c r="FZ31" s="1295"/>
      <c r="GA31" s="1295"/>
      <c r="GB31" s="1295"/>
      <c r="GC31" s="1295"/>
      <c r="GD31" s="1295"/>
      <c r="GE31" s="270"/>
      <c r="GF31" s="271"/>
      <c r="GG31" s="271"/>
      <c r="GH31" s="271"/>
      <c r="GI31" s="271"/>
      <c r="GJ31" s="271"/>
      <c r="GK31" s="271"/>
      <c r="GL31" s="271"/>
      <c r="GM31" s="271"/>
      <c r="GN31" s="271"/>
      <c r="GO31" s="271"/>
      <c r="GP31" s="271"/>
      <c r="GQ31" s="271"/>
      <c r="GR31" s="271"/>
      <c r="GS31" s="271"/>
      <c r="GT31" s="271"/>
      <c r="GU31" s="271"/>
      <c r="GV31" s="271"/>
      <c r="GW31" s="271"/>
      <c r="GX31" s="271"/>
      <c r="GY31" s="271"/>
      <c r="GZ31" s="271"/>
      <c r="HA31" s="271"/>
      <c r="HB31" s="271"/>
    </row>
    <row r="32" spans="1:210" s="35" customFormat="1" ht="16.5" customHeight="1">
      <c r="B32" s="849" t="str">
        <f>+会社名等!D5</f>
        <v>○○局長</v>
      </c>
      <c r="C32" s="849"/>
      <c r="D32" s="849"/>
      <c r="E32" s="849"/>
      <c r="F32" s="849"/>
      <c r="G32" s="849"/>
      <c r="H32" s="849"/>
      <c r="I32" s="849"/>
      <c r="J32" s="849"/>
      <c r="K32" s="849"/>
      <c r="L32" s="849"/>
      <c r="M32" s="849"/>
      <c r="N32" s="849"/>
      <c r="O32" s="18"/>
      <c r="P32" s="221"/>
      <c r="Q32" s="221"/>
      <c r="R32" s="402"/>
      <c r="S32" s="402"/>
      <c r="T32" s="13"/>
      <c r="U32" s="13"/>
      <c r="V32" s="13"/>
      <c r="W32" s="13"/>
      <c r="X32" s="13"/>
      <c r="Y32" s="13"/>
      <c r="Z32" s="402"/>
      <c r="AA32" s="402"/>
      <c r="AB32" s="402"/>
      <c r="AC32" s="402"/>
      <c r="AD32" s="402"/>
      <c r="AE32" s="402"/>
      <c r="AF32" s="402"/>
      <c r="AG32" s="402"/>
      <c r="AH32" s="402"/>
      <c r="AI32" s="402"/>
      <c r="AJ32" s="402"/>
      <c r="AK32" s="402"/>
      <c r="AL32" s="402"/>
      <c r="AM32" s="402"/>
      <c r="AN32" s="402"/>
      <c r="AO32" s="402"/>
      <c r="AP32" s="402"/>
      <c r="AQ32" s="402"/>
      <c r="AR32" s="402"/>
      <c r="AS32" s="402"/>
      <c r="AT32" s="402"/>
      <c r="AU32" s="402"/>
      <c r="AV32" s="402"/>
      <c r="AW32" s="402"/>
      <c r="AX32" s="402"/>
      <c r="AY32" s="402"/>
      <c r="AZ32" s="402"/>
      <c r="BA32" s="402"/>
      <c r="BB32" s="23"/>
      <c r="BC32" s="23"/>
      <c r="BD32" s="23"/>
      <c r="BE32" s="23"/>
      <c r="BF32" s="23"/>
      <c r="BG32" s="23"/>
      <c r="BH32" s="23"/>
      <c r="BI32" s="23"/>
      <c r="BJ32" s="23"/>
      <c r="BK32" s="23"/>
      <c r="BL32" s="23"/>
      <c r="BM32" s="23"/>
      <c r="BN32" s="23"/>
      <c r="BO32" s="23"/>
      <c r="BP32" s="23"/>
      <c r="BQ32" s="23"/>
      <c r="BR32" s="23"/>
      <c r="BS32" s="23"/>
      <c r="BT32" s="23"/>
      <c r="BU32" s="23"/>
      <c r="BV32" s="13"/>
      <c r="BW32" s="13"/>
      <c r="BX32" s="23"/>
      <c r="BY32" s="23"/>
      <c r="BZ32" s="23"/>
      <c r="CA32" s="13"/>
      <c r="CB32" s="1296" t="s">
        <v>103</v>
      </c>
      <c r="CC32" s="1296"/>
      <c r="CD32" s="1296"/>
      <c r="CE32" s="1296"/>
      <c r="CF32" s="1296"/>
      <c r="CG32" s="1296"/>
      <c r="CH32" s="1296"/>
      <c r="CI32" s="1296"/>
      <c r="CJ32" s="1296"/>
      <c r="CK32" s="1296"/>
      <c r="CL32" s="1296"/>
      <c r="CM32" s="1296"/>
      <c r="CN32" s="1296"/>
      <c r="CO32" s="1296"/>
      <c r="CP32" s="1296"/>
      <c r="CQ32" s="1296"/>
      <c r="CR32" s="1296"/>
      <c r="CS32" s="1296"/>
      <c r="CT32" s="1296"/>
      <c r="CU32" s="1296"/>
      <c r="CV32" s="1296"/>
      <c r="CW32" s="18"/>
      <c r="CX32" s="18"/>
      <c r="CY32" s="599"/>
      <c r="CZ32" s="1295" t="str">
        <f>IF(会社名等!E9="","",会社名等!E9)</f>
        <v/>
      </c>
      <c r="DA32" s="1295"/>
      <c r="DB32" s="1295"/>
      <c r="DC32" s="1295"/>
      <c r="DD32" s="1295"/>
      <c r="DE32" s="1295"/>
      <c r="DF32" s="1295"/>
      <c r="DG32" s="1295"/>
      <c r="DH32" s="1295"/>
      <c r="DI32" s="1295"/>
      <c r="DJ32" s="1295"/>
      <c r="DK32" s="1295"/>
      <c r="DL32" s="1295"/>
      <c r="DM32" s="1295"/>
      <c r="DN32" s="1295"/>
      <c r="DO32" s="1295"/>
      <c r="DP32" s="1295"/>
      <c r="DQ32" s="1295"/>
      <c r="DR32" s="1295"/>
      <c r="DS32" s="1295"/>
      <c r="DT32" s="1295"/>
      <c r="DU32" s="1295"/>
      <c r="DV32" s="1295"/>
      <c r="DW32" s="1295"/>
      <c r="DX32" s="1295"/>
      <c r="DY32" s="1295"/>
      <c r="DZ32" s="1295"/>
      <c r="EA32" s="1295"/>
      <c r="EB32" s="1295"/>
      <c r="EC32" s="1295"/>
      <c r="ED32" s="1295"/>
      <c r="EE32" s="1295"/>
      <c r="EF32" s="1295"/>
      <c r="EG32" s="1295"/>
      <c r="EH32" s="1295"/>
      <c r="EI32" s="1295"/>
      <c r="EJ32" s="1295"/>
      <c r="EK32" s="1295"/>
      <c r="EL32" s="1295"/>
      <c r="EM32" s="1295"/>
      <c r="EN32" s="1295"/>
      <c r="EO32" s="1295"/>
      <c r="EP32" s="1295"/>
      <c r="EQ32" s="1295"/>
      <c r="ER32" s="1295"/>
      <c r="ES32" s="1295"/>
      <c r="ET32" s="1295"/>
      <c r="EU32" s="1295"/>
      <c r="EV32" s="1295"/>
      <c r="EW32" s="1295"/>
      <c r="EX32" s="1295"/>
      <c r="EY32" s="1295"/>
      <c r="EZ32" s="1295"/>
      <c r="FA32" s="1295"/>
      <c r="FB32" s="1295"/>
      <c r="FC32" s="1295"/>
      <c r="FD32" s="1295"/>
      <c r="FE32" s="1295"/>
      <c r="FF32" s="1295"/>
      <c r="FG32" s="1295"/>
      <c r="FH32" s="1295"/>
      <c r="FI32" s="1295"/>
      <c r="FJ32" s="1295"/>
      <c r="FK32" s="1295"/>
      <c r="FL32" s="1295"/>
      <c r="FM32" s="1295"/>
      <c r="FN32" s="1295"/>
      <c r="FO32" s="1295"/>
      <c r="FP32" s="1295"/>
      <c r="FQ32" s="1295"/>
      <c r="FR32" s="1295"/>
      <c r="FS32" s="1295"/>
      <c r="FT32" s="1295"/>
      <c r="FU32" s="1295"/>
      <c r="FV32" s="1295"/>
      <c r="FW32" s="1295"/>
      <c r="FX32" s="1295"/>
      <c r="FY32" s="1295"/>
      <c r="FZ32" s="1295"/>
      <c r="GA32" s="1295"/>
      <c r="GB32" s="1295"/>
      <c r="GC32" s="1295"/>
      <c r="GD32" s="1295"/>
      <c r="GE32" s="272"/>
      <c r="GF32" s="271"/>
      <c r="GG32" s="271"/>
      <c r="GH32" s="271"/>
      <c r="GI32" s="271"/>
      <c r="GJ32" s="271"/>
      <c r="GK32" s="271"/>
      <c r="GL32" s="271"/>
      <c r="GM32" s="271"/>
      <c r="GN32" s="271"/>
      <c r="GO32" s="271"/>
      <c r="GP32" s="271"/>
      <c r="GQ32" s="271"/>
      <c r="GR32" s="271"/>
      <c r="GS32" s="271"/>
      <c r="GT32" s="271"/>
      <c r="GU32" s="271"/>
      <c r="GV32" s="271"/>
      <c r="GW32" s="271"/>
      <c r="GX32" s="271"/>
      <c r="GY32" s="271"/>
      <c r="GZ32" s="271"/>
      <c r="HA32" s="271"/>
      <c r="HB32" s="271"/>
    </row>
    <row r="33" spans="1:198" s="35" customFormat="1" ht="16.5" customHeight="1">
      <c r="B33" s="849" t="str">
        <f>+会社名等!D6</f>
        <v>○○知事</v>
      </c>
      <c r="C33" s="849"/>
      <c r="D33" s="849"/>
      <c r="E33" s="849"/>
      <c r="F33" s="849"/>
      <c r="G33" s="849"/>
      <c r="H33" s="849"/>
      <c r="I33" s="849"/>
      <c r="J33" s="849"/>
      <c r="K33" s="849"/>
      <c r="L33" s="849"/>
      <c r="M33" s="849"/>
      <c r="N33" s="849"/>
      <c r="O33" s="18"/>
      <c r="P33" s="18"/>
      <c r="Q33" s="1297" t="s">
        <v>22</v>
      </c>
      <c r="R33" s="1297"/>
      <c r="S33" s="1297"/>
      <c r="T33" s="1297"/>
      <c r="U33" s="1297"/>
      <c r="V33" s="1297"/>
      <c r="W33" s="1297"/>
      <c r="X33" s="1297"/>
      <c r="Y33" s="1297"/>
      <c r="Z33" s="1297"/>
      <c r="AA33" s="13"/>
      <c r="AB33" s="13"/>
      <c r="AC33" s="13"/>
      <c r="AD33" s="13"/>
      <c r="AE33" s="13"/>
      <c r="AF33" s="13"/>
      <c r="AG33" s="13"/>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3"/>
      <c r="BL33" s="13"/>
      <c r="BM33" s="18"/>
      <c r="BN33" s="18"/>
      <c r="BO33" s="18"/>
      <c r="BP33" s="18"/>
      <c r="BQ33" s="18"/>
      <c r="BR33" s="18"/>
      <c r="BS33" s="18"/>
      <c r="BT33" s="23"/>
      <c r="BU33" s="23"/>
      <c r="BV33" s="13"/>
      <c r="BW33" s="13"/>
      <c r="BX33" s="23"/>
      <c r="BY33" s="23"/>
      <c r="BZ33" s="23"/>
      <c r="CA33" s="13"/>
      <c r="CB33" s="849" t="s">
        <v>125</v>
      </c>
      <c r="CC33" s="849"/>
      <c r="CD33" s="849"/>
      <c r="CE33" s="849"/>
      <c r="CF33" s="849"/>
      <c r="CG33" s="849"/>
      <c r="CH33" s="849"/>
      <c r="CI33" s="849"/>
      <c r="CJ33" s="849"/>
      <c r="CK33" s="849"/>
      <c r="CL33" s="849"/>
      <c r="CM33" s="849"/>
      <c r="CN33" s="849"/>
      <c r="CO33" s="849"/>
      <c r="CP33" s="849"/>
      <c r="CQ33" s="849"/>
      <c r="CR33" s="849"/>
      <c r="CS33" s="849"/>
      <c r="CT33" s="849"/>
      <c r="CU33" s="849"/>
      <c r="CV33" s="849"/>
      <c r="CW33" s="18"/>
      <c r="CX33" s="18"/>
      <c r="CY33" s="18"/>
      <c r="CZ33" s="1298" t="str">
        <f>IF(会社名等!E10="","",会社名等!E10)</f>
        <v/>
      </c>
      <c r="DA33" s="1298"/>
      <c r="DB33" s="1298"/>
      <c r="DC33" s="1298"/>
      <c r="DD33" s="1298"/>
      <c r="DE33" s="1298"/>
      <c r="DF33" s="1298"/>
      <c r="DG33" s="1298"/>
      <c r="DH33" s="1298"/>
      <c r="DI33" s="1298"/>
      <c r="DJ33" s="1298"/>
      <c r="DK33" s="1298"/>
      <c r="DL33" s="1298"/>
      <c r="DM33" s="1298"/>
      <c r="DN33" s="1298"/>
      <c r="DO33" s="1298"/>
      <c r="DP33" s="1298"/>
      <c r="DQ33" s="1298"/>
      <c r="DR33" s="1298"/>
      <c r="DS33" s="1298"/>
      <c r="DT33" s="1298"/>
      <c r="DU33" s="1298"/>
      <c r="DV33" s="1298"/>
      <c r="DW33" s="1298"/>
      <c r="DX33" s="1298"/>
      <c r="DY33" s="1298"/>
      <c r="DZ33" s="1298"/>
      <c r="EA33" s="1298"/>
      <c r="EB33" s="1298"/>
      <c r="EC33" s="1298"/>
      <c r="ED33" s="1298"/>
      <c r="EE33" s="1298"/>
      <c r="EF33" s="1298"/>
      <c r="EG33" s="1298"/>
      <c r="EH33" s="1298"/>
      <c r="EI33" s="1298"/>
      <c r="EJ33" s="1298"/>
      <c r="EK33" s="1298"/>
      <c r="EL33" s="1298"/>
      <c r="EM33" s="1298"/>
      <c r="EN33" s="1298"/>
      <c r="EO33" s="1298"/>
      <c r="EP33" s="1298"/>
      <c r="EQ33" s="1298"/>
      <c r="ER33" s="1298"/>
      <c r="ES33" s="1298"/>
      <c r="ET33" s="1298"/>
      <c r="EU33" s="1298"/>
      <c r="EV33" s="1298"/>
      <c r="EW33" s="1298"/>
      <c r="EX33" s="1298"/>
      <c r="EY33" s="1298"/>
      <c r="EZ33" s="1298"/>
      <c r="FA33" s="1298"/>
      <c r="FB33" s="1298"/>
      <c r="FC33" s="1298"/>
      <c r="FD33" s="1298"/>
      <c r="FE33" s="1298"/>
      <c r="FF33" s="1298"/>
      <c r="FG33" s="1298"/>
      <c r="FH33" s="1298"/>
      <c r="FI33" s="1298"/>
      <c r="FJ33" s="1298"/>
      <c r="FK33" s="1298"/>
      <c r="FL33" s="1298"/>
      <c r="FM33" s="1298"/>
      <c r="FN33" s="1298"/>
      <c r="FO33" s="1298"/>
      <c r="FP33" s="1298"/>
      <c r="FQ33" s="1298"/>
      <c r="FR33" s="1298"/>
      <c r="FS33" s="1298"/>
      <c r="FT33" s="1298"/>
      <c r="FU33" s="1298"/>
      <c r="FV33" s="1298"/>
      <c r="FW33" s="850"/>
      <c r="FX33" s="850"/>
      <c r="FY33" s="850"/>
      <c r="FZ33" s="850"/>
      <c r="GA33" s="850"/>
      <c r="GB33" s="850"/>
      <c r="GC33" s="850"/>
      <c r="GD33" s="18"/>
    </row>
    <row r="34" spans="1:198" ht="15.75" customHeight="1">
      <c r="B34" s="1293"/>
      <c r="C34" s="1293"/>
      <c r="D34" s="1293"/>
      <c r="E34" s="1293"/>
      <c r="F34" s="1293"/>
      <c r="G34" s="1293"/>
      <c r="H34" s="1293"/>
      <c r="I34" s="1293"/>
      <c r="J34" s="1293"/>
      <c r="K34" s="1293"/>
      <c r="L34" s="1293"/>
      <c r="M34" s="1293"/>
      <c r="N34" s="1293"/>
      <c r="O34" s="1293"/>
      <c r="P34" s="757"/>
      <c r="Q34" s="757"/>
      <c r="R34" s="390"/>
      <c r="S34" s="390"/>
      <c r="T34" s="14"/>
      <c r="U34" s="14"/>
      <c r="V34" s="14"/>
      <c r="W34" s="14"/>
      <c r="X34" s="14"/>
      <c r="Y34" s="14"/>
      <c r="Z34" s="96"/>
      <c r="AA34" s="96"/>
      <c r="AB34" s="96"/>
      <c r="AC34" s="96"/>
      <c r="AD34" s="96"/>
      <c r="AE34" s="96"/>
      <c r="AF34" s="96"/>
      <c r="AG34" s="96"/>
      <c r="AH34" s="96"/>
      <c r="AI34" s="96"/>
      <c r="AJ34" s="96"/>
      <c r="AK34" s="96"/>
      <c r="AL34" s="96"/>
      <c r="AM34" s="96"/>
      <c r="AN34" s="96"/>
      <c r="AO34" s="96"/>
      <c r="AP34" s="96"/>
      <c r="AQ34" s="96"/>
      <c r="AR34" s="96"/>
      <c r="AS34" s="96"/>
      <c r="AT34" s="96"/>
      <c r="AU34" s="96"/>
      <c r="AV34" s="96"/>
      <c r="AW34" s="428"/>
      <c r="AX34" s="96"/>
      <c r="AY34" s="96"/>
      <c r="AZ34" s="96"/>
      <c r="BA34" s="96"/>
      <c r="BB34" s="96"/>
      <c r="BC34" s="96"/>
      <c r="BD34" s="96"/>
      <c r="BE34" s="96"/>
      <c r="BF34" s="96"/>
      <c r="BG34" s="96"/>
      <c r="BH34" s="96"/>
      <c r="BI34" s="96"/>
      <c r="BJ34" s="96"/>
      <c r="BK34" s="96"/>
      <c r="BL34" s="96"/>
      <c r="BM34" s="96"/>
      <c r="BN34" s="96"/>
      <c r="BO34" s="96"/>
      <c r="BP34" s="96"/>
      <c r="BQ34" s="96"/>
      <c r="BR34" s="96"/>
      <c r="BS34" s="96"/>
      <c r="BT34" s="96"/>
      <c r="BU34" s="96"/>
      <c r="BV34" s="14"/>
      <c r="BW34" s="14"/>
      <c r="BX34" s="432"/>
      <c r="BY34" s="432"/>
      <c r="BZ34" s="432"/>
      <c r="CA34" s="14"/>
      <c r="CB34" s="14"/>
      <c r="CC34" s="14"/>
      <c r="CD34" s="14"/>
      <c r="CE34" s="14"/>
      <c r="CF34" s="14"/>
      <c r="CG34" s="14"/>
      <c r="CH34" s="14"/>
      <c r="CI34" s="7"/>
      <c r="CJ34" s="432"/>
      <c r="CK34" s="432"/>
      <c r="CL34" s="432"/>
      <c r="CM34" s="432"/>
      <c r="CN34" s="432"/>
      <c r="CO34" s="432"/>
      <c r="CP34" s="432"/>
      <c r="CQ34" s="432"/>
      <c r="CR34" s="432"/>
      <c r="CS34" s="432"/>
      <c r="CT34" s="432"/>
      <c r="CU34" s="7"/>
      <c r="CV34" s="600"/>
      <c r="CW34" s="600"/>
      <c r="CX34" s="600"/>
      <c r="CY34" s="600"/>
      <c r="CZ34" s="600"/>
      <c r="DA34" s="600"/>
      <c r="DB34" s="600"/>
      <c r="DC34" s="600"/>
      <c r="DD34" s="600"/>
      <c r="DE34" s="600"/>
      <c r="DF34" s="600"/>
      <c r="DG34" s="600"/>
      <c r="DH34" s="600"/>
      <c r="DI34" s="600"/>
      <c r="DJ34" s="600"/>
      <c r="DK34" s="600"/>
      <c r="DL34" s="600"/>
      <c r="DM34" s="600"/>
      <c r="DN34" s="600"/>
      <c r="DO34" s="600"/>
      <c r="DP34" s="600"/>
      <c r="DQ34" s="600"/>
      <c r="DR34" s="600"/>
      <c r="DS34" s="600"/>
      <c r="DT34" s="600"/>
      <c r="DU34" s="600"/>
      <c r="DV34" s="600"/>
      <c r="DW34" s="600"/>
      <c r="DX34" s="600"/>
      <c r="DY34" s="600"/>
      <c r="DZ34" s="600"/>
      <c r="EA34" s="600"/>
      <c r="EB34" s="600"/>
      <c r="EC34" s="600"/>
      <c r="ED34" s="600"/>
      <c r="EE34" s="600"/>
      <c r="EF34" s="600"/>
      <c r="EG34" s="600"/>
      <c r="EH34" s="600"/>
      <c r="EI34" s="600"/>
      <c r="EJ34" s="600"/>
      <c r="EK34" s="600"/>
      <c r="EL34" s="600"/>
      <c r="EM34" s="600"/>
      <c r="EN34" s="600"/>
      <c r="EO34" s="600"/>
      <c r="EP34" s="600"/>
      <c r="EQ34" s="600"/>
      <c r="ER34" s="600"/>
      <c r="ES34" s="600"/>
      <c r="ET34" s="600"/>
      <c r="EU34" s="600"/>
      <c r="EV34" s="600"/>
      <c r="EW34" s="600"/>
      <c r="EX34" s="600"/>
      <c r="EY34" s="600"/>
      <c r="EZ34" s="600"/>
      <c r="FA34" s="600"/>
      <c r="FB34" s="600"/>
      <c r="FC34" s="600"/>
      <c r="FD34" s="600"/>
      <c r="FE34" s="600"/>
      <c r="FF34" s="600"/>
      <c r="FG34" s="600"/>
      <c r="FH34" s="600"/>
      <c r="FI34" s="600"/>
      <c r="FJ34" s="600"/>
      <c r="FK34" s="600"/>
      <c r="FL34" s="600"/>
      <c r="FM34" s="600"/>
      <c r="FN34" s="600"/>
      <c r="FO34" s="600"/>
      <c r="FP34" s="600"/>
      <c r="FQ34" s="600"/>
      <c r="FR34" s="600"/>
      <c r="FS34" s="600"/>
      <c r="FT34" s="600"/>
      <c r="FU34" s="600"/>
      <c r="FV34" s="600"/>
      <c r="FW34" s="432"/>
      <c r="FX34" s="432"/>
      <c r="FY34" s="432"/>
      <c r="FZ34" s="432"/>
      <c r="GA34" s="432"/>
      <c r="GB34" s="7"/>
      <c r="GC34" s="7"/>
      <c r="GD34" s="7"/>
    </row>
    <row r="35" spans="1:198" s="25" customFormat="1" ht="18.75" customHeight="1">
      <c r="B35" s="39"/>
      <c r="C35" s="1292" t="s">
        <v>403</v>
      </c>
      <c r="D35" s="1292"/>
      <c r="E35" s="1292"/>
      <c r="F35" s="1292"/>
      <c r="G35" s="1292"/>
      <c r="H35" s="1292"/>
      <c r="I35" s="334"/>
      <c r="J35" s="334"/>
      <c r="K35" s="334"/>
      <c r="L35" s="336"/>
      <c r="M35" s="322"/>
      <c r="N35" s="50"/>
      <c r="O35" s="40"/>
      <c r="P35" s="40"/>
      <c r="Q35" s="40"/>
      <c r="R35" s="942" t="s">
        <v>25</v>
      </c>
      <c r="S35" s="942"/>
      <c r="T35" s="942"/>
      <c r="U35" s="942"/>
      <c r="V35" s="369"/>
      <c r="W35" s="942" t="s">
        <v>26</v>
      </c>
      <c r="X35" s="942"/>
      <c r="Y35" s="942"/>
      <c r="Z35" s="942"/>
      <c r="AA35" s="369"/>
      <c r="AB35" s="369"/>
      <c r="AC35" s="369"/>
      <c r="AD35" s="1257">
        <v>3</v>
      </c>
      <c r="AE35" s="1257"/>
      <c r="AF35" s="1257"/>
      <c r="AG35" s="1257"/>
      <c r="AH35" s="50"/>
      <c r="AI35" s="50"/>
      <c r="AJ35" s="50"/>
      <c r="AK35" s="50"/>
      <c r="AL35" s="50"/>
      <c r="AM35" s="322"/>
      <c r="AN35" s="322"/>
      <c r="AO35" s="322"/>
      <c r="AP35" s="18"/>
      <c r="AQ35" s="18"/>
      <c r="AR35" s="18"/>
      <c r="AS35" s="18"/>
      <c r="AT35" s="18"/>
      <c r="AU35" s="21"/>
      <c r="AV35" s="18"/>
      <c r="AW35" s="18"/>
      <c r="AX35" s="18"/>
      <c r="AY35" s="18"/>
      <c r="AZ35" s="18"/>
      <c r="BA35" s="50"/>
      <c r="BB35" s="50"/>
      <c r="BC35" s="50"/>
      <c r="BD35" s="369"/>
      <c r="BE35" s="369"/>
      <c r="BF35" s="369"/>
      <c r="BG35" s="369"/>
      <c r="BH35" s="369"/>
      <c r="BI35" s="50"/>
      <c r="BJ35" s="50"/>
      <c r="BK35" s="50"/>
      <c r="BL35" s="50"/>
      <c r="BM35" s="50"/>
      <c r="BN35" s="50"/>
      <c r="BO35" s="50"/>
      <c r="BP35" s="433"/>
      <c r="BQ35" s="433"/>
      <c r="BR35" s="433"/>
      <c r="BS35" s="50"/>
      <c r="BT35" s="50">
        <v>10</v>
      </c>
      <c r="BU35" s="15"/>
      <c r="BV35" s="15"/>
      <c r="BW35" s="12"/>
      <c r="BX35" s="334"/>
      <c r="BY35" s="50"/>
      <c r="BZ35" s="50"/>
      <c r="CA35" s="50"/>
      <c r="CB35" s="50"/>
      <c r="CC35" s="50"/>
      <c r="CD35" s="50"/>
      <c r="CE35" s="50"/>
      <c r="CF35" s="50"/>
      <c r="CG35" s="50"/>
      <c r="CH35" s="50"/>
      <c r="CI35" s="50"/>
      <c r="CJ35" s="50"/>
      <c r="CK35" s="50"/>
      <c r="CL35" s="50"/>
      <c r="CM35" s="50"/>
      <c r="CN35" s="50"/>
      <c r="CO35" s="50"/>
      <c r="CP35" s="322"/>
      <c r="CQ35" s="322"/>
      <c r="CR35" s="322"/>
      <c r="CS35" s="50"/>
      <c r="CT35" s="50"/>
      <c r="CU35" s="50"/>
      <c r="CV35" s="50"/>
      <c r="CW35" s="50"/>
      <c r="CX35" s="50"/>
      <c r="CY35" s="50"/>
      <c r="CZ35" s="50"/>
      <c r="DA35" s="50"/>
      <c r="DB35" s="50"/>
      <c r="DC35" s="50"/>
      <c r="DD35" s="50"/>
      <c r="DE35" s="50"/>
      <c r="DF35" s="50"/>
      <c r="DG35" s="50"/>
      <c r="DH35" s="50"/>
      <c r="DI35" s="50"/>
      <c r="DJ35" s="50"/>
      <c r="DK35" s="50"/>
      <c r="DL35" s="50"/>
      <c r="DM35" s="50"/>
      <c r="DN35" s="50"/>
      <c r="DO35" s="50"/>
      <c r="DP35" s="50"/>
      <c r="DQ35" s="50"/>
      <c r="DR35" s="433"/>
      <c r="DS35" s="433"/>
      <c r="DT35" s="433"/>
      <c r="DU35" s="50"/>
      <c r="DV35" s="50"/>
      <c r="DW35" s="50"/>
      <c r="DX35" s="50"/>
      <c r="DY35" s="50"/>
      <c r="DZ35" s="50"/>
      <c r="EA35" s="50"/>
      <c r="EB35" s="50"/>
      <c r="EC35" s="50"/>
      <c r="ED35" s="50"/>
      <c r="EE35" s="50"/>
      <c r="EF35" s="50"/>
      <c r="EG35" s="50"/>
      <c r="EH35" s="50"/>
      <c r="EI35" s="40"/>
      <c r="EJ35" s="40"/>
      <c r="EK35" s="40"/>
      <c r="EL35" s="40"/>
      <c r="EM35" s="40"/>
      <c r="EN35" s="40"/>
      <c r="EO35" s="40"/>
      <c r="EP35" s="40"/>
      <c r="EQ35" s="40"/>
      <c r="ER35" s="40"/>
      <c r="ES35" s="40"/>
      <c r="ET35" s="40"/>
      <c r="EU35" s="40"/>
      <c r="EV35" s="40"/>
      <c r="EW35" s="40"/>
      <c r="EX35" s="40"/>
      <c r="EY35" s="39"/>
      <c r="EZ35" s="39"/>
      <c r="FA35" s="39"/>
      <c r="FB35" s="39"/>
      <c r="FC35" s="39"/>
      <c r="FD35" s="39"/>
      <c r="FE35" s="39"/>
      <c r="FF35" s="39"/>
      <c r="FG35" s="39"/>
      <c r="FH35" s="39"/>
      <c r="FI35" s="39"/>
      <c r="FJ35" s="39"/>
      <c r="FK35" s="39"/>
      <c r="FL35" s="39"/>
      <c r="FM35" s="39"/>
      <c r="FN35" s="39"/>
      <c r="FO35" s="39"/>
      <c r="FP35" s="39"/>
      <c r="FQ35" s="39"/>
      <c r="FR35" s="39"/>
      <c r="FS35" s="39"/>
      <c r="FT35" s="39"/>
      <c r="FU35" s="39"/>
      <c r="FV35" s="39"/>
      <c r="FW35" s="39"/>
      <c r="FX35" s="39"/>
      <c r="FY35" s="39"/>
      <c r="FZ35" s="39"/>
      <c r="GA35" s="39"/>
      <c r="GB35" s="39"/>
      <c r="GC35" s="39"/>
      <c r="GD35" s="39"/>
    </row>
    <row r="36" spans="1:198" ht="24" customHeight="1">
      <c r="B36" s="7"/>
      <c r="C36" s="1292"/>
      <c r="D36" s="1292"/>
      <c r="E36" s="1292"/>
      <c r="F36" s="1292"/>
      <c r="G36" s="1292"/>
      <c r="H36" s="1292"/>
      <c r="I36" s="7"/>
      <c r="J36" s="7"/>
      <c r="K36" s="7"/>
      <c r="L36" s="1246"/>
      <c r="M36" s="1247"/>
      <c r="N36" s="1247"/>
      <c r="O36" s="1248"/>
      <c r="P36" s="12"/>
      <c r="Q36" s="12"/>
      <c r="R36" s="1249">
        <v>1</v>
      </c>
      <c r="S36" s="1250"/>
      <c r="T36" s="1250"/>
      <c r="U36" s="1251"/>
      <c r="V36" s="12"/>
      <c r="W36" s="1249">
        <v>7</v>
      </c>
      <c r="X36" s="1250"/>
      <c r="Y36" s="1250"/>
      <c r="Z36" s="1251"/>
      <c r="AA36" s="12"/>
      <c r="AB36" s="12"/>
      <c r="AC36" s="12"/>
      <c r="AD36" s="1243"/>
      <c r="AE36" s="1244"/>
      <c r="AF36" s="1244"/>
      <c r="AG36" s="1245"/>
      <c r="AH36" s="21"/>
      <c r="AI36" s="15"/>
      <c r="AJ36" s="15"/>
      <c r="AK36" s="12"/>
      <c r="AL36" s="12"/>
      <c r="AM36" s="12"/>
      <c r="AN36" s="850" t="s">
        <v>715</v>
      </c>
      <c r="AO36" s="850"/>
      <c r="AP36" s="850"/>
      <c r="AQ36" s="850"/>
      <c r="AR36" s="850"/>
      <c r="AS36" s="850"/>
      <c r="AT36" s="850"/>
      <c r="AU36" s="850"/>
      <c r="AV36" s="850"/>
      <c r="AW36" s="850"/>
      <c r="AX36" s="850"/>
      <c r="AY36" s="850"/>
      <c r="AZ36" s="850"/>
      <c r="BA36" s="850"/>
      <c r="BB36" s="850"/>
      <c r="BC36" s="850"/>
      <c r="BD36" s="850"/>
      <c r="BE36" s="850"/>
      <c r="BF36" s="850"/>
      <c r="BG36" s="850"/>
      <c r="BH36" s="850"/>
      <c r="BI36" s="850"/>
      <c r="BJ36" s="850"/>
      <c r="BK36" s="850"/>
      <c r="BL36" s="850"/>
      <c r="BM36" s="850"/>
      <c r="BN36" s="850"/>
      <c r="BO36" s="850"/>
      <c r="BP36" s="850"/>
      <c r="BQ36" s="850"/>
      <c r="BR36" s="850"/>
      <c r="BS36" s="850"/>
      <c r="BT36" s="850"/>
      <c r="BU36" s="850"/>
      <c r="BV36" s="850"/>
      <c r="BW36" s="850"/>
      <c r="BX36" s="850"/>
      <c r="BY36" s="850"/>
      <c r="BZ36" s="850"/>
      <c r="CA36" s="850"/>
      <c r="CB36" s="850"/>
      <c r="CC36" s="850"/>
      <c r="CD36" s="850"/>
      <c r="CE36" s="850"/>
      <c r="CF36" s="850"/>
      <c r="CG36" s="850"/>
      <c r="CH36" s="850"/>
      <c r="CI36" s="850"/>
      <c r="CJ36" s="850"/>
      <c r="CK36" s="850"/>
      <c r="CL36" s="850"/>
      <c r="CM36" s="850"/>
      <c r="CN36" s="850"/>
      <c r="CO36" s="850"/>
      <c r="CP36" s="850"/>
      <c r="CQ36" s="850"/>
      <c r="CR36" s="850"/>
      <c r="CS36" s="850"/>
      <c r="CT36" s="850"/>
      <c r="CU36" s="850"/>
      <c r="CV36" s="850"/>
      <c r="CW36" s="850"/>
      <c r="CX36" s="850"/>
      <c r="CY36" s="850"/>
      <c r="CZ36" s="850"/>
      <c r="DA36" s="850"/>
      <c r="DB36" s="850"/>
      <c r="DC36" s="850"/>
      <c r="DD36" s="850"/>
      <c r="DE36" s="850"/>
      <c r="DF36" s="850"/>
      <c r="DG36" s="850"/>
      <c r="DH36" s="850"/>
      <c r="DI36" s="850"/>
      <c r="DJ36" s="850"/>
      <c r="DK36" s="850"/>
      <c r="DL36" s="850"/>
      <c r="DM36" s="850"/>
      <c r="DN36" s="850"/>
      <c r="DO36" s="850"/>
      <c r="DP36" s="850"/>
      <c r="DQ36" s="850"/>
      <c r="DR36" s="850"/>
      <c r="DS36" s="850"/>
      <c r="DT36" s="850"/>
      <c r="DU36" s="850"/>
      <c r="DV36" s="850"/>
      <c r="DW36" s="850"/>
      <c r="DX36" s="850"/>
      <c r="DY36" s="850"/>
      <c r="DZ36" s="850"/>
      <c r="EA36" s="850"/>
      <c r="EB36" s="850"/>
      <c r="EC36" s="850"/>
      <c r="ED36" s="850"/>
      <c r="EE36" s="850"/>
      <c r="EF36" s="850"/>
      <c r="EG36" s="850"/>
      <c r="EH36" s="850"/>
      <c r="EI36" s="850"/>
      <c r="EJ36" s="850"/>
      <c r="EK36" s="850"/>
      <c r="EL36" s="850"/>
      <c r="EM36" s="850"/>
      <c r="EN36" s="850"/>
      <c r="EO36" s="850"/>
      <c r="EP36" s="850"/>
      <c r="EQ36" s="850"/>
      <c r="ER36" s="850"/>
      <c r="ES36" s="850"/>
      <c r="ET36" s="850"/>
      <c r="EU36" s="850"/>
      <c r="EV36" s="850"/>
      <c r="EW36" s="850"/>
      <c r="EX36" s="850"/>
      <c r="EY36" s="850"/>
      <c r="EZ36" s="850"/>
      <c r="FA36" s="850"/>
      <c r="FB36" s="850"/>
      <c r="FC36" s="850"/>
      <c r="FD36" s="850"/>
      <c r="FE36" s="850"/>
      <c r="FF36" s="850"/>
      <c r="FG36" s="850"/>
      <c r="FH36" s="850"/>
      <c r="FI36" s="850"/>
      <c r="FJ36" s="850"/>
      <c r="FK36" s="850"/>
      <c r="FL36" s="850"/>
      <c r="FM36" s="850"/>
      <c r="FN36" s="850"/>
      <c r="FO36" s="850"/>
      <c r="FP36" s="850"/>
      <c r="FQ36" s="850"/>
      <c r="FR36" s="850"/>
      <c r="FS36" s="850"/>
      <c r="FT36" s="850"/>
      <c r="FU36" s="850"/>
      <c r="FV36" s="850"/>
      <c r="FW36" s="850"/>
      <c r="FX36" s="850"/>
      <c r="FY36" s="850"/>
      <c r="FZ36" s="850"/>
      <c r="GA36" s="850"/>
      <c r="GB36" s="850"/>
      <c r="GC36" s="850"/>
      <c r="GD36" s="850"/>
    </row>
    <row r="37" spans="1:198" ht="15" customHeight="1">
      <c r="B37" s="7"/>
      <c r="C37" s="339"/>
      <c r="D37" s="339"/>
      <c r="E37" s="339"/>
      <c r="F37" s="339"/>
      <c r="G37" s="339"/>
      <c r="H37" s="335"/>
      <c r="I37" s="367"/>
      <c r="J37" s="367"/>
      <c r="K37" s="12"/>
      <c r="L37" s="10"/>
      <c r="M37" s="10"/>
      <c r="N37" s="10"/>
      <c r="O37" s="10"/>
      <c r="P37" s="10"/>
      <c r="Q37" s="19"/>
      <c r="R37" s="19"/>
      <c r="S37" s="19"/>
      <c r="T37" s="21"/>
      <c r="U37" s="21"/>
      <c r="V37" s="21"/>
      <c r="W37" s="21"/>
      <c r="X37" s="21"/>
      <c r="Y37" s="21"/>
      <c r="Z37" s="21"/>
      <c r="AA37" s="21"/>
      <c r="AB37" s="21"/>
      <c r="AC37" s="21"/>
      <c r="AD37" s="21"/>
      <c r="AE37" s="21"/>
      <c r="AF37" s="21"/>
      <c r="AG37" s="21"/>
      <c r="AH37" s="21"/>
      <c r="AI37" s="19"/>
      <c r="AJ37" s="19"/>
      <c r="AK37" s="12"/>
      <c r="AL37" s="12"/>
      <c r="AM37" s="12"/>
      <c r="AN37" s="12"/>
      <c r="AO37" s="19"/>
      <c r="AP37" s="19"/>
      <c r="AQ37" s="19"/>
      <c r="AR37" s="19"/>
      <c r="AS37" s="19"/>
      <c r="AT37" s="19"/>
      <c r="AU37" s="19"/>
      <c r="AV37" s="19"/>
      <c r="AW37" s="19"/>
      <c r="AX37" s="19"/>
      <c r="AY37" s="19"/>
      <c r="AZ37" s="19"/>
      <c r="BA37" s="19"/>
      <c r="BB37" s="318"/>
      <c r="BC37" s="318"/>
      <c r="BD37" s="318"/>
      <c r="BE37" s="318"/>
      <c r="BF37" s="331"/>
      <c r="BG37" s="331"/>
      <c r="BH37" s="331"/>
      <c r="BI37" s="331"/>
      <c r="BJ37" s="19"/>
      <c r="BK37" s="2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row>
    <row r="38" spans="1:198" s="35" customFormat="1" ht="30" customHeight="1">
      <c r="A38" s="738" t="s">
        <v>686</v>
      </c>
      <c r="B38" s="13"/>
      <c r="C38" s="1290" t="s">
        <v>716</v>
      </c>
      <c r="D38" s="1290"/>
      <c r="E38" s="1290"/>
      <c r="F38" s="1290"/>
      <c r="G38" s="1290"/>
      <c r="H38" s="1290"/>
      <c r="I38" s="434"/>
      <c r="J38" s="18"/>
      <c r="K38" s="18"/>
      <c r="L38" s="18"/>
      <c r="M38" s="1291" t="s">
        <v>691</v>
      </c>
      <c r="N38" s="1291"/>
      <c r="O38" s="1291"/>
      <c r="P38" s="1291"/>
      <c r="Q38" s="1291"/>
      <c r="R38" s="1291"/>
      <c r="S38" s="1291"/>
      <c r="T38" s="1291"/>
      <c r="U38" s="1291"/>
      <c r="V38" s="1291"/>
      <c r="W38" s="1291"/>
      <c r="X38" s="1291"/>
      <c r="Y38" s="1291"/>
      <c r="Z38" s="1291"/>
      <c r="AA38" s="1291"/>
      <c r="AB38" s="1291"/>
      <c r="AC38" s="1291"/>
      <c r="AD38" s="1291"/>
      <c r="AE38" s="1287" t="s">
        <v>19</v>
      </c>
      <c r="AF38" s="1287"/>
      <c r="AG38" s="1287"/>
      <c r="AH38" s="1287"/>
      <c r="AI38" s="1287"/>
      <c r="AJ38" s="1287"/>
      <c r="AK38" s="1286"/>
      <c r="AL38" s="1286"/>
      <c r="AM38" s="1286"/>
      <c r="AN38" s="1286"/>
      <c r="AO38" s="1286"/>
      <c r="AP38" s="1286"/>
      <c r="AQ38" s="1286"/>
      <c r="AR38" s="1287" t="s">
        <v>20</v>
      </c>
      <c r="AS38" s="1287"/>
      <c r="AT38" s="1287"/>
      <c r="AU38" s="1287"/>
      <c r="AV38" s="1287"/>
      <c r="AW38" s="1287"/>
      <c r="AX38" s="1286"/>
      <c r="AY38" s="1286"/>
      <c r="AZ38" s="1286"/>
      <c r="BA38" s="1286"/>
      <c r="BB38" s="1286"/>
      <c r="BC38" s="1286"/>
      <c r="BD38" s="1286"/>
      <c r="BE38" s="1287" t="s">
        <v>21</v>
      </c>
      <c r="BF38" s="1287"/>
      <c r="BG38" s="1287"/>
      <c r="BH38" s="1287"/>
      <c r="BI38" s="1287"/>
      <c r="BJ38" s="1287"/>
      <c r="BK38" s="258"/>
      <c r="BL38" s="18"/>
      <c r="BM38" s="18"/>
      <c r="BN38" s="18"/>
      <c r="BO38" s="18"/>
      <c r="BP38" s="18"/>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row>
    <row r="39" spans="1:198" s="35" customFormat="1" ht="15.75" customHeight="1">
      <c r="B39" s="13"/>
      <c r="C39" s="266"/>
      <c r="D39" s="23"/>
      <c r="E39" s="23"/>
      <c r="F39" s="23"/>
      <c r="G39" s="23"/>
      <c r="H39" s="402"/>
      <c r="I39" s="402"/>
      <c r="J39" s="13"/>
      <c r="K39" s="1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13"/>
      <c r="AP39" s="13"/>
      <c r="AQ39" s="23"/>
      <c r="AR39" s="23"/>
      <c r="AS39" s="23"/>
      <c r="AT39" s="23"/>
      <c r="AU39" s="23"/>
      <c r="AV39" s="23"/>
      <c r="AW39" s="23"/>
      <c r="AX39" s="23"/>
      <c r="AY39" s="23"/>
      <c r="AZ39" s="23"/>
      <c r="BA39" s="23"/>
      <c r="BB39" s="23"/>
      <c r="BC39" s="23"/>
      <c r="BD39" s="23"/>
      <c r="BE39" s="23"/>
      <c r="BF39" s="435"/>
      <c r="BG39" s="435"/>
      <c r="BH39" s="435"/>
      <c r="BI39" s="435"/>
      <c r="BJ39" s="23"/>
      <c r="BK39" s="221"/>
      <c r="BL39" s="13"/>
      <c r="BM39" s="13"/>
      <c r="BN39" s="13"/>
      <c r="BO39" s="13"/>
      <c r="BP39" s="1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row>
    <row r="40" spans="1:198" s="35" customFormat="1" ht="29.25" customHeight="1">
      <c r="B40" s="13"/>
      <c r="C40" s="404"/>
      <c r="D40" s="434"/>
      <c r="E40" s="434"/>
      <c r="F40" s="434"/>
      <c r="G40" s="434"/>
      <c r="H40" s="434"/>
      <c r="I40" s="434"/>
      <c r="J40" s="434"/>
      <c r="K40" s="434"/>
      <c r="L40" s="434"/>
      <c r="M40" s="434"/>
      <c r="N40" s="23"/>
      <c r="O40" s="23"/>
      <c r="P40" s="23"/>
      <c r="Q40" s="23"/>
      <c r="R40" s="23"/>
      <c r="S40" s="23"/>
      <c r="T40" s="23"/>
      <c r="U40" s="23"/>
      <c r="V40" s="13"/>
      <c r="W40" s="23"/>
      <c r="X40" s="23"/>
      <c r="Y40" s="1288" t="s">
        <v>87</v>
      </c>
      <c r="Z40" s="1288"/>
      <c r="AA40" s="1288"/>
      <c r="AB40" s="1288"/>
      <c r="AC40" s="1288"/>
      <c r="AD40" s="1288"/>
      <c r="AE40" s="1288"/>
      <c r="AF40" s="1288"/>
      <c r="AG40" s="1288"/>
      <c r="AH40" s="1288"/>
      <c r="AI40" s="1288"/>
      <c r="AJ40" s="1288"/>
      <c r="AK40" s="850" t="s">
        <v>78</v>
      </c>
      <c r="AL40" s="850"/>
      <c r="AM40" s="850"/>
      <c r="AN40" s="850"/>
      <c r="AO40" s="850"/>
      <c r="AP40" s="850"/>
      <c r="AQ40" s="850"/>
      <c r="AR40" s="850"/>
      <c r="AS40" s="850"/>
      <c r="AT40" s="850"/>
      <c r="AU40" s="850"/>
      <c r="AV40" s="850"/>
      <c r="AW40" s="850"/>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289" t="s">
        <v>9</v>
      </c>
      <c r="EA40" s="1289"/>
      <c r="EB40" s="1289"/>
      <c r="EC40" s="1289"/>
      <c r="ED40" s="1289"/>
      <c r="EE40" s="1289"/>
      <c r="EF40" s="1289"/>
      <c r="EG40" s="1289"/>
      <c r="EH40" s="1289"/>
      <c r="EI40" s="1289"/>
      <c r="EJ40" s="1289"/>
      <c r="EK40" s="1289"/>
      <c r="EL40" s="1289"/>
      <c r="EM40" s="1289"/>
      <c r="EN40" s="1289"/>
      <c r="EO40" s="1289"/>
      <c r="EP40" s="1289"/>
      <c r="EQ40" s="1289"/>
      <c r="ER40" s="1289"/>
      <c r="ES40" s="1289"/>
      <c r="ET40" s="1289"/>
      <c r="EU40" s="1289"/>
      <c r="EV40" s="1289"/>
      <c r="EW40" s="436"/>
      <c r="EX40" s="436"/>
      <c r="EY40" s="18"/>
      <c r="EZ40" s="18"/>
      <c r="FA40" s="18"/>
      <c r="FB40" s="18"/>
      <c r="FC40" s="18"/>
      <c r="FD40" s="18"/>
      <c r="FE40" s="18"/>
      <c r="FF40" s="18"/>
      <c r="FG40" s="18"/>
      <c r="FH40" s="18"/>
      <c r="FI40" s="18"/>
      <c r="FJ40" s="18"/>
      <c r="FK40" s="18"/>
      <c r="FL40" s="18"/>
      <c r="FM40" s="18"/>
      <c r="FN40" s="18"/>
      <c r="FO40" s="18"/>
      <c r="FP40" s="18"/>
      <c r="FQ40" s="18"/>
      <c r="FR40" s="18"/>
      <c r="FS40" s="18"/>
      <c r="FT40" s="21"/>
      <c r="FU40" s="18"/>
      <c r="FV40" s="21"/>
      <c r="FW40" s="21"/>
      <c r="FX40" s="21"/>
      <c r="FY40" s="21"/>
      <c r="FZ40" s="21"/>
      <c r="GA40" s="21"/>
      <c r="GB40" s="21"/>
      <c r="GC40" s="21"/>
      <c r="GD40" s="18"/>
    </row>
    <row r="41" spans="1:198" s="109" customFormat="1" ht="11.25" customHeight="1">
      <c r="B41" s="437"/>
      <c r="C41" s="438"/>
      <c r="D41" s="438"/>
      <c r="E41" s="438"/>
      <c r="F41" s="438"/>
      <c r="G41" s="438"/>
      <c r="H41" s="438"/>
      <c r="I41" s="438"/>
      <c r="J41" s="438"/>
      <c r="K41" s="438"/>
      <c r="L41" s="439"/>
      <c r="M41" s="439"/>
      <c r="N41" s="440"/>
      <c r="O41" s="437"/>
      <c r="P41" s="437"/>
      <c r="Q41" s="437"/>
      <c r="R41" s="437"/>
      <c r="S41" s="437"/>
      <c r="T41" s="437"/>
      <c r="U41" s="437"/>
      <c r="V41" s="437"/>
      <c r="W41" s="437"/>
      <c r="X41" s="437"/>
      <c r="Y41" s="437"/>
      <c r="Z41" s="437"/>
      <c r="AA41" s="437"/>
      <c r="AB41" s="437"/>
      <c r="AC41" s="437"/>
      <c r="AD41" s="1257">
        <v>3</v>
      </c>
      <c r="AE41" s="1257"/>
      <c r="AF41" s="1257"/>
      <c r="AG41" s="1257"/>
      <c r="AH41" s="440"/>
      <c r="AI41" s="440"/>
      <c r="AJ41" s="440"/>
      <c r="AK41" s="440"/>
      <c r="AL41" s="440"/>
      <c r="AM41" s="440"/>
      <c r="AN41" s="439"/>
      <c r="AO41" s="437"/>
      <c r="AP41" s="437"/>
      <c r="AQ41" s="437"/>
      <c r="AR41" s="437"/>
      <c r="AS41" s="437"/>
      <c r="AT41" s="437"/>
      <c r="AU41" s="437"/>
      <c r="AV41" s="437"/>
      <c r="AW41" s="437"/>
      <c r="AX41" s="437"/>
      <c r="AY41" s="437"/>
      <c r="AZ41" s="437"/>
      <c r="BA41" s="437"/>
      <c r="BB41" s="437"/>
      <c r="BC41" s="437"/>
      <c r="BD41" s="437"/>
      <c r="BE41" s="437"/>
      <c r="BF41" s="437"/>
      <c r="BG41" s="437"/>
      <c r="BH41" s="437"/>
      <c r="BI41" s="440"/>
      <c r="BJ41" s="440"/>
      <c r="BK41" s="440"/>
      <c r="BL41" s="440"/>
      <c r="BM41" s="440"/>
      <c r="BN41" s="440"/>
      <c r="BO41" s="440"/>
      <c r="BP41" s="440"/>
      <c r="BQ41" s="437"/>
      <c r="BR41" s="437"/>
      <c r="BS41" s="437"/>
      <c r="BT41" s="437"/>
      <c r="BU41" s="437"/>
      <c r="BV41" s="437"/>
      <c r="BW41" s="439"/>
      <c r="BX41" s="437"/>
      <c r="BY41" s="440"/>
      <c r="BZ41" s="440"/>
      <c r="CA41" s="440"/>
      <c r="CB41" s="440"/>
      <c r="CC41" s="440"/>
      <c r="CD41" s="440"/>
      <c r="CE41" s="440"/>
      <c r="CF41" s="440"/>
      <c r="CG41" s="440"/>
      <c r="CH41" s="440"/>
      <c r="CI41" s="440"/>
      <c r="CJ41" s="440"/>
      <c r="CK41" s="440"/>
      <c r="CL41" s="440"/>
      <c r="CM41" s="440"/>
      <c r="CN41" s="440"/>
      <c r="CO41" s="440"/>
      <c r="CP41" s="440"/>
      <c r="CQ41" s="1257">
        <v>5</v>
      </c>
      <c r="CR41" s="1257"/>
      <c r="CS41" s="1257"/>
      <c r="CT41" s="1257"/>
      <c r="CU41" s="440"/>
      <c r="CV41" s="440"/>
      <c r="CW41" s="440"/>
      <c r="CX41" s="440"/>
      <c r="CY41" s="440"/>
      <c r="CZ41" s="440"/>
      <c r="DA41" s="440"/>
      <c r="DB41" s="440"/>
      <c r="DC41" s="440"/>
      <c r="DD41" s="440"/>
      <c r="DE41" s="440"/>
      <c r="DF41" s="440"/>
      <c r="DG41" s="440"/>
      <c r="DH41" s="440"/>
      <c r="DI41" s="440"/>
      <c r="DJ41" s="440"/>
      <c r="DK41" s="440"/>
      <c r="DL41" s="440"/>
      <c r="DM41" s="440"/>
      <c r="DN41" s="440"/>
      <c r="DO41" s="440"/>
      <c r="DP41" s="1257">
        <v>10</v>
      </c>
      <c r="DQ41" s="1257"/>
      <c r="DR41" s="1257"/>
      <c r="DS41" s="1257"/>
      <c r="DT41" s="440"/>
      <c r="DU41" s="440"/>
      <c r="DV41" s="440"/>
      <c r="DW41" s="440"/>
      <c r="DX41" s="440"/>
      <c r="DY41" s="437"/>
      <c r="DZ41" s="437"/>
      <c r="EA41" s="440"/>
      <c r="EB41" s="440"/>
      <c r="EC41" s="440"/>
      <c r="ED41" s="440"/>
      <c r="EE41" s="440"/>
      <c r="EF41" s="440"/>
      <c r="EG41" s="440"/>
      <c r="EH41" s="440"/>
      <c r="EI41" s="440"/>
      <c r="EJ41" s="440"/>
      <c r="EK41" s="440"/>
      <c r="EL41" s="1257">
        <v>11</v>
      </c>
      <c r="EM41" s="1257"/>
      <c r="EN41" s="1257"/>
      <c r="EO41" s="1257"/>
      <c r="EP41" s="440"/>
      <c r="EQ41" s="440"/>
      <c r="ER41" s="440"/>
      <c r="ES41" s="440"/>
      <c r="ET41" s="440"/>
      <c r="EU41" s="440"/>
      <c r="EV41" s="440"/>
      <c r="EW41" s="440"/>
      <c r="EX41" s="440"/>
      <c r="EY41" s="440"/>
      <c r="EZ41" s="440"/>
      <c r="FA41" s="1257">
        <v>13</v>
      </c>
      <c r="FB41" s="1257"/>
      <c r="FC41" s="1257"/>
      <c r="FD41" s="1257"/>
      <c r="FE41" s="440"/>
      <c r="FF41" s="440"/>
      <c r="FG41" s="440"/>
      <c r="FH41" s="440"/>
      <c r="FI41" s="440"/>
      <c r="FJ41" s="440"/>
      <c r="FK41" s="440"/>
      <c r="FL41" s="440"/>
      <c r="FM41" s="440"/>
      <c r="FN41" s="440"/>
      <c r="FO41" s="440"/>
      <c r="FP41" s="1257">
        <v>15</v>
      </c>
      <c r="FQ41" s="1257"/>
      <c r="FR41" s="1257"/>
      <c r="FS41" s="1257"/>
      <c r="FT41" s="440"/>
      <c r="FU41" s="440"/>
      <c r="FV41" s="440"/>
      <c r="FW41" s="440"/>
      <c r="FX41" s="440"/>
      <c r="FY41" s="437"/>
      <c r="FZ41" s="437"/>
      <c r="GA41" s="437"/>
      <c r="GB41" s="437"/>
      <c r="GC41" s="437"/>
      <c r="GD41" s="437"/>
      <c r="GM41" s="8"/>
      <c r="GN41" s="8"/>
      <c r="GO41" s="8"/>
      <c r="GP41" s="8"/>
    </row>
    <row r="42" spans="1:198" ht="1.5" customHeight="1">
      <c r="B42" s="7"/>
      <c r="C42" s="335"/>
      <c r="D42" s="335"/>
      <c r="E42" s="335"/>
      <c r="F42" s="335"/>
      <c r="G42" s="335"/>
      <c r="H42" s="335"/>
      <c r="I42" s="367"/>
      <c r="J42" s="367"/>
      <c r="K42" s="367"/>
      <c r="L42" s="1270"/>
      <c r="M42" s="1271"/>
      <c r="N42" s="1271"/>
      <c r="O42" s="1272"/>
      <c r="P42" s="40"/>
      <c r="Q42" s="40"/>
      <c r="R42" s="1278">
        <v>1</v>
      </c>
      <c r="S42" s="1279"/>
      <c r="T42" s="1279"/>
      <c r="U42" s="1280"/>
      <c r="V42" s="441"/>
      <c r="W42" s="1278">
        <v>8</v>
      </c>
      <c r="X42" s="1279"/>
      <c r="Y42" s="1279"/>
      <c r="Z42" s="1280"/>
      <c r="AA42" s="369"/>
      <c r="AB42" s="369"/>
      <c r="AC42" s="369"/>
      <c r="AD42" s="968"/>
      <c r="AE42" s="969"/>
      <c r="AF42" s="969"/>
      <c r="AG42" s="970"/>
      <c r="AH42" s="38"/>
      <c r="AI42" s="968"/>
      <c r="AJ42" s="969"/>
      <c r="AK42" s="969"/>
      <c r="AL42" s="970"/>
      <c r="AM42" s="19"/>
      <c r="AN42" s="944" t="s">
        <v>88</v>
      </c>
      <c r="AO42" s="944"/>
      <c r="AP42" s="944"/>
      <c r="AQ42" s="944"/>
      <c r="AR42" s="944"/>
      <c r="AS42" s="944"/>
      <c r="AT42" s="944"/>
      <c r="AU42" s="944"/>
      <c r="AV42" s="944"/>
      <c r="AW42" s="944"/>
      <c r="AX42" s="944"/>
      <c r="AY42" s="944"/>
      <c r="AZ42" s="944"/>
      <c r="BA42" s="944"/>
      <c r="BB42" s="944"/>
      <c r="BC42" s="944"/>
      <c r="BD42" s="944"/>
      <c r="BE42" s="944"/>
      <c r="BF42" s="944"/>
      <c r="BG42" s="944"/>
      <c r="BH42" s="944"/>
      <c r="BI42" s="21"/>
      <c r="BJ42" s="21"/>
      <c r="BK42" s="21"/>
      <c r="BL42" s="21"/>
      <c r="BM42" s="21"/>
      <c r="BN42" s="21"/>
      <c r="BO42" s="21"/>
      <c r="BP42" s="21"/>
      <c r="BQ42" s="18"/>
      <c r="BR42" s="18"/>
      <c r="BS42" s="18"/>
      <c r="BT42" s="1259" t="s">
        <v>75</v>
      </c>
      <c r="BU42" s="1259"/>
      <c r="BV42" s="1259"/>
      <c r="BW42" s="1259"/>
      <c r="BX42" s="1259"/>
      <c r="BY42" s="18"/>
      <c r="BZ42" s="18"/>
      <c r="CA42" s="19"/>
      <c r="CB42" s="19"/>
      <c r="CC42" s="19"/>
      <c r="CD42" s="19"/>
      <c r="CE42" s="19"/>
      <c r="CF42" s="19"/>
      <c r="CG42" s="19"/>
      <c r="CH42" s="318"/>
      <c r="CI42" s="318"/>
      <c r="CJ42" s="21"/>
      <c r="CK42" s="21"/>
      <c r="CL42" s="21"/>
      <c r="CM42" s="21"/>
      <c r="CN42" s="21"/>
      <c r="CO42" s="21"/>
      <c r="CP42" s="317"/>
      <c r="CQ42" s="968"/>
      <c r="CR42" s="969"/>
      <c r="CS42" s="969"/>
      <c r="CT42" s="970"/>
      <c r="CU42" s="38"/>
      <c r="CV42" s="968"/>
      <c r="CW42" s="969"/>
      <c r="CX42" s="969"/>
      <c r="CY42" s="970"/>
      <c r="CZ42" s="38"/>
      <c r="DA42" s="968"/>
      <c r="DB42" s="969"/>
      <c r="DC42" s="969"/>
      <c r="DD42" s="970"/>
      <c r="DE42" s="38"/>
      <c r="DF42" s="968"/>
      <c r="DG42" s="969"/>
      <c r="DH42" s="969"/>
      <c r="DI42" s="970"/>
      <c r="DJ42" s="38"/>
      <c r="DK42" s="968"/>
      <c r="DL42" s="969"/>
      <c r="DM42" s="969"/>
      <c r="DN42" s="970"/>
      <c r="DO42" s="38"/>
      <c r="DP42" s="968"/>
      <c r="DQ42" s="969"/>
      <c r="DR42" s="969"/>
      <c r="DS42" s="970"/>
      <c r="DT42" s="21"/>
      <c r="DU42" s="21"/>
      <c r="DV42" s="21"/>
      <c r="DW42" s="21"/>
      <c r="DX42" s="21"/>
      <c r="DY42" s="12"/>
      <c r="DZ42" s="12"/>
      <c r="EA42" s="19"/>
      <c r="EB42" s="19"/>
      <c r="EC42" s="19"/>
      <c r="ED42" s="19"/>
      <c r="EE42" s="19"/>
      <c r="EF42" s="19"/>
      <c r="EG42" s="19"/>
      <c r="EH42" s="21"/>
      <c r="EI42" s="21"/>
      <c r="EJ42" s="21"/>
      <c r="EK42" s="21"/>
      <c r="EL42" s="968"/>
      <c r="EM42" s="969"/>
      <c r="EN42" s="969"/>
      <c r="EO42" s="970"/>
      <c r="EP42" s="38"/>
      <c r="EQ42" s="968"/>
      <c r="ER42" s="969"/>
      <c r="ES42" s="969"/>
      <c r="ET42" s="970"/>
      <c r="EU42" s="21"/>
      <c r="EV42" s="21"/>
      <c r="EW42" s="21"/>
      <c r="EX42" s="21"/>
      <c r="EY42" s="19"/>
      <c r="EZ42" s="19"/>
      <c r="FA42" s="968"/>
      <c r="FB42" s="969"/>
      <c r="FC42" s="969"/>
      <c r="FD42" s="970"/>
      <c r="FE42" s="38"/>
      <c r="FF42" s="968"/>
      <c r="FG42" s="969"/>
      <c r="FH42" s="969"/>
      <c r="FI42" s="970"/>
      <c r="FJ42" s="19"/>
      <c r="FK42" s="19"/>
      <c r="FL42" s="19"/>
      <c r="FM42" s="19"/>
      <c r="FN42" s="19"/>
      <c r="FO42" s="19"/>
      <c r="FP42" s="968"/>
      <c r="FQ42" s="969"/>
      <c r="FR42" s="969"/>
      <c r="FS42" s="970"/>
      <c r="FT42" s="38"/>
      <c r="FU42" s="968"/>
      <c r="FV42" s="969"/>
      <c r="FW42" s="969"/>
      <c r="FX42" s="970"/>
      <c r="FY42" s="18"/>
      <c r="FZ42" s="18"/>
      <c r="GA42" s="18"/>
      <c r="GB42" s="18"/>
      <c r="GC42" s="18"/>
      <c r="GD42" s="18"/>
    </row>
    <row r="43" spans="1:198" ht="9.75" customHeight="1">
      <c r="A43" s="851" t="s">
        <v>686</v>
      </c>
      <c r="B43" s="7"/>
      <c r="C43" s="1258" t="s">
        <v>104</v>
      </c>
      <c r="D43" s="1258"/>
      <c r="E43" s="1258"/>
      <c r="F43" s="1258"/>
      <c r="G43" s="1258"/>
      <c r="H43" s="1258"/>
      <c r="I43" s="367"/>
      <c r="J43" s="367"/>
      <c r="K43" s="367"/>
      <c r="L43" s="1273"/>
      <c r="M43" s="945"/>
      <c r="N43" s="945"/>
      <c r="O43" s="1274"/>
      <c r="P43" s="12"/>
      <c r="Q43" s="12"/>
      <c r="R43" s="1281"/>
      <c r="S43" s="901"/>
      <c r="T43" s="901"/>
      <c r="U43" s="1282"/>
      <c r="V43" s="12"/>
      <c r="W43" s="1281"/>
      <c r="X43" s="901"/>
      <c r="Y43" s="901"/>
      <c r="Z43" s="1282"/>
      <c r="AA43" s="12"/>
      <c r="AB43" s="12"/>
      <c r="AC43" s="12"/>
      <c r="AD43" s="974"/>
      <c r="AE43" s="975"/>
      <c r="AF43" s="975"/>
      <c r="AG43" s="976"/>
      <c r="AH43" s="38"/>
      <c r="AI43" s="974"/>
      <c r="AJ43" s="975"/>
      <c r="AK43" s="975"/>
      <c r="AL43" s="976"/>
      <c r="AM43" s="19"/>
      <c r="AN43" s="944"/>
      <c r="AO43" s="944"/>
      <c r="AP43" s="944"/>
      <c r="AQ43" s="944"/>
      <c r="AR43" s="944"/>
      <c r="AS43" s="944"/>
      <c r="AT43" s="944"/>
      <c r="AU43" s="944"/>
      <c r="AV43" s="944"/>
      <c r="AW43" s="944"/>
      <c r="AX43" s="944"/>
      <c r="AY43" s="944"/>
      <c r="AZ43" s="944"/>
      <c r="BA43" s="944"/>
      <c r="BB43" s="944"/>
      <c r="BC43" s="944"/>
      <c r="BD43" s="944"/>
      <c r="BE43" s="944"/>
      <c r="BF43" s="944"/>
      <c r="BG43" s="944"/>
      <c r="BH43" s="944"/>
      <c r="BI43" s="1259" t="s">
        <v>7</v>
      </c>
      <c r="BJ43" s="1259"/>
      <c r="BK43" s="1259"/>
      <c r="BL43" s="1259"/>
      <c r="BM43" s="1259"/>
      <c r="BN43" s="1259"/>
      <c r="BO43" s="1259"/>
      <c r="BP43" s="1259"/>
      <c r="BQ43" s="1259"/>
      <c r="BR43" s="1259"/>
      <c r="BS43" s="1259"/>
      <c r="BT43" s="1259"/>
      <c r="BU43" s="1259"/>
      <c r="BV43" s="1259"/>
      <c r="BW43" s="1259"/>
      <c r="BX43" s="1259"/>
      <c r="BY43" s="1269" t="s">
        <v>14</v>
      </c>
      <c r="BZ43" s="1269"/>
      <c r="CA43" s="1261"/>
      <c r="CB43" s="1262"/>
      <c r="CC43" s="1263"/>
      <c r="CD43" s="21"/>
      <c r="CE43" s="1261"/>
      <c r="CF43" s="1262"/>
      <c r="CG43" s="1263"/>
      <c r="CH43" s="1267" t="s">
        <v>304</v>
      </c>
      <c r="CI43" s="1267"/>
      <c r="CJ43" s="1267"/>
      <c r="CK43" s="849" t="s">
        <v>24</v>
      </c>
      <c r="CL43" s="849"/>
      <c r="CM43" s="849"/>
      <c r="CN43" s="849"/>
      <c r="CO43" s="849"/>
      <c r="CP43" s="849"/>
      <c r="CQ43" s="974"/>
      <c r="CR43" s="975"/>
      <c r="CS43" s="975"/>
      <c r="CT43" s="976"/>
      <c r="CU43" s="38"/>
      <c r="CV43" s="974"/>
      <c r="CW43" s="975"/>
      <c r="CX43" s="975"/>
      <c r="CY43" s="976"/>
      <c r="CZ43" s="38"/>
      <c r="DA43" s="974"/>
      <c r="DB43" s="975"/>
      <c r="DC43" s="975"/>
      <c r="DD43" s="976"/>
      <c r="DE43" s="38"/>
      <c r="DF43" s="974"/>
      <c r="DG43" s="975"/>
      <c r="DH43" s="975"/>
      <c r="DI43" s="976"/>
      <c r="DJ43" s="38"/>
      <c r="DK43" s="974"/>
      <c r="DL43" s="975"/>
      <c r="DM43" s="975"/>
      <c r="DN43" s="976"/>
      <c r="DO43" s="38"/>
      <c r="DP43" s="974"/>
      <c r="DQ43" s="975"/>
      <c r="DR43" s="975"/>
      <c r="DS43" s="976"/>
      <c r="DT43" s="850" t="s">
        <v>23</v>
      </c>
      <c r="DU43" s="850"/>
      <c r="DV43" s="850"/>
      <c r="DW43" s="850"/>
      <c r="DX43" s="850"/>
      <c r="DY43" s="850"/>
      <c r="DZ43" s="1268" t="s">
        <v>691</v>
      </c>
      <c r="EA43" s="1268"/>
      <c r="EB43" s="1268"/>
      <c r="EC43" s="1268"/>
      <c r="ED43" s="1268"/>
      <c r="EE43" s="1268"/>
      <c r="EF43" s="1268"/>
      <c r="EG43" s="1268"/>
      <c r="EH43" s="1268"/>
      <c r="EI43" s="1268"/>
      <c r="EJ43" s="1268"/>
      <c r="EK43" s="1268"/>
      <c r="EL43" s="974"/>
      <c r="EM43" s="975"/>
      <c r="EN43" s="975"/>
      <c r="EO43" s="976"/>
      <c r="EP43" s="38"/>
      <c r="EQ43" s="974"/>
      <c r="ER43" s="975"/>
      <c r="ES43" s="975"/>
      <c r="ET43" s="976"/>
      <c r="EU43" s="960" t="s">
        <v>19</v>
      </c>
      <c r="EV43" s="960"/>
      <c r="EW43" s="960"/>
      <c r="EX43" s="960"/>
      <c r="EY43" s="960"/>
      <c r="EZ43" s="960"/>
      <c r="FA43" s="974"/>
      <c r="FB43" s="975"/>
      <c r="FC43" s="975"/>
      <c r="FD43" s="976"/>
      <c r="FE43" s="38"/>
      <c r="FF43" s="974"/>
      <c r="FG43" s="975"/>
      <c r="FH43" s="975"/>
      <c r="FI43" s="976"/>
      <c r="FJ43" s="960" t="s">
        <v>20</v>
      </c>
      <c r="FK43" s="960"/>
      <c r="FL43" s="960"/>
      <c r="FM43" s="960"/>
      <c r="FN43" s="960"/>
      <c r="FO43" s="960"/>
      <c r="FP43" s="974"/>
      <c r="FQ43" s="975"/>
      <c r="FR43" s="975"/>
      <c r="FS43" s="976"/>
      <c r="FT43" s="38"/>
      <c r="FU43" s="974"/>
      <c r="FV43" s="975"/>
      <c r="FW43" s="975"/>
      <c r="FX43" s="976"/>
      <c r="FY43" s="960" t="s">
        <v>21</v>
      </c>
      <c r="FZ43" s="960"/>
      <c r="GA43" s="960"/>
      <c r="GB43" s="960"/>
      <c r="GC43" s="960"/>
      <c r="GD43" s="960"/>
      <c r="GE43" s="1252" t="s">
        <v>299</v>
      </c>
      <c r="GF43" s="1065" t="s">
        <v>644</v>
      </c>
      <c r="GG43" s="1233"/>
      <c r="GH43" s="1233"/>
      <c r="GI43" s="1233"/>
      <c r="GJ43" s="1233"/>
      <c r="GK43" s="1234"/>
    </row>
    <row r="44" spans="1:198" ht="9.75" customHeight="1">
      <c r="A44" s="851"/>
      <c r="B44" s="7"/>
      <c r="C44" s="1258"/>
      <c r="D44" s="1258"/>
      <c r="E44" s="1258"/>
      <c r="F44" s="1258"/>
      <c r="G44" s="1258"/>
      <c r="H44" s="1258"/>
      <c r="I44" s="367"/>
      <c r="J44" s="367"/>
      <c r="K44" s="367"/>
      <c r="L44" s="1273"/>
      <c r="M44" s="945"/>
      <c r="N44" s="945"/>
      <c r="O44" s="1274"/>
      <c r="P44" s="317"/>
      <c r="Q44" s="317"/>
      <c r="R44" s="1281"/>
      <c r="S44" s="901"/>
      <c r="T44" s="901"/>
      <c r="U44" s="1282"/>
      <c r="V44" s="19"/>
      <c r="W44" s="1281"/>
      <c r="X44" s="901"/>
      <c r="Y44" s="901"/>
      <c r="Z44" s="1282"/>
      <c r="AA44" s="21"/>
      <c r="AB44" s="21"/>
      <c r="AC44" s="21"/>
      <c r="AD44" s="974"/>
      <c r="AE44" s="975"/>
      <c r="AF44" s="975"/>
      <c r="AG44" s="976"/>
      <c r="AH44" s="38"/>
      <c r="AI44" s="974"/>
      <c r="AJ44" s="975"/>
      <c r="AK44" s="975"/>
      <c r="AL44" s="976"/>
      <c r="AM44" s="19"/>
      <c r="AN44" s="944" t="str">
        <f>+B33</f>
        <v>○○知事</v>
      </c>
      <c r="AO44" s="944"/>
      <c r="AP44" s="944"/>
      <c r="AQ44" s="944"/>
      <c r="AR44" s="944"/>
      <c r="AS44" s="944"/>
      <c r="AT44" s="944"/>
      <c r="AU44" s="944"/>
      <c r="AV44" s="944"/>
      <c r="AW44" s="944"/>
      <c r="AX44" s="944"/>
      <c r="AY44" s="944"/>
      <c r="AZ44" s="944"/>
      <c r="BA44" s="944"/>
      <c r="BB44" s="944"/>
      <c r="BC44" s="944"/>
      <c r="BD44" s="944"/>
      <c r="BE44" s="944"/>
      <c r="BF44" s="944"/>
      <c r="BG44" s="944"/>
      <c r="BH44" s="944"/>
      <c r="BI44" s="1259"/>
      <c r="BJ44" s="1259"/>
      <c r="BK44" s="1259"/>
      <c r="BL44" s="1259"/>
      <c r="BM44" s="1259"/>
      <c r="BN44" s="1259"/>
      <c r="BO44" s="1259"/>
      <c r="BP44" s="1259"/>
      <c r="BQ44" s="1259"/>
      <c r="BR44" s="1259"/>
      <c r="BS44" s="1259"/>
      <c r="BT44" s="1259" t="s">
        <v>76</v>
      </c>
      <c r="BU44" s="1259"/>
      <c r="BV44" s="1259"/>
      <c r="BW44" s="1259"/>
      <c r="BX44" s="1259"/>
      <c r="BY44" s="1269"/>
      <c r="BZ44" s="1269"/>
      <c r="CA44" s="1264"/>
      <c r="CB44" s="1265"/>
      <c r="CC44" s="1266"/>
      <c r="CD44" s="21"/>
      <c r="CE44" s="1264"/>
      <c r="CF44" s="1265"/>
      <c r="CG44" s="1266"/>
      <c r="CH44" s="1267"/>
      <c r="CI44" s="1267"/>
      <c r="CJ44" s="1267"/>
      <c r="CK44" s="849"/>
      <c r="CL44" s="849"/>
      <c r="CM44" s="849"/>
      <c r="CN44" s="849"/>
      <c r="CO44" s="849"/>
      <c r="CP44" s="849"/>
      <c r="CQ44" s="974"/>
      <c r="CR44" s="975"/>
      <c r="CS44" s="975"/>
      <c r="CT44" s="976"/>
      <c r="CU44" s="38"/>
      <c r="CV44" s="974"/>
      <c r="CW44" s="975"/>
      <c r="CX44" s="975"/>
      <c r="CY44" s="976"/>
      <c r="CZ44" s="38"/>
      <c r="DA44" s="974"/>
      <c r="DB44" s="975"/>
      <c r="DC44" s="975"/>
      <c r="DD44" s="976"/>
      <c r="DE44" s="38"/>
      <c r="DF44" s="974"/>
      <c r="DG44" s="975"/>
      <c r="DH44" s="975"/>
      <c r="DI44" s="976"/>
      <c r="DJ44" s="38"/>
      <c r="DK44" s="974"/>
      <c r="DL44" s="975"/>
      <c r="DM44" s="975"/>
      <c r="DN44" s="976"/>
      <c r="DO44" s="38"/>
      <c r="DP44" s="974"/>
      <c r="DQ44" s="975"/>
      <c r="DR44" s="975"/>
      <c r="DS44" s="976"/>
      <c r="DT44" s="850"/>
      <c r="DU44" s="850"/>
      <c r="DV44" s="850"/>
      <c r="DW44" s="850"/>
      <c r="DX44" s="850"/>
      <c r="DY44" s="850"/>
      <c r="DZ44" s="1268"/>
      <c r="EA44" s="1268"/>
      <c r="EB44" s="1268"/>
      <c r="EC44" s="1268"/>
      <c r="ED44" s="1268"/>
      <c r="EE44" s="1268"/>
      <c r="EF44" s="1268"/>
      <c r="EG44" s="1268"/>
      <c r="EH44" s="1268"/>
      <c r="EI44" s="1268"/>
      <c r="EJ44" s="1268"/>
      <c r="EK44" s="1268"/>
      <c r="EL44" s="974"/>
      <c r="EM44" s="975"/>
      <c r="EN44" s="975"/>
      <c r="EO44" s="976"/>
      <c r="EP44" s="38"/>
      <c r="EQ44" s="974"/>
      <c r="ER44" s="975"/>
      <c r="ES44" s="975"/>
      <c r="ET44" s="976"/>
      <c r="EU44" s="960"/>
      <c r="EV44" s="960"/>
      <c r="EW44" s="960"/>
      <c r="EX44" s="960"/>
      <c r="EY44" s="960"/>
      <c r="EZ44" s="960"/>
      <c r="FA44" s="974"/>
      <c r="FB44" s="975"/>
      <c r="FC44" s="975"/>
      <c r="FD44" s="976"/>
      <c r="FE44" s="38"/>
      <c r="FF44" s="974"/>
      <c r="FG44" s="975"/>
      <c r="FH44" s="975"/>
      <c r="FI44" s="976"/>
      <c r="FJ44" s="960"/>
      <c r="FK44" s="960"/>
      <c r="FL44" s="960"/>
      <c r="FM44" s="960"/>
      <c r="FN44" s="960"/>
      <c r="FO44" s="960"/>
      <c r="FP44" s="974"/>
      <c r="FQ44" s="975"/>
      <c r="FR44" s="975"/>
      <c r="FS44" s="976"/>
      <c r="FT44" s="38"/>
      <c r="FU44" s="974"/>
      <c r="FV44" s="975"/>
      <c r="FW44" s="975"/>
      <c r="FX44" s="976"/>
      <c r="FY44" s="960"/>
      <c r="FZ44" s="960"/>
      <c r="GA44" s="960"/>
      <c r="GB44" s="960"/>
      <c r="GC44" s="960"/>
      <c r="GD44" s="960"/>
      <c r="GE44" s="1252"/>
      <c r="GF44" s="1071"/>
      <c r="GG44" s="1236"/>
      <c r="GH44" s="1236"/>
      <c r="GI44" s="1236"/>
      <c r="GJ44" s="1236"/>
      <c r="GK44" s="1237"/>
    </row>
    <row r="45" spans="1:198" ht="1.5" customHeight="1">
      <c r="B45" s="7"/>
      <c r="C45" s="335"/>
      <c r="D45" s="335"/>
      <c r="E45" s="335"/>
      <c r="F45" s="335"/>
      <c r="G45" s="335"/>
      <c r="H45" s="335"/>
      <c r="I45" s="367"/>
      <c r="J45" s="367"/>
      <c r="K45" s="367"/>
      <c r="L45" s="1275"/>
      <c r="M45" s="1276"/>
      <c r="N45" s="1276"/>
      <c r="O45" s="1277"/>
      <c r="P45" s="317"/>
      <c r="Q45" s="317"/>
      <c r="R45" s="1283"/>
      <c r="S45" s="1284"/>
      <c r="T45" s="1284"/>
      <c r="U45" s="1285"/>
      <c r="V45" s="19"/>
      <c r="W45" s="1283"/>
      <c r="X45" s="1284"/>
      <c r="Y45" s="1284"/>
      <c r="Z45" s="1285"/>
      <c r="AA45" s="21"/>
      <c r="AB45" s="21"/>
      <c r="AC45" s="21"/>
      <c r="AD45" s="971"/>
      <c r="AE45" s="930"/>
      <c r="AF45" s="930"/>
      <c r="AG45" s="972"/>
      <c r="AH45" s="38"/>
      <c r="AI45" s="971"/>
      <c r="AJ45" s="930"/>
      <c r="AK45" s="930"/>
      <c r="AL45" s="972"/>
      <c r="AM45" s="19"/>
      <c r="AN45" s="944"/>
      <c r="AO45" s="944"/>
      <c r="AP45" s="944"/>
      <c r="AQ45" s="944"/>
      <c r="AR45" s="944"/>
      <c r="AS45" s="944"/>
      <c r="AT45" s="944"/>
      <c r="AU45" s="944"/>
      <c r="AV45" s="944"/>
      <c r="AW45" s="944"/>
      <c r="AX45" s="944"/>
      <c r="AY45" s="944"/>
      <c r="AZ45" s="944"/>
      <c r="BA45" s="944"/>
      <c r="BB45" s="944"/>
      <c r="BC45" s="944"/>
      <c r="BD45" s="944"/>
      <c r="BE45" s="944"/>
      <c r="BF45" s="944"/>
      <c r="BG45" s="944"/>
      <c r="BH45" s="944"/>
      <c r="BI45" s="258"/>
      <c r="BJ45" s="258"/>
      <c r="BK45" s="258"/>
      <c r="BL45" s="258"/>
      <c r="BM45" s="258"/>
      <c r="BN45" s="258"/>
      <c r="BO45" s="258"/>
      <c r="BP45" s="258"/>
      <c r="BQ45" s="258"/>
      <c r="BR45" s="258"/>
      <c r="BS45" s="258"/>
      <c r="BT45" s="1259"/>
      <c r="BU45" s="1259"/>
      <c r="BV45" s="1259"/>
      <c r="BW45" s="1259"/>
      <c r="BX45" s="1259"/>
      <c r="BY45" s="18"/>
      <c r="BZ45" s="18"/>
      <c r="CA45" s="38"/>
      <c r="CB45" s="38"/>
      <c r="CC45" s="38"/>
      <c r="CD45" s="104"/>
      <c r="CE45" s="38"/>
      <c r="CF45" s="38"/>
      <c r="CG45" s="38"/>
      <c r="CH45" s="316"/>
      <c r="CI45" s="316"/>
      <c r="CJ45" s="316"/>
      <c r="CK45" s="21"/>
      <c r="CL45" s="21"/>
      <c r="CM45" s="21"/>
      <c r="CN45" s="21"/>
      <c r="CO45" s="12"/>
      <c r="CP45" s="12"/>
      <c r="CQ45" s="971"/>
      <c r="CR45" s="930"/>
      <c r="CS45" s="930"/>
      <c r="CT45" s="972"/>
      <c r="CU45" s="38"/>
      <c r="CV45" s="971"/>
      <c r="CW45" s="930"/>
      <c r="CX45" s="930"/>
      <c r="CY45" s="972"/>
      <c r="CZ45" s="38"/>
      <c r="DA45" s="971"/>
      <c r="DB45" s="930"/>
      <c r="DC45" s="930"/>
      <c r="DD45" s="972"/>
      <c r="DE45" s="38"/>
      <c r="DF45" s="971"/>
      <c r="DG45" s="930"/>
      <c r="DH45" s="930"/>
      <c r="DI45" s="972"/>
      <c r="DJ45" s="38"/>
      <c r="DK45" s="971"/>
      <c r="DL45" s="930"/>
      <c r="DM45" s="930"/>
      <c r="DN45" s="972"/>
      <c r="DO45" s="38"/>
      <c r="DP45" s="971"/>
      <c r="DQ45" s="930"/>
      <c r="DR45" s="930"/>
      <c r="DS45" s="972"/>
      <c r="DT45" s="21"/>
      <c r="DU45" s="21"/>
      <c r="DV45" s="21"/>
      <c r="DW45" s="21"/>
      <c r="DX45" s="21"/>
      <c r="DY45" s="12"/>
      <c r="DZ45" s="703"/>
      <c r="EA45" s="19"/>
      <c r="EB45" s="1260"/>
      <c r="EC45" s="1260"/>
      <c r="ED45" s="1260"/>
      <c r="EE45" s="1260"/>
      <c r="EF45" s="1260"/>
      <c r="EG45" s="1260"/>
      <c r="EH45" s="1260"/>
      <c r="EI45" s="1260"/>
      <c r="EJ45" s="1260"/>
      <c r="EK45" s="1260"/>
      <c r="EL45" s="971"/>
      <c r="EM45" s="930"/>
      <c r="EN45" s="930"/>
      <c r="EO45" s="972"/>
      <c r="EP45" s="38"/>
      <c r="EQ45" s="971"/>
      <c r="ER45" s="930"/>
      <c r="ES45" s="930"/>
      <c r="ET45" s="972"/>
      <c r="EU45" s="21"/>
      <c r="EV45" s="21"/>
      <c r="EW45" s="21"/>
      <c r="EX45" s="21"/>
      <c r="EY45" s="19"/>
      <c r="EZ45" s="19"/>
      <c r="FA45" s="971"/>
      <c r="FB45" s="930"/>
      <c r="FC45" s="930"/>
      <c r="FD45" s="972"/>
      <c r="FE45" s="38"/>
      <c r="FF45" s="971"/>
      <c r="FG45" s="930"/>
      <c r="FH45" s="930"/>
      <c r="FI45" s="972"/>
      <c r="FJ45" s="19"/>
      <c r="FK45" s="19"/>
      <c r="FL45" s="19"/>
      <c r="FM45" s="19"/>
      <c r="FN45" s="19"/>
      <c r="FO45" s="19"/>
      <c r="FP45" s="971"/>
      <c r="FQ45" s="930"/>
      <c r="FR45" s="930"/>
      <c r="FS45" s="972"/>
      <c r="FT45" s="38"/>
      <c r="FU45" s="971"/>
      <c r="FV45" s="930"/>
      <c r="FW45" s="930"/>
      <c r="FX45" s="972"/>
      <c r="FY45" s="18"/>
      <c r="FZ45" s="18"/>
      <c r="GA45" s="18"/>
      <c r="GB45" s="18"/>
      <c r="GC45" s="18"/>
      <c r="GD45" s="18"/>
    </row>
    <row r="46" spans="1:198" ht="33" customHeight="1" thickBot="1">
      <c r="B46" s="7"/>
      <c r="C46" s="367"/>
      <c r="D46" s="367"/>
      <c r="E46" s="367"/>
      <c r="F46" s="367"/>
      <c r="G46" s="367"/>
      <c r="H46" s="367"/>
      <c r="I46" s="367"/>
      <c r="J46" s="367"/>
      <c r="K46" s="367"/>
      <c r="L46" s="367"/>
      <c r="M46" s="321"/>
      <c r="N46" s="103"/>
      <c r="O46" s="337"/>
      <c r="P46" s="337"/>
      <c r="Q46" s="337"/>
      <c r="R46" s="337"/>
      <c r="S46" s="337"/>
      <c r="T46" s="23"/>
      <c r="U46" s="23"/>
      <c r="V46" s="13"/>
      <c r="W46" s="23"/>
      <c r="X46" s="23"/>
      <c r="Y46" s="23"/>
      <c r="Z46" s="23"/>
      <c r="AA46" s="23"/>
      <c r="AB46" s="23"/>
      <c r="AC46" s="23"/>
      <c r="AD46" s="23"/>
      <c r="AE46" s="23"/>
      <c r="AF46" s="23"/>
      <c r="AG46" s="23"/>
      <c r="AH46" s="23"/>
      <c r="AI46" s="13"/>
      <c r="AJ46" s="23"/>
      <c r="AK46" s="23"/>
      <c r="AL46" s="23"/>
      <c r="AM46" s="23"/>
      <c r="AN46" s="23"/>
      <c r="AO46" s="23"/>
      <c r="AP46" s="23"/>
      <c r="AQ46" s="23"/>
      <c r="AR46" s="23"/>
      <c r="AS46" s="13"/>
      <c r="AT46" s="23"/>
      <c r="AU46" s="23"/>
      <c r="AV46" s="23"/>
      <c r="AW46" s="23"/>
      <c r="AX46" s="23"/>
      <c r="AY46" s="23"/>
      <c r="AZ46" s="23"/>
      <c r="BA46" s="13"/>
      <c r="BB46" s="23"/>
      <c r="BC46" s="23"/>
      <c r="BD46" s="23"/>
      <c r="BE46" s="19"/>
      <c r="BF46" s="103"/>
      <c r="BG46" s="103"/>
      <c r="BH46" s="103"/>
      <c r="BI46" s="103"/>
      <c r="BJ46" s="103"/>
      <c r="BK46" s="103"/>
      <c r="BL46" s="103"/>
      <c r="BM46" s="103"/>
      <c r="BN46" s="103"/>
      <c r="BO46" s="7"/>
      <c r="BP46" s="115"/>
      <c r="BQ46" s="115"/>
      <c r="BR46" s="115"/>
      <c r="BS46" s="97"/>
      <c r="BT46" s="97"/>
      <c r="BU46" s="97"/>
      <c r="BV46" s="97"/>
      <c r="BW46" s="97"/>
      <c r="BX46" s="97"/>
      <c r="BY46" s="97"/>
      <c r="BZ46" s="97"/>
      <c r="CA46" s="97"/>
      <c r="CB46" s="97"/>
      <c r="CC46" s="830" t="s">
        <v>109</v>
      </c>
      <c r="CD46" s="830"/>
      <c r="CE46" s="830"/>
      <c r="CF46" s="830"/>
      <c r="CG46" s="830"/>
      <c r="CH46" s="830"/>
      <c r="CI46" s="830"/>
      <c r="CJ46" s="97"/>
      <c r="CK46" s="97"/>
      <c r="CL46" s="23"/>
      <c r="CM46" s="23"/>
      <c r="CN46" s="23"/>
      <c r="CO46" s="23"/>
      <c r="CP46" s="13"/>
      <c r="CQ46" s="23"/>
      <c r="CR46" s="23"/>
      <c r="CS46" s="23"/>
      <c r="CT46" s="23"/>
      <c r="CU46" s="23"/>
      <c r="CV46" s="23"/>
      <c r="CW46" s="13"/>
      <c r="CX46" s="23"/>
      <c r="CY46" s="23"/>
      <c r="CZ46" s="23"/>
      <c r="DA46" s="23"/>
      <c r="DB46" s="23"/>
      <c r="DC46" s="23"/>
      <c r="DD46" s="13"/>
      <c r="DE46" s="23"/>
      <c r="DF46" s="23"/>
      <c r="DG46" s="23"/>
      <c r="DH46" s="23"/>
      <c r="DI46" s="23"/>
      <c r="DJ46" s="23"/>
      <c r="DK46" s="23"/>
      <c r="DL46" s="23"/>
      <c r="DM46" s="23"/>
      <c r="DN46" s="23"/>
      <c r="DO46" s="23"/>
      <c r="DP46" s="23"/>
      <c r="DQ46" s="13"/>
      <c r="DR46" s="23"/>
      <c r="DS46" s="23"/>
      <c r="DT46" s="23"/>
      <c r="DU46" s="23"/>
      <c r="DV46" s="23"/>
      <c r="DW46" s="23"/>
      <c r="DX46" s="23"/>
      <c r="DY46" s="23"/>
      <c r="DZ46" s="739"/>
      <c r="EA46" s="23"/>
      <c r="EB46" s="947"/>
      <c r="EC46" s="947"/>
      <c r="ED46" s="947"/>
      <c r="EE46" s="947"/>
      <c r="EF46" s="947"/>
      <c r="EG46" s="947"/>
      <c r="EH46" s="947"/>
      <c r="EI46" s="947"/>
      <c r="EJ46" s="947"/>
      <c r="EK46" s="947"/>
      <c r="EL46" s="103"/>
      <c r="EM46" s="103"/>
      <c r="EN46" s="103"/>
      <c r="EO46" s="103"/>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row>
    <row r="47" spans="1:198" s="35" customFormat="1" ht="18" customHeight="1">
      <c r="B47" s="442"/>
      <c r="C47" s="443" t="s">
        <v>729</v>
      </c>
      <c r="D47" s="444"/>
      <c r="E47" s="444"/>
      <c r="F47" s="444"/>
      <c r="G47" s="444"/>
      <c r="H47" s="444"/>
      <c r="I47" s="444"/>
      <c r="J47" s="444"/>
      <c r="K47" s="444"/>
      <c r="L47" s="445"/>
      <c r="M47" s="445"/>
      <c r="N47" s="444"/>
      <c r="O47" s="444"/>
      <c r="P47" s="444"/>
      <c r="Q47" s="444"/>
      <c r="R47" s="444"/>
      <c r="S47" s="444"/>
      <c r="T47" s="444"/>
      <c r="U47" s="444"/>
      <c r="V47" s="444"/>
      <c r="W47" s="444"/>
      <c r="X47" s="444"/>
      <c r="Y47" s="444"/>
      <c r="Z47" s="444"/>
      <c r="AA47" s="444"/>
      <c r="AB47" s="444"/>
      <c r="AC47" s="444"/>
      <c r="AD47" s="444"/>
      <c r="AE47" s="444"/>
      <c r="AF47" s="444"/>
      <c r="AG47" s="444"/>
      <c r="AH47" s="444"/>
      <c r="AI47" s="444"/>
      <c r="AJ47" s="444"/>
      <c r="AK47" s="444"/>
      <c r="AL47" s="444"/>
      <c r="AM47" s="444"/>
      <c r="AN47" s="444"/>
      <c r="AO47" s="444"/>
      <c r="AP47" s="444"/>
      <c r="AQ47" s="444"/>
      <c r="AR47" s="444"/>
      <c r="AS47" s="444"/>
      <c r="AT47" s="444"/>
      <c r="AU47" s="444"/>
      <c r="AV47" s="444"/>
      <c r="AW47" s="444"/>
      <c r="AX47" s="444"/>
      <c r="AY47" s="444"/>
      <c r="AZ47" s="444"/>
      <c r="BA47" s="444"/>
      <c r="BB47" s="444"/>
      <c r="BC47" s="444"/>
      <c r="BD47" s="444"/>
      <c r="BE47" s="444"/>
      <c r="BF47" s="444"/>
      <c r="BG47" s="444"/>
      <c r="BH47" s="444"/>
      <c r="BI47" s="444"/>
      <c r="BJ47" s="444"/>
      <c r="BK47" s="444"/>
      <c r="BL47" s="444"/>
      <c r="BM47" s="444"/>
      <c r="BN47" s="444"/>
      <c r="BO47" s="444"/>
      <c r="BP47" s="444"/>
      <c r="BQ47" s="444"/>
      <c r="BR47" s="444"/>
      <c r="BS47" s="444"/>
      <c r="BT47" s="444"/>
      <c r="BU47" s="444"/>
      <c r="BV47" s="444"/>
      <c r="BW47" s="444"/>
      <c r="BX47" s="444"/>
      <c r="BY47" s="444"/>
      <c r="BZ47" s="444"/>
      <c r="CA47" s="446"/>
      <c r="CB47" s="446"/>
      <c r="CC47" s="446"/>
      <c r="CD47" s="446"/>
      <c r="CE47" s="444"/>
      <c r="CF47" s="444"/>
      <c r="CG47" s="444"/>
      <c r="CH47" s="444"/>
      <c r="CI47" s="444"/>
      <c r="CJ47" s="444"/>
      <c r="CK47" s="444"/>
      <c r="CL47" s="444"/>
      <c r="CM47" s="444"/>
      <c r="CN47" s="444"/>
      <c r="CO47" s="444"/>
      <c r="CP47" s="444"/>
      <c r="CQ47" s="444"/>
      <c r="CR47" s="444"/>
      <c r="CS47" s="444"/>
      <c r="CT47" s="444"/>
      <c r="CU47" s="444"/>
      <c r="CV47" s="444"/>
      <c r="CW47" s="444"/>
      <c r="CX47" s="444"/>
      <c r="CY47" s="444"/>
      <c r="CZ47" s="444"/>
      <c r="DA47" s="444"/>
      <c r="DB47" s="444"/>
      <c r="DC47" s="444"/>
      <c r="DD47" s="444"/>
      <c r="DE47" s="443"/>
      <c r="DF47" s="443"/>
      <c r="DG47" s="443"/>
      <c r="DH47" s="443"/>
      <c r="DI47" s="443"/>
      <c r="DJ47" s="443"/>
      <c r="DK47" s="443"/>
      <c r="DL47" s="443"/>
      <c r="DM47" s="443"/>
      <c r="DN47" s="444"/>
      <c r="DO47" s="444"/>
      <c r="DP47" s="445"/>
      <c r="DQ47" s="444"/>
      <c r="DR47" s="444"/>
      <c r="DS47" s="444"/>
      <c r="DT47" s="444"/>
      <c r="DU47" s="444"/>
      <c r="DV47" s="444"/>
      <c r="DW47" s="444"/>
      <c r="DX47" s="444"/>
      <c r="DY47" s="444"/>
      <c r="DZ47" s="444"/>
      <c r="EA47" s="444"/>
      <c r="EB47" s="444"/>
      <c r="EC47" s="444"/>
      <c r="ED47" s="444"/>
      <c r="EE47" s="444"/>
      <c r="EF47" s="444"/>
      <c r="EG47" s="444"/>
      <c r="EH47" s="444"/>
      <c r="EI47" s="444"/>
      <c r="EJ47" s="444"/>
      <c r="EK47" s="444"/>
      <c r="EL47" s="444"/>
      <c r="EM47" s="444"/>
      <c r="EN47" s="444"/>
      <c r="EO47" s="444"/>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7"/>
    </row>
    <row r="48" spans="1:198" ht="13.5" customHeight="1">
      <c r="B48" s="347"/>
      <c r="C48" s="432"/>
      <c r="D48" s="432"/>
      <c r="E48" s="432"/>
      <c r="F48" s="432"/>
      <c r="G48" s="432"/>
      <c r="H48" s="334"/>
      <c r="I48" s="334"/>
      <c r="J48" s="334"/>
      <c r="K48" s="334"/>
      <c r="L48" s="336"/>
      <c r="M48" s="322"/>
      <c r="N48" s="50"/>
      <c r="O48" s="40"/>
      <c r="P48" s="40"/>
      <c r="Q48" s="40"/>
      <c r="R48" s="369"/>
      <c r="S48" s="369"/>
      <c r="T48" s="369"/>
      <c r="U48" s="369"/>
      <c r="V48" s="369"/>
      <c r="W48" s="369"/>
      <c r="X48" s="369"/>
      <c r="Y48" s="369"/>
      <c r="Z48" s="369"/>
      <c r="AA48" s="369"/>
      <c r="AB48" s="369"/>
      <c r="AC48" s="369"/>
      <c r="AD48" s="942">
        <v>3</v>
      </c>
      <c r="AE48" s="942"/>
      <c r="AF48" s="942"/>
      <c r="AG48" s="942"/>
      <c r="AH48" s="942"/>
      <c r="AI48" s="942"/>
      <c r="AJ48" s="942"/>
      <c r="AK48" s="103"/>
      <c r="AL48" s="103"/>
      <c r="AM48" s="103"/>
      <c r="AN48" s="103"/>
      <c r="AO48" s="103"/>
      <c r="AP48" s="103"/>
      <c r="AQ48" s="103"/>
      <c r="AR48" s="103"/>
      <c r="AS48" s="103"/>
      <c r="AT48" s="103"/>
      <c r="AU48" s="103"/>
      <c r="AV48" s="103"/>
      <c r="AW48" s="103"/>
      <c r="AX48" s="103"/>
      <c r="AY48" s="103"/>
      <c r="AZ48" s="103"/>
      <c r="BA48" s="103"/>
      <c r="BB48" s="103"/>
      <c r="BC48" s="103"/>
      <c r="BD48" s="103"/>
      <c r="BE48" s="103"/>
      <c r="BF48" s="103"/>
      <c r="BG48" s="103"/>
      <c r="BH48" s="103"/>
      <c r="BI48" s="103"/>
      <c r="BJ48" s="103"/>
      <c r="BK48" s="103"/>
      <c r="BL48" s="103"/>
      <c r="BM48" s="103"/>
      <c r="BN48" s="103"/>
      <c r="BO48" s="103"/>
      <c r="BP48" s="103"/>
      <c r="BQ48" s="103"/>
      <c r="BR48" s="103"/>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103"/>
      <c r="DO48" s="103"/>
      <c r="DP48" s="332"/>
      <c r="DQ48" s="103"/>
      <c r="DR48" s="103"/>
      <c r="DS48" s="103"/>
      <c r="DT48" s="103"/>
      <c r="DU48" s="103"/>
      <c r="DV48" s="103"/>
      <c r="DW48" s="103"/>
      <c r="DX48" s="103"/>
      <c r="DY48" s="103"/>
      <c r="DZ48" s="103"/>
      <c r="EA48" s="103"/>
      <c r="EB48" s="103"/>
      <c r="EC48" s="103"/>
      <c r="ED48" s="103"/>
      <c r="EE48" s="103"/>
      <c r="EF48" s="103"/>
      <c r="EG48" s="103"/>
      <c r="EH48" s="103"/>
      <c r="EI48" s="103"/>
      <c r="EJ48" s="103"/>
      <c r="EK48" s="103"/>
      <c r="EL48" s="103"/>
      <c r="EM48" s="103"/>
      <c r="EN48" s="103"/>
      <c r="EO48" s="103"/>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348"/>
    </row>
    <row r="49" spans="2:186" ht="22.5" customHeight="1">
      <c r="B49" s="347"/>
      <c r="C49" s="960" t="s">
        <v>283</v>
      </c>
      <c r="D49" s="960"/>
      <c r="E49" s="960"/>
      <c r="F49" s="960"/>
      <c r="G49" s="960"/>
      <c r="H49" s="960"/>
      <c r="I49" s="7"/>
      <c r="J49" s="7"/>
      <c r="K49" s="7"/>
      <c r="L49" s="1246"/>
      <c r="M49" s="1247"/>
      <c r="N49" s="1247"/>
      <c r="O49" s="1248"/>
      <c r="P49" s="12"/>
      <c r="Q49" s="12"/>
      <c r="R49" s="1249">
        <v>1</v>
      </c>
      <c r="S49" s="1250"/>
      <c r="T49" s="1250"/>
      <c r="U49" s="1251"/>
      <c r="V49" s="12"/>
      <c r="W49" s="1249">
        <v>9</v>
      </c>
      <c r="X49" s="1250"/>
      <c r="Y49" s="1250"/>
      <c r="Z49" s="1251"/>
      <c r="AA49" s="12"/>
      <c r="AB49" s="12"/>
      <c r="AC49" s="12"/>
      <c r="AD49" s="1239"/>
      <c r="AE49" s="1240"/>
      <c r="AF49" s="1240"/>
      <c r="AG49" s="1240"/>
      <c r="AH49" s="1240"/>
      <c r="AI49" s="1240"/>
      <c r="AJ49" s="1241"/>
      <c r="AK49" s="103"/>
      <c r="AL49" s="1239"/>
      <c r="AM49" s="1240"/>
      <c r="AN49" s="1240"/>
      <c r="AO49" s="1240"/>
      <c r="AP49" s="1240"/>
      <c r="AQ49" s="1240"/>
      <c r="AR49" s="1241"/>
      <c r="AS49" s="103"/>
      <c r="AT49" s="103"/>
      <c r="AU49" s="103"/>
      <c r="AV49" s="103"/>
      <c r="AW49" s="103"/>
      <c r="AX49" s="103"/>
      <c r="AY49" s="103"/>
      <c r="AZ49" s="103"/>
      <c r="BA49" s="103"/>
      <c r="BB49" s="103"/>
      <c r="BC49" s="103"/>
      <c r="BD49" s="103"/>
      <c r="BE49" s="103"/>
      <c r="BF49" s="103"/>
      <c r="BG49" s="103"/>
      <c r="BH49" s="103"/>
      <c r="BI49" s="103"/>
      <c r="BJ49" s="103"/>
      <c r="BK49" s="103"/>
      <c r="BL49" s="103"/>
      <c r="BM49" s="103"/>
      <c r="BN49" s="103"/>
      <c r="BO49" s="103"/>
      <c r="BP49" s="103"/>
      <c r="BQ49" s="103"/>
      <c r="BR49" s="103"/>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103"/>
      <c r="DO49" s="103"/>
      <c r="DP49" s="332"/>
      <c r="DQ49" s="103"/>
      <c r="DR49" s="103"/>
      <c r="DS49" s="960" t="s">
        <v>111</v>
      </c>
      <c r="DT49" s="960"/>
      <c r="DU49" s="960"/>
      <c r="DV49" s="960"/>
      <c r="DW49" s="960"/>
      <c r="DX49" s="960"/>
      <c r="DY49" s="960"/>
      <c r="DZ49" s="960"/>
      <c r="EA49" s="960"/>
      <c r="EB49" s="960"/>
      <c r="EC49" s="960"/>
      <c r="ED49" s="960"/>
      <c r="EE49" s="960"/>
      <c r="EF49" s="960"/>
      <c r="EG49" s="960"/>
      <c r="EH49" s="960"/>
      <c r="EI49" s="960"/>
      <c r="EJ49" s="960"/>
      <c r="EK49" s="960"/>
      <c r="EL49" s="960"/>
      <c r="EM49" s="960"/>
      <c r="EN49" s="960"/>
      <c r="EO49" s="960"/>
      <c r="EP49" s="960"/>
      <c r="EQ49" s="960"/>
      <c r="ER49" s="960"/>
      <c r="ES49" s="960"/>
      <c r="ET49" s="960"/>
      <c r="EU49" s="960"/>
      <c r="EV49" s="960"/>
      <c r="EW49" s="960"/>
      <c r="EX49" s="960"/>
      <c r="EY49" s="960"/>
      <c r="EZ49" s="960"/>
      <c r="FA49" s="960"/>
      <c r="FB49" s="960"/>
      <c r="FC49" s="960"/>
      <c r="FD49" s="960"/>
      <c r="FE49" s="960"/>
      <c r="FF49" s="960"/>
      <c r="FG49" s="960"/>
      <c r="FH49" s="960"/>
      <c r="FI49" s="960"/>
      <c r="FJ49" s="960"/>
      <c r="FK49" s="960"/>
      <c r="FL49" s="960"/>
      <c r="FM49" s="960"/>
      <c r="FN49" s="960"/>
      <c r="FO49" s="960"/>
      <c r="FP49" s="960"/>
      <c r="FQ49" s="960"/>
      <c r="FR49" s="960"/>
      <c r="FS49" s="960"/>
      <c r="FT49" s="960"/>
      <c r="FU49" s="960"/>
      <c r="FV49" s="960"/>
      <c r="FW49" s="960"/>
      <c r="FX49" s="960"/>
      <c r="FY49" s="960"/>
      <c r="FZ49" s="960"/>
      <c r="GA49" s="960"/>
      <c r="GB49" s="960"/>
      <c r="GC49" s="960"/>
      <c r="GD49" s="1256"/>
    </row>
    <row r="50" spans="2:186" s="25" customFormat="1" ht="13.5" customHeight="1">
      <c r="B50" s="448"/>
      <c r="C50" s="23"/>
      <c r="D50" s="23"/>
      <c r="E50" s="23"/>
      <c r="F50" s="23"/>
      <c r="G50" s="23"/>
      <c r="H50" s="21"/>
      <c r="I50" s="50"/>
      <c r="J50" s="50"/>
      <c r="K50" s="50"/>
      <c r="L50" s="322"/>
      <c r="M50" s="322"/>
      <c r="N50" s="50"/>
      <c r="O50" s="40"/>
      <c r="P50" s="40"/>
      <c r="Q50" s="40"/>
      <c r="R50" s="437"/>
      <c r="S50" s="437"/>
      <c r="T50" s="437"/>
      <c r="U50" s="437"/>
      <c r="V50" s="437"/>
      <c r="W50" s="437"/>
      <c r="X50" s="437"/>
      <c r="Y50" s="437"/>
      <c r="Z50" s="437"/>
      <c r="AA50" s="437"/>
      <c r="AB50" s="437"/>
      <c r="AC50" s="437"/>
      <c r="AD50" s="1257">
        <v>3</v>
      </c>
      <c r="AE50" s="1257"/>
      <c r="AF50" s="1257"/>
      <c r="AG50" s="1257"/>
      <c r="AH50" s="1257"/>
      <c r="AI50" s="1257"/>
      <c r="AJ50" s="1257"/>
      <c r="AK50" s="368"/>
      <c r="AL50" s="368"/>
      <c r="AM50" s="368"/>
      <c r="AN50" s="368"/>
      <c r="AO50" s="368"/>
      <c r="AP50" s="368"/>
      <c r="AQ50" s="368"/>
      <c r="AR50" s="368"/>
      <c r="AS50" s="368"/>
      <c r="AT50" s="1257">
        <v>5</v>
      </c>
      <c r="AU50" s="1257"/>
      <c r="AV50" s="1257"/>
      <c r="AW50" s="1257"/>
      <c r="AX50" s="1257"/>
      <c r="AY50" s="1257"/>
      <c r="AZ50" s="1257"/>
      <c r="BA50" s="368"/>
      <c r="BB50" s="368"/>
      <c r="BC50" s="368"/>
      <c r="BD50" s="368"/>
      <c r="BE50" s="368"/>
      <c r="BF50" s="368"/>
      <c r="BG50" s="368"/>
      <c r="BH50" s="368"/>
      <c r="BI50" s="368"/>
      <c r="BJ50" s="368"/>
      <c r="BK50" s="368"/>
      <c r="BL50" s="368"/>
      <c r="BM50" s="368"/>
      <c r="BN50" s="368"/>
      <c r="BO50" s="368"/>
      <c r="BP50" s="368"/>
      <c r="BQ50" s="368"/>
      <c r="BR50" s="368"/>
      <c r="BS50" s="368"/>
      <c r="BT50" s="368"/>
      <c r="BU50" s="368"/>
      <c r="BV50" s="368"/>
      <c r="BW50" s="368"/>
      <c r="BX50" s="368"/>
      <c r="BY50" s="449"/>
      <c r="BZ50" s="449"/>
      <c r="CA50" s="449"/>
      <c r="CB50" s="368"/>
      <c r="CC50" s="368"/>
      <c r="CD50" s="368"/>
      <c r="CE50" s="368"/>
      <c r="CF50" s="368"/>
      <c r="CG50" s="368"/>
      <c r="CH50" s="1257">
        <v>10</v>
      </c>
      <c r="CI50" s="1257"/>
      <c r="CJ50" s="1257"/>
      <c r="CK50" s="1257"/>
      <c r="CL50" s="1257"/>
      <c r="CM50" s="1257"/>
      <c r="CN50" s="1257"/>
      <c r="CO50" s="368"/>
      <c r="CP50" s="368"/>
      <c r="CQ50" s="368"/>
      <c r="CR50" s="368"/>
      <c r="CS50" s="368"/>
      <c r="CT50" s="368"/>
      <c r="CU50" s="368"/>
      <c r="CV50" s="368"/>
      <c r="CW50" s="368"/>
      <c r="CX50" s="368"/>
      <c r="CY50" s="368"/>
      <c r="CZ50" s="368"/>
      <c r="DA50" s="368"/>
      <c r="DB50" s="368"/>
      <c r="DC50" s="39"/>
      <c r="DD50" s="39"/>
      <c r="DE50" s="39"/>
      <c r="DF50" s="39"/>
      <c r="DG50" s="39"/>
      <c r="DH50" s="39"/>
      <c r="DI50" s="39"/>
      <c r="DJ50" s="39"/>
      <c r="DK50" s="39"/>
      <c r="DL50" s="39"/>
      <c r="DM50" s="39"/>
      <c r="DN50" s="368"/>
      <c r="DO50" s="368"/>
      <c r="DP50" s="450"/>
      <c r="DQ50" s="368"/>
      <c r="DR50" s="368"/>
      <c r="DS50" s="368"/>
      <c r="DT50" s="368"/>
      <c r="DU50" s="368"/>
      <c r="DV50" s="368"/>
      <c r="DW50" s="368"/>
      <c r="DX50" s="368"/>
      <c r="DY50" s="368"/>
      <c r="DZ50" s="368"/>
      <c r="EA50" s="368"/>
      <c r="EB50" s="368"/>
      <c r="EC50" s="368"/>
      <c r="ED50" s="368"/>
      <c r="EE50" s="368"/>
      <c r="EF50" s="1257">
        <v>13</v>
      </c>
      <c r="EG50" s="1257"/>
      <c r="EH50" s="1257"/>
      <c r="EI50" s="1257"/>
      <c r="EJ50" s="368"/>
      <c r="EK50" s="368"/>
      <c r="EL50" s="1257">
        <v>14</v>
      </c>
      <c r="EM50" s="1257"/>
      <c r="EN50" s="1257"/>
      <c r="EO50" s="1257"/>
      <c r="EP50" s="39"/>
      <c r="EQ50" s="39"/>
      <c r="ER50" s="39"/>
      <c r="ES50" s="39"/>
      <c r="ET50" s="39"/>
      <c r="EU50" s="39"/>
      <c r="EV50" s="39"/>
      <c r="EW50" s="39"/>
      <c r="EX50" s="39"/>
      <c r="EY50" s="39"/>
      <c r="EZ50" s="39"/>
      <c r="FA50" s="1257">
        <v>16</v>
      </c>
      <c r="FB50" s="1257"/>
      <c r="FC50" s="1257"/>
      <c r="FD50" s="1257"/>
      <c r="FE50" s="39"/>
      <c r="FF50" s="39"/>
      <c r="FG50" s="39"/>
      <c r="FH50" s="39"/>
      <c r="FI50" s="39"/>
      <c r="FJ50" s="39"/>
      <c r="FK50" s="39"/>
      <c r="FL50" s="39"/>
      <c r="FM50" s="39"/>
      <c r="FN50" s="39"/>
      <c r="FO50" s="39"/>
      <c r="FP50" s="1257">
        <v>18</v>
      </c>
      <c r="FQ50" s="1257"/>
      <c r="FR50" s="1257"/>
      <c r="FS50" s="1257"/>
      <c r="FT50" s="39"/>
      <c r="FU50" s="39"/>
      <c r="FV50" s="39"/>
      <c r="FW50" s="39"/>
      <c r="FX50" s="39"/>
      <c r="FY50" s="39"/>
      <c r="FZ50" s="39"/>
      <c r="GA50" s="39"/>
      <c r="GB50" s="39"/>
      <c r="GC50" s="39"/>
      <c r="GD50" s="451"/>
    </row>
    <row r="51" spans="2:186" ht="22.5" customHeight="1">
      <c r="B51" s="347"/>
      <c r="C51" s="1258" t="s">
        <v>64</v>
      </c>
      <c r="D51" s="1258"/>
      <c r="E51" s="1258"/>
      <c r="F51" s="1258"/>
      <c r="G51" s="1258"/>
      <c r="H51" s="1258"/>
      <c r="I51" s="7"/>
      <c r="J51" s="7"/>
      <c r="K51" s="7"/>
      <c r="L51" s="1246"/>
      <c r="M51" s="1247"/>
      <c r="N51" s="1247"/>
      <c r="O51" s="1248"/>
      <c r="P51" s="12"/>
      <c r="Q51" s="12"/>
      <c r="R51" s="1249">
        <v>2</v>
      </c>
      <c r="S51" s="1250"/>
      <c r="T51" s="1250"/>
      <c r="U51" s="1251"/>
      <c r="V51" s="12"/>
      <c r="W51" s="1249">
        <v>0</v>
      </c>
      <c r="X51" s="1250"/>
      <c r="Y51" s="1250"/>
      <c r="Z51" s="1251"/>
      <c r="AA51" s="12"/>
      <c r="AB51" s="12"/>
      <c r="AC51" s="12"/>
      <c r="AD51" s="1239"/>
      <c r="AE51" s="1240"/>
      <c r="AF51" s="1240"/>
      <c r="AG51" s="1240"/>
      <c r="AH51" s="1240"/>
      <c r="AI51" s="1240"/>
      <c r="AJ51" s="1241"/>
      <c r="AK51" s="103"/>
      <c r="AL51" s="1239"/>
      <c r="AM51" s="1240"/>
      <c r="AN51" s="1240"/>
      <c r="AO51" s="1240"/>
      <c r="AP51" s="1240"/>
      <c r="AQ51" s="1240"/>
      <c r="AR51" s="1241"/>
      <c r="AS51" s="103"/>
      <c r="AT51" s="1239"/>
      <c r="AU51" s="1240"/>
      <c r="AV51" s="1240"/>
      <c r="AW51" s="1240"/>
      <c r="AX51" s="1240"/>
      <c r="AY51" s="1240"/>
      <c r="AZ51" s="1241"/>
      <c r="BA51" s="103"/>
      <c r="BB51" s="1239"/>
      <c r="BC51" s="1240"/>
      <c r="BD51" s="1240"/>
      <c r="BE51" s="1240"/>
      <c r="BF51" s="1240"/>
      <c r="BG51" s="1240"/>
      <c r="BH51" s="1241"/>
      <c r="BI51" s="103"/>
      <c r="BJ51" s="1239"/>
      <c r="BK51" s="1240"/>
      <c r="BL51" s="1240"/>
      <c r="BM51" s="1240"/>
      <c r="BN51" s="1240"/>
      <c r="BO51" s="1240"/>
      <c r="BP51" s="1241"/>
      <c r="BQ51" s="43"/>
      <c r="BR51" s="1239"/>
      <c r="BS51" s="1240"/>
      <c r="BT51" s="1240"/>
      <c r="BU51" s="1240"/>
      <c r="BV51" s="1240"/>
      <c r="BW51" s="1240"/>
      <c r="BX51" s="1241"/>
      <c r="BY51" s="103"/>
      <c r="BZ51" s="1239"/>
      <c r="CA51" s="1240"/>
      <c r="CB51" s="1240"/>
      <c r="CC51" s="1240"/>
      <c r="CD51" s="1240"/>
      <c r="CE51" s="1240"/>
      <c r="CF51" s="1241"/>
      <c r="CG51" s="103"/>
      <c r="CH51" s="1239"/>
      <c r="CI51" s="1240"/>
      <c r="CJ51" s="1240"/>
      <c r="CK51" s="1240"/>
      <c r="CL51" s="1240"/>
      <c r="CM51" s="1240"/>
      <c r="CN51" s="1241"/>
      <c r="CO51" s="103"/>
      <c r="CP51" s="1239"/>
      <c r="CQ51" s="1240"/>
      <c r="CR51" s="1240"/>
      <c r="CS51" s="1240"/>
      <c r="CT51" s="1240"/>
      <c r="CU51" s="1240"/>
      <c r="CV51" s="1241"/>
      <c r="CW51" s="103"/>
      <c r="CX51" s="1239"/>
      <c r="CY51" s="1240"/>
      <c r="CZ51" s="1240"/>
      <c r="DA51" s="1240"/>
      <c r="DB51" s="1240"/>
      <c r="DC51" s="1240"/>
      <c r="DD51" s="1241"/>
      <c r="DE51" s="7"/>
      <c r="DF51" s="316"/>
      <c r="DG51" s="316"/>
      <c r="DH51" s="103"/>
      <c r="DI51" s="316"/>
      <c r="DJ51" s="849" t="s">
        <v>284</v>
      </c>
      <c r="DK51" s="849"/>
      <c r="DL51" s="849"/>
      <c r="DM51" s="849"/>
      <c r="DN51" s="849"/>
      <c r="DO51" s="849"/>
      <c r="DP51" s="849"/>
      <c r="DQ51" s="849"/>
      <c r="DR51" s="849"/>
      <c r="DS51" s="849"/>
      <c r="DT51" s="849"/>
      <c r="DU51" s="849"/>
      <c r="DV51" s="849"/>
      <c r="DW51" s="849"/>
      <c r="DX51" s="849"/>
      <c r="DY51" s="849"/>
      <c r="DZ51" s="849"/>
      <c r="EA51" s="849"/>
      <c r="EB51" s="849"/>
      <c r="EC51" s="849"/>
      <c r="ED51" s="849"/>
      <c r="EE51" s="849"/>
      <c r="EF51" s="1243"/>
      <c r="EG51" s="1244"/>
      <c r="EH51" s="1244"/>
      <c r="EI51" s="1245"/>
      <c r="EJ51" s="103"/>
      <c r="EK51" s="103"/>
      <c r="EL51" s="1243"/>
      <c r="EM51" s="1244"/>
      <c r="EN51" s="1244"/>
      <c r="EO51" s="1245"/>
      <c r="EP51" s="37"/>
      <c r="EQ51" s="1243"/>
      <c r="ER51" s="1244"/>
      <c r="ES51" s="1244"/>
      <c r="ET51" s="1245"/>
      <c r="EU51" s="960" t="s">
        <v>19</v>
      </c>
      <c r="EV51" s="960"/>
      <c r="EW51" s="960"/>
      <c r="EX51" s="960"/>
      <c r="EY51" s="960"/>
      <c r="EZ51" s="960"/>
      <c r="FA51" s="1243"/>
      <c r="FB51" s="1244"/>
      <c r="FC51" s="1244"/>
      <c r="FD51" s="1245"/>
      <c r="FE51" s="37"/>
      <c r="FF51" s="1243"/>
      <c r="FG51" s="1244"/>
      <c r="FH51" s="1244"/>
      <c r="FI51" s="1245"/>
      <c r="FJ51" s="960" t="s">
        <v>20</v>
      </c>
      <c r="FK51" s="960"/>
      <c r="FL51" s="960"/>
      <c r="FM51" s="960"/>
      <c r="FN51" s="960"/>
      <c r="FO51" s="960"/>
      <c r="FP51" s="1243"/>
      <c r="FQ51" s="1244"/>
      <c r="FR51" s="1244"/>
      <c r="FS51" s="1245"/>
      <c r="FT51" s="37"/>
      <c r="FU51" s="1243"/>
      <c r="FV51" s="1244"/>
      <c r="FW51" s="1244"/>
      <c r="FX51" s="1245"/>
      <c r="FY51" s="901" t="s">
        <v>21</v>
      </c>
      <c r="FZ51" s="901"/>
      <c r="GA51" s="901"/>
      <c r="GB51" s="901"/>
      <c r="GC51" s="901"/>
      <c r="GD51" s="1242"/>
    </row>
    <row r="52" spans="2:186" ht="5.25" customHeight="1">
      <c r="B52" s="347"/>
      <c r="C52" s="13"/>
      <c r="D52" s="23"/>
      <c r="E52" s="23"/>
      <c r="F52" s="23"/>
      <c r="G52" s="23"/>
      <c r="H52" s="23"/>
      <c r="I52" s="103"/>
      <c r="J52" s="103"/>
      <c r="K52" s="103"/>
      <c r="L52" s="332"/>
      <c r="M52" s="332"/>
      <c r="N52" s="103"/>
      <c r="O52" s="103"/>
      <c r="P52" s="103"/>
      <c r="Q52" s="103"/>
      <c r="R52" s="103"/>
      <c r="S52" s="103"/>
      <c r="T52" s="103"/>
      <c r="U52" s="103"/>
      <c r="V52" s="103"/>
      <c r="W52" s="103"/>
      <c r="X52" s="103"/>
      <c r="Y52" s="103"/>
      <c r="Z52" s="103"/>
      <c r="AA52" s="103"/>
      <c r="AB52" s="103"/>
      <c r="AC52" s="103"/>
      <c r="AD52" s="103"/>
      <c r="AE52" s="103"/>
      <c r="AF52" s="103"/>
      <c r="AG52" s="103"/>
      <c r="AH52" s="103"/>
      <c r="AI52" s="103"/>
      <c r="AJ52" s="103"/>
      <c r="AK52" s="103"/>
      <c r="AL52" s="103"/>
      <c r="AM52" s="103"/>
      <c r="AN52" s="103"/>
      <c r="AO52" s="103"/>
      <c r="AP52" s="103"/>
      <c r="AQ52" s="103"/>
      <c r="AR52" s="103"/>
      <c r="AS52" s="103"/>
      <c r="AT52" s="103"/>
      <c r="AU52" s="103"/>
      <c r="AV52" s="103"/>
      <c r="AW52" s="103"/>
      <c r="AX52" s="103"/>
      <c r="AY52" s="103"/>
      <c r="AZ52" s="103"/>
      <c r="BA52" s="103"/>
      <c r="BB52" s="103"/>
      <c r="BC52" s="103"/>
      <c r="BD52" s="103"/>
      <c r="BE52" s="103"/>
      <c r="BF52" s="103"/>
      <c r="BG52" s="103"/>
      <c r="BH52" s="103"/>
      <c r="BI52" s="103"/>
      <c r="BJ52" s="103"/>
      <c r="BK52" s="103"/>
      <c r="BL52" s="103"/>
      <c r="BM52" s="103"/>
      <c r="BN52" s="103"/>
      <c r="BO52" s="103"/>
      <c r="BP52" s="103"/>
      <c r="BQ52" s="103"/>
      <c r="BR52" s="103"/>
      <c r="BS52" s="103"/>
      <c r="BT52" s="103"/>
      <c r="BU52" s="103"/>
      <c r="BV52" s="103"/>
      <c r="BW52" s="103"/>
      <c r="BX52" s="103"/>
      <c r="BY52" s="103"/>
      <c r="BZ52" s="103"/>
      <c r="CA52" s="452"/>
      <c r="CB52" s="452"/>
      <c r="CC52" s="452"/>
      <c r="CD52" s="452"/>
      <c r="CE52" s="103"/>
      <c r="CF52" s="103"/>
      <c r="CG52" s="103"/>
      <c r="CH52" s="103"/>
      <c r="CI52" s="103"/>
      <c r="CJ52" s="103"/>
      <c r="CK52" s="103"/>
      <c r="CL52" s="103"/>
      <c r="CM52" s="103"/>
      <c r="CN52" s="103"/>
      <c r="CO52" s="103"/>
      <c r="CP52" s="103"/>
      <c r="CQ52" s="103"/>
      <c r="CR52" s="103"/>
      <c r="CS52" s="103"/>
      <c r="CT52" s="103"/>
      <c r="CU52" s="103"/>
      <c r="CV52" s="103"/>
      <c r="CW52" s="103"/>
      <c r="CX52" s="103"/>
      <c r="CY52" s="103"/>
      <c r="CZ52" s="103"/>
      <c r="DA52" s="103"/>
      <c r="DB52" s="103"/>
      <c r="DC52" s="103"/>
      <c r="DD52" s="103"/>
      <c r="DE52" s="7"/>
      <c r="DF52" s="7"/>
      <c r="DG52" s="7"/>
      <c r="DH52" s="7"/>
      <c r="DI52" s="7"/>
      <c r="DJ52" s="7"/>
      <c r="DK52" s="7"/>
      <c r="DL52" s="7"/>
      <c r="DM52" s="7"/>
      <c r="DN52" s="103"/>
      <c r="DO52" s="103"/>
      <c r="DP52" s="332"/>
      <c r="DQ52" s="103"/>
      <c r="DR52" s="103"/>
      <c r="DS52" s="103"/>
      <c r="DT52" s="103"/>
      <c r="DU52" s="103"/>
      <c r="DV52" s="103"/>
      <c r="DW52" s="103"/>
      <c r="DX52" s="103"/>
      <c r="DY52" s="103"/>
      <c r="DZ52" s="103"/>
      <c r="EA52" s="103"/>
      <c r="EB52" s="103"/>
      <c r="EC52" s="103"/>
      <c r="ED52" s="103"/>
      <c r="EE52" s="103"/>
      <c r="EF52" s="103"/>
      <c r="EG52" s="103"/>
      <c r="EH52" s="103"/>
      <c r="EI52" s="103"/>
      <c r="EJ52" s="103"/>
      <c r="EK52" s="103"/>
      <c r="EL52" s="103"/>
      <c r="EM52" s="103"/>
      <c r="EN52" s="103"/>
      <c r="EO52" s="103"/>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348"/>
    </row>
    <row r="53" spans="2:186" s="11" customFormat="1" ht="22.5" customHeight="1">
      <c r="B53" s="349"/>
      <c r="C53" s="1230" t="s">
        <v>105</v>
      </c>
      <c r="D53" s="1230"/>
      <c r="E53" s="1230"/>
      <c r="F53" s="1230"/>
      <c r="G53" s="1230"/>
      <c r="H53" s="1230"/>
      <c r="I53" s="9"/>
      <c r="J53" s="9"/>
      <c r="K53" s="453"/>
      <c r="L53" s="1387"/>
      <c r="M53" s="1387"/>
      <c r="N53" s="1387"/>
      <c r="O53" s="1387"/>
      <c r="P53" s="1387"/>
      <c r="Q53" s="1387"/>
      <c r="R53" s="1387"/>
      <c r="S53" s="1387"/>
      <c r="T53" s="1387"/>
      <c r="U53" s="1387"/>
      <c r="V53" s="1387"/>
      <c r="W53" s="1387"/>
      <c r="X53" s="1387"/>
      <c r="Y53" s="1387"/>
      <c r="Z53" s="1387"/>
      <c r="AA53" s="1387"/>
      <c r="AB53" s="1387"/>
      <c r="AC53" s="1387"/>
      <c r="AD53" s="1387"/>
      <c r="AE53" s="1387"/>
      <c r="AF53" s="1387"/>
      <c r="AG53" s="1387"/>
      <c r="AH53" s="1387"/>
      <c r="AI53" s="1387"/>
      <c r="AJ53" s="1387"/>
      <c r="AK53" s="1387"/>
      <c r="AL53" s="1387"/>
      <c r="AM53" s="1387"/>
      <c r="AN53" s="1387"/>
      <c r="AO53" s="1387"/>
      <c r="AP53" s="1387"/>
      <c r="AQ53" s="1387"/>
      <c r="AR53" s="1387"/>
      <c r="AS53" s="1387"/>
      <c r="AT53" s="1387"/>
      <c r="AU53" s="1387"/>
      <c r="AV53" s="1387"/>
      <c r="AW53" s="1387"/>
      <c r="AX53" s="1387"/>
      <c r="AY53" s="1387"/>
      <c r="AZ53" s="1387"/>
      <c r="BA53" s="1387"/>
      <c r="BB53" s="1387"/>
      <c r="BC53" s="1387"/>
      <c r="BD53" s="1387"/>
      <c r="BE53" s="1387"/>
      <c r="BF53" s="1387"/>
      <c r="BG53" s="1387"/>
      <c r="BH53" s="1387"/>
      <c r="BI53" s="1387"/>
      <c r="BJ53" s="1387"/>
      <c r="BK53" s="1387"/>
      <c r="BL53" s="1387"/>
      <c r="BM53" s="1387"/>
      <c r="BN53" s="1387"/>
      <c r="BO53" s="1387"/>
      <c r="BP53" s="1387"/>
      <c r="BQ53" s="1387"/>
      <c r="BR53" s="1387"/>
      <c r="BS53" s="1387"/>
      <c r="BT53" s="1387"/>
      <c r="BU53" s="1387"/>
      <c r="BV53" s="1387"/>
      <c r="BW53" s="1387"/>
      <c r="BX53" s="1387"/>
      <c r="BY53" s="1387"/>
      <c r="BZ53" s="1387"/>
      <c r="CA53" s="1387"/>
      <c r="CB53" s="1387"/>
      <c r="CC53" s="1387"/>
      <c r="CD53" s="1387"/>
      <c r="CE53" s="1387"/>
      <c r="CF53" s="1387"/>
      <c r="CG53" s="1387"/>
      <c r="CH53" s="1387"/>
      <c r="CI53" s="1387"/>
      <c r="CJ53" s="1387"/>
      <c r="CK53" s="1387"/>
      <c r="CL53" s="1387"/>
      <c r="CM53" s="1387"/>
      <c r="CN53" s="1387"/>
      <c r="CO53" s="1387"/>
      <c r="CP53" s="1387"/>
      <c r="CQ53" s="1387"/>
      <c r="CR53" s="1387"/>
      <c r="CS53" s="1387"/>
      <c r="CT53" s="1387"/>
      <c r="CU53" s="1387"/>
      <c r="CV53" s="1387"/>
      <c r="CW53" s="1387"/>
      <c r="CX53" s="1387"/>
      <c r="CY53" s="1387"/>
      <c r="CZ53" s="1387"/>
      <c r="DA53" s="1387"/>
      <c r="DB53" s="1387"/>
      <c r="DC53" s="1387"/>
      <c r="DD53" s="1387"/>
      <c r="DE53" s="1387"/>
      <c r="DF53" s="1387"/>
      <c r="DG53" s="1387"/>
      <c r="DH53" s="1387"/>
      <c r="DI53" s="1387"/>
      <c r="DJ53" s="1387"/>
      <c r="DK53" s="1387"/>
      <c r="DL53" s="1387"/>
      <c r="DM53" s="1387"/>
      <c r="DN53" s="1387"/>
      <c r="DO53" s="1387"/>
      <c r="DP53" s="1387"/>
      <c r="DQ53" s="1387"/>
      <c r="DR53" s="1387"/>
      <c r="DS53" s="1387"/>
      <c r="DT53" s="1387"/>
      <c r="DU53" s="1387"/>
      <c r="DV53" s="1387"/>
      <c r="DW53" s="1387"/>
      <c r="DX53" s="1387"/>
      <c r="DY53" s="1387"/>
      <c r="DZ53" s="454"/>
      <c r="EA53" s="454"/>
      <c r="EB53" s="454"/>
      <c r="EC53" s="454"/>
      <c r="ED53" s="454"/>
      <c r="EE53" s="454"/>
      <c r="EF53" s="454"/>
      <c r="EG53" s="454"/>
      <c r="EH53" s="454"/>
      <c r="EI53" s="454"/>
      <c r="EJ53" s="454"/>
      <c r="EK53" s="454"/>
      <c r="EL53" s="454"/>
      <c r="EM53" s="454"/>
      <c r="EN53" s="454"/>
      <c r="EO53" s="454"/>
      <c r="EP53" s="454"/>
      <c r="EQ53" s="454"/>
      <c r="ER53" s="454"/>
      <c r="ES53" s="454"/>
      <c r="ET53" s="454"/>
      <c r="EU53" s="454"/>
      <c r="EV53" s="454"/>
      <c r="EW53" s="454"/>
      <c r="EX53" s="454"/>
      <c r="EY53" s="454"/>
      <c r="EZ53" s="454"/>
      <c r="FA53" s="454"/>
      <c r="FB53" s="454"/>
      <c r="FC53" s="454"/>
      <c r="FD53" s="454"/>
      <c r="FE53" s="454"/>
      <c r="FF53" s="454"/>
      <c r="FG53" s="454"/>
      <c r="FH53" s="454"/>
      <c r="FI53" s="454"/>
      <c r="FJ53" s="454"/>
      <c r="FK53" s="454"/>
      <c r="FL53" s="454"/>
      <c r="FM53" s="454"/>
      <c r="FN53" s="454"/>
      <c r="FO53" s="454"/>
      <c r="FP53" s="454"/>
      <c r="FQ53" s="454"/>
      <c r="FR53" s="454"/>
      <c r="FS53" s="454"/>
      <c r="FT53" s="454"/>
      <c r="FU53" s="454"/>
      <c r="FV53" s="454"/>
      <c r="FW53" s="454"/>
      <c r="FX53" s="454"/>
      <c r="FY53" s="454"/>
      <c r="FZ53" s="454"/>
      <c r="GA53" s="454"/>
      <c r="GB53" s="454"/>
      <c r="GC53" s="454"/>
      <c r="GD53" s="350"/>
    </row>
    <row r="54" spans="2:186" s="36" customFormat="1" ht="6" customHeight="1" thickBot="1">
      <c r="B54" s="455"/>
      <c r="C54" s="454"/>
      <c r="D54" s="454"/>
      <c r="E54" s="454"/>
      <c r="F54" s="454"/>
      <c r="G54" s="454"/>
      <c r="H54" s="454"/>
      <c r="I54" s="454"/>
      <c r="J54" s="454"/>
      <c r="K54" s="454"/>
      <c r="L54" s="454"/>
      <c r="M54" s="454"/>
      <c r="N54" s="454"/>
      <c r="O54" s="454"/>
      <c r="P54" s="454"/>
      <c r="Q54" s="454"/>
      <c r="R54" s="454"/>
      <c r="S54" s="454"/>
      <c r="T54" s="454"/>
      <c r="U54" s="454"/>
      <c r="V54" s="454"/>
      <c r="W54" s="454"/>
      <c r="X54" s="454"/>
      <c r="Y54" s="454"/>
      <c r="Z54" s="454"/>
      <c r="AA54" s="454"/>
      <c r="AB54" s="454"/>
      <c r="AC54" s="454"/>
      <c r="AD54" s="454"/>
      <c r="AE54" s="454"/>
      <c r="AF54" s="454"/>
      <c r="AG54" s="454"/>
      <c r="AH54" s="454"/>
      <c r="AI54" s="454"/>
      <c r="AJ54" s="454"/>
      <c r="AK54" s="454"/>
      <c r="AL54" s="454"/>
      <c r="AM54" s="454"/>
      <c r="AN54" s="454"/>
      <c r="AO54" s="454"/>
      <c r="AP54" s="454"/>
      <c r="AQ54" s="454"/>
      <c r="AR54" s="454"/>
      <c r="AS54" s="454"/>
      <c r="AT54" s="454"/>
      <c r="AU54" s="454"/>
      <c r="AV54" s="454"/>
      <c r="AW54" s="454"/>
      <c r="AX54" s="454"/>
      <c r="AY54" s="454"/>
      <c r="AZ54" s="454"/>
      <c r="BA54" s="454"/>
      <c r="BB54" s="454"/>
      <c r="BC54" s="454"/>
      <c r="BD54" s="454"/>
      <c r="BE54" s="454"/>
      <c r="BF54" s="454"/>
      <c r="BG54" s="454"/>
      <c r="BH54" s="454"/>
      <c r="BI54" s="454"/>
      <c r="BJ54" s="454"/>
      <c r="BK54" s="454"/>
      <c r="BL54" s="454"/>
      <c r="BM54" s="454"/>
      <c r="BN54" s="454"/>
      <c r="BO54" s="454"/>
      <c r="BP54" s="454"/>
      <c r="BQ54" s="454"/>
      <c r="BR54" s="454"/>
      <c r="BS54" s="454"/>
      <c r="BT54" s="454"/>
      <c r="BU54" s="454"/>
      <c r="BV54" s="454"/>
      <c r="BW54" s="454"/>
      <c r="BX54" s="454"/>
      <c r="BY54" s="454"/>
      <c r="BZ54" s="454"/>
      <c r="CA54" s="454"/>
      <c r="CB54" s="454"/>
      <c r="CC54" s="454"/>
      <c r="CD54" s="454"/>
      <c r="CE54" s="454"/>
      <c r="CF54" s="454"/>
      <c r="CG54" s="454"/>
      <c r="CH54" s="454"/>
      <c r="CI54" s="454"/>
      <c r="CJ54" s="454"/>
      <c r="CK54" s="454"/>
      <c r="CL54" s="454"/>
      <c r="CM54" s="454"/>
      <c r="CN54" s="454"/>
      <c r="CO54" s="454"/>
      <c r="CP54" s="454"/>
      <c r="CQ54" s="454"/>
      <c r="CR54" s="454"/>
      <c r="CS54" s="454"/>
      <c r="CT54" s="454"/>
      <c r="CU54" s="454"/>
      <c r="CV54" s="454"/>
      <c r="CW54" s="454"/>
      <c r="CX54" s="454"/>
      <c r="CY54" s="454"/>
      <c r="CZ54" s="454"/>
      <c r="DA54" s="454"/>
      <c r="DB54" s="454"/>
      <c r="DC54" s="454"/>
      <c r="DD54" s="454"/>
      <c r="DE54" s="454"/>
      <c r="DF54" s="454"/>
      <c r="DG54" s="454"/>
      <c r="DH54" s="454"/>
      <c r="DI54" s="454"/>
      <c r="DJ54" s="454"/>
      <c r="DK54" s="454"/>
      <c r="DL54" s="454"/>
      <c r="DM54" s="454"/>
      <c r="DN54" s="454"/>
      <c r="DO54" s="454"/>
      <c r="DP54" s="454"/>
      <c r="DQ54" s="454"/>
      <c r="DR54" s="454"/>
      <c r="DS54" s="454"/>
      <c r="DT54" s="454"/>
      <c r="DU54" s="454"/>
      <c r="DV54" s="454"/>
      <c r="DW54" s="454"/>
      <c r="DX54" s="454"/>
      <c r="DY54" s="454"/>
      <c r="DZ54" s="454"/>
      <c r="EA54" s="454"/>
      <c r="EB54" s="454"/>
      <c r="EC54" s="454"/>
      <c r="ED54" s="454"/>
      <c r="EE54" s="454"/>
      <c r="EF54" s="454"/>
      <c r="EG54" s="454"/>
      <c r="EH54" s="454"/>
      <c r="EI54" s="454"/>
      <c r="EJ54" s="454"/>
      <c r="EK54" s="454"/>
      <c r="EL54" s="454"/>
      <c r="EM54" s="454"/>
      <c r="EN54" s="454"/>
      <c r="EO54" s="454"/>
      <c r="EP54" s="454"/>
      <c r="EQ54" s="454"/>
      <c r="ER54" s="454"/>
      <c r="ES54" s="454"/>
      <c r="ET54" s="454"/>
      <c r="EU54" s="454"/>
      <c r="EV54" s="454"/>
      <c r="EW54" s="454"/>
      <c r="EX54" s="454"/>
      <c r="EY54" s="454"/>
      <c r="EZ54" s="454"/>
      <c r="FA54" s="454"/>
      <c r="FB54" s="454"/>
      <c r="FC54" s="454"/>
      <c r="FD54" s="454"/>
      <c r="FE54" s="454"/>
      <c r="FF54" s="454"/>
      <c r="FG54" s="454"/>
      <c r="FH54" s="454"/>
      <c r="FI54" s="454"/>
      <c r="FJ54" s="454"/>
      <c r="FK54" s="454"/>
      <c r="FL54" s="454"/>
      <c r="FM54" s="454"/>
      <c r="FN54" s="454"/>
      <c r="FO54" s="454"/>
      <c r="FP54" s="454"/>
      <c r="FQ54" s="454"/>
      <c r="FR54" s="454"/>
      <c r="FS54" s="454"/>
      <c r="FT54" s="454"/>
      <c r="FU54" s="454"/>
      <c r="FV54" s="454"/>
      <c r="FW54" s="454"/>
      <c r="FX54" s="454"/>
      <c r="FY54" s="454"/>
      <c r="FZ54" s="454"/>
      <c r="GA54" s="454"/>
      <c r="GB54" s="454"/>
      <c r="GC54" s="454"/>
      <c r="GD54" s="456"/>
    </row>
    <row r="55" spans="2:186" s="35" customFormat="1" ht="18" customHeight="1">
      <c r="B55" s="442"/>
      <c r="C55" s="443" t="s">
        <v>142</v>
      </c>
      <c r="D55" s="444"/>
      <c r="E55" s="444"/>
      <c r="F55" s="444"/>
      <c r="G55" s="444"/>
      <c r="H55" s="444"/>
      <c r="I55" s="444"/>
      <c r="J55" s="444"/>
      <c r="K55" s="444"/>
      <c r="L55" s="445"/>
      <c r="M55" s="445"/>
      <c r="N55" s="444"/>
      <c r="O55" s="444"/>
      <c r="P55" s="444"/>
      <c r="Q55" s="444"/>
      <c r="R55" s="444"/>
      <c r="S55" s="444"/>
      <c r="T55" s="444"/>
      <c r="U55" s="444"/>
      <c r="V55" s="444"/>
      <c r="W55" s="444"/>
      <c r="X55" s="444"/>
      <c r="Y55" s="444"/>
      <c r="Z55" s="444"/>
      <c r="AA55" s="444"/>
      <c r="AB55" s="444"/>
      <c r="AC55" s="444"/>
      <c r="AD55" s="444"/>
      <c r="AE55" s="444"/>
      <c r="AF55" s="444"/>
      <c r="AG55" s="444"/>
      <c r="AH55" s="444"/>
      <c r="AI55" s="444"/>
      <c r="AJ55" s="444"/>
      <c r="AK55" s="444"/>
      <c r="AL55" s="444"/>
      <c r="AM55" s="444"/>
      <c r="AN55" s="444"/>
      <c r="AO55" s="444"/>
      <c r="AP55" s="444"/>
      <c r="AQ55" s="444"/>
      <c r="AR55" s="444"/>
      <c r="AS55" s="444"/>
      <c r="AT55" s="444"/>
      <c r="AU55" s="444"/>
      <c r="AV55" s="444"/>
      <c r="AW55" s="444"/>
      <c r="AX55" s="444"/>
      <c r="AY55" s="444"/>
      <c r="AZ55" s="444"/>
      <c r="BA55" s="444"/>
      <c r="BB55" s="444"/>
      <c r="BC55" s="444"/>
      <c r="BD55" s="444"/>
      <c r="BE55" s="444"/>
      <c r="BF55" s="444"/>
      <c r="BG55" s="444"/>
      <c r="BH55" s="444"/>
      <c r="BI55" s="444"/>
      <c r="BJ55" s="444"/>
      <c r="BK55" s="444"/>
      <c r="BL55" s="444"/>
      <c r="BM55" s="444"/>
      <c r="BN55" s="444"/>
      <c r="BO55" s="444"/>
      <c r="BP55" s="444"/>
      <c r="BQ55" s="444"/>
      <c r="BR55" s="444"/>
      <c r="BS55" s="444"/>
      <c r="BT55" s="444"/>
      <c r="BU55" s="444"/>
      <c r="BV55" s="444"/>
      <c r="BW55" s="444"/>
      <c r="BX55" s="444"/>
      <c r="BY55" s="444"/>
      <c r="BZ55" s="444"/>
      <c r="CA55" s="446"/>
      <c r="CB55" s="446"/>
      <c r="CC55" s="446"/>
      <c r="CD55" s="446"/>
      <c r="CE55" s="444"/>
      <c r="CF55" s="444"/>
      <c r="CG55" s="444"/>
      <c r="CH55" s="444"/>
      <c r="CI55" s="444"/>
      <c r="CJ55" s="444"/>
      <c r="CK55" s="444"/>
      <c r="CL55" s="444"/>
      <c r="CM55" s="444"/>
      <c r="CN55" s="444"/>
      <c r="CO55" s="444"/>
      <c r="CP55" s="444"/>
      <c r="CQ55" s="444"/>
      <c r="CR55" s="444"/>
      <c r="CS55" s="444"/>
      <c r="CT55" s="444"/>
      <c r="CU55" s="444"/>
      <c r="CV55" s="444"/>
      <c r="CW55" s="444"/>
      <c r="CX55" s="444"/>
      <c r="CY55" s="444"/>
      <c r="CZ55" s="444"/>
      <c r="DA55" s="444"/>
      <c r="DB55" s="444"/>
      <c r="DC55" s="444"/>
      <c r="DD55" s="444"/>
      <c r="DE55" s="443"/>
      <c r="DF55" s="443"/>
      <c r="DG55" s="443"/>
      <c r="DH55" s="443"/>
      <c r="DI55" s="443"/>
      <c r="DJ55" s="443"/>
      <c r="DK55" s="443"/>
      <c r="DL55" s="443"/>
      <c r="DM55" s="443"/>
      <c r="DN55" s="444"/>
      <c r="DO55" s="444"/>
      <c r="DP55" s="445"/>
      <c r="DQ55" s="444"/>
      <c r="DR55" s="444"/>
      <c r="DS55" s="444"/>
      <c r="DT55" s="444"/>
      <c r="DU55" s="444"/>
      <c r="DV55" s="444"/>
      <c r="DW55" s="444"/>
      <c r="DX55" s="444"/>
      <c r="DY55" s="444"/>
      <c r="DZ55" s="444"/>
      <c r="EA55" s="444"/>
      <c r="EB55" s="444"/>
      <c r="EC55" s="444"/>
      <c r="ED55" s="444"/>
      <c r="EE55" s="444"/>
      <c r="EF55" s="444"/>
      <c r="EG55" s="444"/>
      <c r="EH55" s="444"/>
      <c r="EI55" s="444"/>
      <c r="EJ55" s="444"/>
      <c r="EK55" s="444"/>
      <c r="EL55" s="444"/>
      <c r="EM55" s="444"/>
      <c r="EN55" s="444"/>
      <c r="EO55" s="444"/>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7"/>
    </row>
    <row r="56" spans="2:186" s="35" customFormat="1" ht="13.5" customHeight="1">
      <c r="B56" s="457"/>
      <c r="C56" s="18"/>
      <c r="D56" s="18"/>
      <c r="E56" s="18"/>
      <c r="F56" s="18"/>
      <c r="G56" s="18"/>
      <c r="H56" s="18"/>
      <c r="I56" s="13"/>
      <c r="J56" s="13"/>
      <c r="K56" s="13"/>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3"/>
      <c r="AL56" s="18"/>
      <c r="AM56" s="18"/>
      <c r="AN56" s="18"/>
      <c r="AO56" s="18"/>
      <c r="AP56" s="18"/>
      <c r="AQ56" s="18"/>
      <c r="AR56" s="18"/>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13"/>
      <c r="BZ56" s="13"/>
      <c r="CA56" s="13"/>
      <c r="CB56" s="13"/>
      <c r="CC56" s="13"/>
      <c r="CD56" s="13"/>
      <c r="CE56" s="23"/>
      <c r="CF56" s="13"/>
      <c r="CG56" s="13"/>
      <c r="CH56" s="13"/>
      <c r="CI56" s="13"/>
      <c r="CJ56" s="13"/>
      <c r="CK56" s="23"/>
      <c r="CL56" s="23"/>
      <c r="CM56" s="13"/>
      <c r="CN56" s="13"/>
      <c r="CO56" s="13"/>
      <c r="CP56" s="13"/>
      <c r="CQ56" s="13"/>
      <c r="CR56" s="23"/>
      <c r="CS56" s="23"/>
      <c r="CT56" s="23"/>
      <c r="CU56" s="23"/>
      <c r="CV56" s="23"/>
      <c r="CW56" s="23"/>
      <c r="CX56" s="23"/>
      <c r="CY56" s="23"/>
      <c r="CZ56" s="23"/>
      <c r="DA56" s="23"/>
      <c r="DB56" s="23"/>
      <c r="DC56" s="23"/>
      <c r="DD56" s="23"/>
      <c r="DE56" s="13"/>
      <c r="DF56" s="13"/>
      <c r="DG56" s="13"/>
      <c r="DH56" s="13"/>
      <c r="DI56" s="13"/>
      <c r="DJ56" s="13"/>
      <c r="DK56" s="13"/>
      <c r="DL56" s="13"/>
      <c r="DM56" s="13"/>
      <c r="DN56" s="23"/>
      <c r="DO56" s="23"/>
      <c r="DP56" s="221"/>
      <c r="DQ56" s="23"/>
      <c r="DR56" s="23"/>
      <c r="DS56" s="960" t="s">
        <v>111</v>
      </c>
      <c r="DT56" s="960"/>
      <c r="DU56" s="960"/>
      <c r="DV56" s="960"/>
      <c r="DW56" s="960"/>
      <c r="DX56" s="960"/>
      <c r="DY56" s="960"/>
      <c r="DZ56" s="960"/>
      <c r="EA56" s="960"/>
      <c r="EB56" s="960"/>
      <c r="EC56" s="960"/>
      <c r="ED56" s="960"/>
      <c r="EE56" s="960"/>
      <c r="EF56" s="960"/>
      <c r="EG56" s="960"/>
      <c r="EH56" s="960"/>
      <c r="EI56" s="960"/>
      <c r="EJ56" s="960"/>
      <c r="EK56" s="960"/>
      <c r="EL56" s="960"/>
      <c r="EM56" s="960"/>
      <c r="EN56" s="960"/>
      <c r="EO56" s="960"/>
      <c r="EP56" s="960"/>
      <c r="EQ56" s="960"/>
      <c r="ER56" s="960"/>
      <c r="ES56" s="960"/>
      <c r="ET56" s="960"/>
      <c r="EU56" s="960"/>
      <c r="EV56" s="960"/>
      <c r="EW56" s="960"/>
      <c r="EX56" s="960"/>
      <c r="EY56" s="960"/>
      <c r="EZ56" s="960"/>
      <c r="FA56" s="960"/>
      <c r="FB56" s="960"/>
      <c r="FC56" s="960"/>
      <c r="FD56" s="960"/>
      <c r="FE56" s="960"/>
      <c r="FF56" s="960"/>
      <c r="FG56" s="960"/>
      <c r="FH56" s="960"/>
      <c r="FI56" s="960"/>
      <c r="FJ56" s="960"/>
      <c r="FK56" s="960"/>
      <c r="FL56" s="960"/>
      <c r="FM56" s="960"/>
      <c r="FN56" s="960"/>
      <c r="FO56" s="960"/>
      <c r="FP56" s="960"/>
      <c r="FQ56" s="960"/>
      <c r="FR56" s="960"/>
      <c r="FS56" s="960"/>
      <c r="FT56" s="960"/>
      <c r="FU56" s="960"/>
      <c r="FV56" s="960"/>
      <c r="FW56" s="960"/>
      <c r="FX56" s="960"/>
      <c r="FY56" s="960"/>
      <c r="FZ56" s="960"/>
      <c r="GA56" s="960"/>
      <c r="GB56" s="960"/>
      <c r="GC56" s="960"/>
      <c r="GD56" s="1256"/>
    </row>
    <row r="57" spans="2:186" s="25" customFormat="1" ht="13.5" customHeight="1">
      <c r="B57" s="448"/>
      <c r="C57" s="368"/>
      <c r="D57" s="368"/>
      <c r="E57" s="368"/>
      <c r="F57" s="368"/>
      <c r="G57" s="368"/>
      <c r="H57" s="50"/>
      <c r="I57" s="50"/>
      <c r="J57" s="50"/>
      <c r="K57" s="50"/>
      <c r="L57" s="322"/>
      <c r="M57" s="322"/>
      <c r="N57" s="50"/>
      <c r="O57" s="40"/>
      <c r="P57" s="40"/>
      <c r="Q57" s="40"/>
      <c r="R57" s="437"/>
      <c r="S57" s="437"/>
      <c r="T57" s="437"/>
      <c r="U57" s="437"/>
      <c r="V57" s="437"/>
      <c r="W57" s="437"/>
      <c r="X57" s="437"/>
      <c r="Y57" s="437"/>
      <c r="Z57" s="437"/>
      <c r="AA57" s="437"/>
      <c r="AB57" s="437"/>
      <c r="AC57" s="437"/>
      <c r="AD57" s="1257">
        <v>3</v>
      </c>
      <c r="AE57" s="1257"/>
      <c r="AF57" s="1257"/>
      <c r="AG57" s="1257"/>
      <c r="AH57" s="1257"/>
      <c r="AI57" s="1257"/>
      <c r="AJ57" s="1257"/>
      <c r="AK57" s="368"/>
      <c r="AL57" s="368"/>
      <c r="AM57" s="368"/>
      <c r="AN57" s="368"/>
      <c r="AO57" s="368"/>
      <c r="AP57" s="368"/>
      <c r="AQ57" s="368"/>
      <c r="AR57" s="368"/>
      <c r="AS57" s="368"/>
      <c r="AT57" s="1257">
        <v>5</v>
      </c>
      <c r="AU57" s="1257"/>
      <c r="AV57" s="1257"/>
      <c r="AW57" s="1257"/>
      <c r="AX57" s="1257"/>
      <c r="AY57" s="1257"/>
      <c r="AZ57" s="1257"/>
      <c r="BA57" s="368"/>
      <c r="BB57" s="368"/>
      <c r="BC57" s="368"/>
      <c r="BD57" s="368"/>
      <c r="BE57" s="368"/>
      <c r="BF57" s="368"/>
      <c r="BG57" s="368"/>
      <c r="BH57" s="368"/>
      <c r="BI57" s="368"/>
      <c r="BJ57" s="368"/>
      <c r="BK57" s="368"/>
      <c r="BL57" s="368"/>
      <c r="BM57" s="368"/>
      <c r="BN57" s="368"/>
      <c r="BO57" s="368"/>
      <c r="BP57" s="368"/>
      <c r="BQ57" s="368"/>
      <c r="BR57" s="368"/>
      <c r="BS57" s="368"/>
      <c r="BT57" s="368"/>
      <c r="BU57" s="368"/>
      <c r="BV57" s="368"/>
      <c r="BW57" s="368"/>
      <c r="BX57" s="368"/>
      <c r="BY57" s="449"/>
      <c r="BZ57" s="449"/>
      <c r="CA57" s="449"/>
      <c r="CB57" s="368"/>
      <c r="CC57" s="368"/>
      <c r="CD57" s="368"/>
      <c r="CE57" s="368"/>
      <c r="CF57" s="368"/>
      <c r="CG57" s="368"/>
      <c r="CH57" s="1257">
        <v>10</v>
      </c>
      <c r="CI57" s="1257"/>
      <c r="CJ57" s="1257"/>
      <c r="CK57" s="1257"/>
      <c r="CL57" s="1257"/>
      <c r="CM57" s="1257"/>
      <c r="CN57" s="1257"/>
      <c r="CO57" s="368"/>
      <c r="CP57" s="368"/>
      <c r="CQ57" s="368"/>
      <c r="CR57" s="368"/>
      <c r="CS57" s="368"/>
      <c r="CT57" s="368"/>
      <c r="CU57" s="368"/>
      <c r="CV57" s="368"/>
      <c r="CW57" s="368"/>
      <c r="CX57" s="368"/>
      <c r="CY57" s="368"/>
      <c r="CZ57" s="368"/>
      <c r="DA57" s="368"/>
      <c r="DB57" s="368"/>
      <c r="DC57" s="39"/>
      <c r="DD57" s="39"/>
      <c r="DE57" s="39"/>
      <c r="DF57" s="39"/>
      <c r="DG57" s="39"/>
      <c r="DH57" s="39"/>
      <c r="DI57" s="39"/>
      <c r="DJ57" s="39"/>
      <c r="DK57" s="39"/>
      <c r="DL57" s="39"/>
      <c r="DM57" s="39"/>
      <c r="DN57" s="368"/>
      <c r="DO57" s="368"/>
      <c r="DP57" s="450"/>
      <c r="DQ57" s="368"/>
      <c r="DR57" s="368"/>
      <c r="DS57" s="368"/>
      <c r="DT57" s="368"/>
      <c r="DU57" s="368"/>
      <c r="DV57" s="368"/>
      <c r="DW57" s="368"/>
      <c r="DX57" s="368"/>
      <c r="DY57" s="368"/>
      <c r="DZ57" s="368"/>
      <c r="EA57" s="368"/>
      <c r="EB57" s="368"/>
      <c r="EC57" s="368"/>
      <c r="ED57" s="368"/>
      <c r="EE57" s="368"/>
      <c r="EF57" s="1257">
        <v>13</v>
      </c>
      <c r="EG57" s="1257"/>
      <c r="EH57" s="1257"/>
      <c r="EI57" s="1257"/>
      <c r="EJ57" s="368"/>
      <c r="EK57" s="368"/>
      <c r="EL57" s="1257">
        <v>14</v>
      </c>
      <c r="EM57" s="1257"/>
      <c r="EN57" s="1257"/>
      <c r="EO57" s="1257"/>
      <c r="EP57" s="39"/>
      <c r="EQ57" s="39"/>
      <c r="ER57" s="39"/>
      <c r="ES57" s="39"/>
      <c r="ET57" s="39"/>
      <c r="EU57" s="39"/>
      <c r="EV57" s="39"/>
      <c r="EW57" s="39"/>
      <c r="EX57" s="39"/>
      <c r="EY57" s="39"/>
      <c r="EZ57" s="39"/>
      <c r="FA57" s="1257">
        <v>16</v>
      </c>
      <c r="FB57" s="1257"/>
      <c r="FC57" s="1257"/>
      <c r="FD57" s="1257"/>
      <c r="FE57" s="39"/>
      <c r="FF57" s="39"/>
      <c r="FG57" s="39"/>
      <c r="FH57" s="39"/>
      <c r="FI57" s="39"/>
      <c r="FJ57" s="39"/>
      <c r="FK57" s="39"/>
      <c r="FL57" s="39"/>
      <c r="FM57" s="39"/>
      <c r="FN57" s="39"/>
      <c r="FO57" s="39"/>
      <c r="FP57" s="1257">
        <v>18</v>
      </c>
      <c r="FQ57" s="1257"/>
      <c r="FR57" s="1257"/>
      <c r="FS57" s="1257"/>
      <c r="FT57" s="39"/>
      <c r="FU57" s="39"/>
      <c r="FV57" s="39"/>
      <c r="FW57" s="39"/>
      <c r="FX57" s="39"/>
      <c r="FY57" s="39"/>
      <c r="FZ57" s="39"/>
      <c r="GA57" s="39"/>
      <c r="GB57" s="39"/>
      <c r="GC57" s="39"/>
      <c r="GD57" s="451"/>
    </row>
    <row r="58" spans="2:186" ht="22.5" customHeight="1">
      <c r="B58" s="347"/>
      <c r="C58" s="1258" t="s">
        <v>64</v>
      </c>
      <c r="D58" s="1258"/>
      <c r="E58" s="1258"/>
      <c r="F58" s="1258"/>
      <c r="G58" s="1258"/>
      <c r="H58" s="1258"/>
      <c r="I58" s="7"/>
      <c r="J58" s="7"/>
      <c r="K58" s="7"/>
      <c r="L58" s="1246"/>
      <c r="M58" s="1247"/>
      <c r="N58" s="1247"/>
      <c r="O58" s="1248"/>
      <c r="P58" s="12"/>
      <c r="Q58" s="12"/>
      <c r="R58" s="1249">
        <v>2</v>
      </c>
      <c r="S58" s="1250"/>
      <c r="T58" s="1250"/>
      <c r="U58" s="1251"/>
      <c r="V58" s="12"/>
      <c r="W58" s="1249">
        <v>1</v>
      </c>
      <c r="X58" s="1250"/>
      <c r="Y58" s="1250"/>
      <c r="Z58" s="1251"/>
      <c r="AA58" s="12"/>
      <c r="AB58" s="12"/>
      <c r="AC58" s="12"/>
      <c r="AD58" s="1239"/>
      <c r="AE58" s="1240"/>
      <c r="AF58" s="1240"/>
      <c r="AG58" s="1240"/>
      <c r="AH58" s="1240"/>
      <c r="AI58" s="1240"/>
      <c r="AJ58" s="1241"/>
      <c r="AK58" s="103"/>
      <c r="AL58" s="1239"/>
      <c r="AM58" s="1240"/>
      <c r="AN58" s="1240"/>
      <c r="AO58" s="1240"/>
      <c r="AP58" s="1240"/>
      <c r="AQ58" s="1240"/>
      <c r="AR58" s="1241"/>
      <c r="AS58" s="103"/>
      <c r="AT58" s="1239"/>
      <c r="AU58" s="1240"/>
      <c r="AV58" s="1240"/>
      <c r="AW58" s="1240"/>
      <c r="AX58" s="1240"/>
      <c r="AY58" s="1240"/>
      <c r="AZ58" s="1241"/>
      <c r="BA58" s="103"/>
      <c r="BB58" s="1239"/>
      <c r="BC58" s="1240"/>
      <c r="BD58" s="1240"/>
      <c r="BE58" s="1240"/>
      <c r="BF58" s="1240"/>
      <c r="BG58" s="1240"/>
      <c r="BH58" s="1241"/>
      <c r="BI58" s="103"/>
      <c r="BJ58" s="1239"/>
      <c r="BK58" s="1240"/>
      <c r="BL58" s="1240"/>
      <c r="BM58" s="1240"/>
      <c r="BN58" s="1240"/>
      <c r="BO58" s="1240"/>
      <c r="BP58" s="1241"/>
      <c r="BQ58" s="43"/>
      <c r="BR58" s="1239"/>
      <c r="BS58" s="1240"/>
      <c r="BT58" s="1240"/>
      <c r="BU58" s="1240"/>
      <c r="BV58" s="1240"/>
      <c r="BW58" s="1240"/>
      <c r="BX58" s="1241"/>
      <c r="BY58" s="103"/>
      <c r="BZ58" s="1239"/>
      <c r="CA58" s="1240"/>
      <c r="CB58" s="1240"/>
      <c r="CC58" s="1240"/>
      <c r="CD58" s="1240"/>
      <c r="CE58" s="1240"/>
      <c r="CF58" s="1241"/>
      <c r="CG58" s="103"/>
      <c r="CH58" s="1239"/>
      <c r="CI58" s="1240"/>
      <c r="CJ58" s="1240"/>
      <c r="CK58" s="1240"/>
      <c r="CL58" s="1240"/>
      <c r="CM58" s="1240"/>
      <c r="CN58" s="1241"/>
      <c r="CO58" s="103"/>
      <c r="CP58" s="1239"/>
      <c r="CQ58" s="1240"/>
      <c r="CR58" s="1240"/>
      <c r="CS58" s="1240"/>
      <c r="CT58" s="1240"/>
      <c r="CU58" s="1240"/>
      <c r="CV58" s="1241"/>
      <c r="CW58" s="103"/>
      <c r="CX58" s="1239"/>
      <c r="CY58" s="1240"/>
      <c r="CZ58" s="1240"/>
      <c r="DA58" s="1240"/>
      <c r="DB58" s="1240"/>
      <c r="DC58" s="1240"/>
      <c r="DD58" s="1241"/>
      <c r="DE58" s="7"/>
      <c r="DF58" s="316"/>
      <c r="DG58" s="316"/>
      <c r="DH58" s="103"/>
      <c r="DI58" s="316"/>
      <c r="DJ58" s="849" t="s">
        <v>284</v>
      </c>
      <c r="DK58" s="849"/>
      <c r="DL58" s="849"/>
      <c r="DM58" s="849"/>
      <c r="DN58" s="849"/>
      <c r="DO58" s="849"/>
      <c r="DP58" s="849"/>
      <c r="DQ58" s="849"/>
      <c r="DR58" s="849"/>
      <c r="DS58" s="849"/>
      <c r="DT58" s="849"/>
      <c r="DU58" s="849"/>
      <c r="DV58" s="849"/>
      <c r="DW58" s="849"/>
      <c r="DX58" s="849"/>
      <c r="DY58" s="849"/>
      <c r="DZ58" s="849"/>
      <c r="EA58" s="849"/>
      <c r="EB58" s="849"/>
      <c r="EC58" s="849"/>
      <c r="ED58" s="849"/>
      <c r="EE58" s="849"/>
      <c r="EF58" s="1243"/>
      <c r="EG58" s="1244"/>
      <c r="EH58" s="1244"/>
      <c r="EI58" s="1245"/>
      <c r="EJ58" s="330"/>
      <c r="EK58" s="330"/>
      <c r="EL58" s="1243"/>
      <c r="EM58" s="1244"/>
      <c r="EN58" s="1244"/>
      <c r="EO58" s="1245"/>
      <c r="EP58" s="37"/>
      <c r="EQ58" s="1243"/>
      <c r="ER58" s="1244"/>
      <c r="ES58" s="1244"/>
      <c r="ET58" s="1245"/>
      <c r="EU58" s="960" t="s">
        <v>19</v>
      </c>
      <c r="EV58" s="960"/>
      <c r="EW58" s="960"/>
      <c r="EX58" s="960"/>
      <c r="EY58" s="960"/>
      <c r="EZ58" s="960"/>
      <c r="FA58" s="1243"/>
      <c r="FB58" s="1244"/>
      <c r="FC58" s="1244"/>
      <c r="FD58" s="1245"/>
      <c r="FE58" s="37"/>
      <c r="FF58" s="1243"/>
      <c r="FG58" s="1244"/>
      <c r="FH58" s="1244"/>
      <c r="FI58" s="1245"/>
      <c r="FJ58" s="960" t="s">
        <v>20</v>
      </c>
      <c r="FK58" s="960"/>
      <c r="FL58" s="960"/>
      <c r="FM58" s="960"/>
      <c r="FN58" s="960"/>
      <c r="FO58" s="960"/>
      <c r="FP58" s="1243"/>
      <c r="FQ58" s="1244"/>
      <c r="FR58" s="1244"/>
      <c r="FS58" s="1245"/>
      <c r="FT58" s="37"/>
      <c r="FU58" s="1243"/>
      <c r="FV58" s="1244"/>
      <c r="FW58" s="1244"/>
      <c r="FX58" s="1245"/>
      <c r="FY58" s="960" t="s">
        <v>21</v>
      </c>
      <c r="FZ58" s="960"/>
      <c r="GA58" s="960"/>
      <c r="GB58" s="960"/>
      <c r="GC58" s="960"/>
      <c r="GD58" s="1256"/>
    </row>
    <row r="59" spans="2:186" s="25" customFormat="1" ht="9.75" customHeight="1" thickBot="1">
      <c r="B59" s="458"/>
      <c r="C59" s="459"/>
      <c r="D59" s="459"/>
      <c r="E59" s="459"/>
      <c r="F59" s="459"/>
      <c r="G59" s="459"/>
      <c r="H59" s="459"/>
      <c r="I59" s="459"/>
      <c r="J59" s="459"/>
      <c r="K59" s="459"/>
      <c r="L59" s="459"/>
      <c r="M59" s="460"/>
      <c r="N59" s="460"/>
      <c r="O59" s="460"/>
      <c r="P59" s="460"/>
      <c r="Q59" s="460"/>
      <c r="R59" s="460"/>
      <c r="S59" s="460"/>
      <c r="T59" s="461"/>
      <c r="U59" s="461"/>
      <c r="V59" s="461"/>
      <c r="W59" s="461"/>
      <c r="X59" s="461"/>
      <c r="Y59" s="461"/>
      <c r="Z59" s="460"/>
      <c r="AA59" s="460"/>
      <c r="AB59" s="460"/>
      <c r="AC59" s="462"/>
      <c r="AD59" s="462"/>
      <c r="AE59" s="462"/>
      <c r="AF59" s="460"/>
      <c r="AG59" s="460"/>
      <c r="AH59" s="460"/>
      <c r="AI59" s="460"/>
      <c r="AJ59" s="460"/>
      <c r="AK59" s="460"/>
      <c r="AL59" s="460"/>
      <c r="AM59" s="460"/>
      <c r="AN59" s="460"/>
      <c r="AO59" s="460"/>
      <c r="AP59" s="460"/>
      <c r="AQ59" s="460"/>
      <c r="AR59" s="460"/>
      <c r="AS59" s="460"/>
      <c r="AT59" s="460"/>
      <c r="AU59" s="460"/>
      <c r="AV59" s="460"/>
      <c r="AW59" s="460"/>
      <c r="AX59" s="460"/>
      <c r="AY59" s="460"/>
      <c r="AZ59" s="460"/>
      <c r="BA59" s="460"/>
      <c r="BB59" s="460"/>
      <c r="BC59" s="460"/>
      <c r="BD59" s="460"/>
      <c r="BE59" s="460"/>
      <c r="BF59" s="460"/>
      <c r="BG59" s="460"/>
      <c r="BH59" s="460"/>
      <c r="BI59" s="460"/>
      <c r="BJ59" s="460"/>
      <c r="BK59" s="460"/>
      <c r="BL59" s="460"/>
      <c r="BM59" s="460"/>
      <c r="BN59" s="460"/>
      <c r="BO59" s="460"/>
      <c r="BP59" s="460"/>
      <c r="BQ59" s="460"/>
      <c r="BR59" s="460"/>
      <c r="BS59" s="460"/>
      <c r="BT59" s="460"/>
      <c r="BU59" s="460"/>
      <c r="BV59" s="460"/>
      <c r="BW59" s="460"/>
      <c r="BX59" s="460"/>
      <c r="BY59" s="460"/>
      <c r="BZ59" s="460"/>
      <c r="CA59" s="460"/>
      <c r="CB59" s="460"/>
      <c r="CC59" s="460"/>
      <c r="CD59" s="460"/>
      <c r="CE59" s="460"/>
      <c r="CF59" s="460"/>
      <c r="CG59" s="460"/>
      <c r="CH59" s="460"/>
      <c r="CI59" s="460"/>
      <c r="CJ59" s="460"/>
      <c r="CK59" s="460"/>
      <c r="CL59" s="460"/>
      <c r="CM59" s="460"/>
      <c r="CN59" s="460"/>
      <c r="CO59" s="101"/>
      <c r="CP59" s="101"/>
      <c r="CQ59" s="101"/>
      <c r="CR59" s="462"/>
      <c r="CS59" s="462"/>
      <c r="CT59" s="462"/>
      <c r="CU59" s="462"/>
      <c r="CV59" s="460"/>
      <c r="CW59" s="460"/>
      <c r="CX59" s="460"/>
      <c r="CY59" s="460"/>
      <c r="CZ59" s="460"/>
      <c r="DA59" s="460"/>
      <c r="DB59" s="460"/>
      <c r="DC59" s="460"/>
      <c r="DD59" s="460"/>
      <c r="DE59" s="460"/>
      <c r="DF59" s="462"/>
      <c r="DG59" s="462"/>
      <c r="DH59" s="460"/>
      <c r="DI59" s="460"/>
      <c r="DJ59" s="460"/>
      <c r="DK59" s="460"/>
      <c r="DL59" s="460"/>
      <c r="DM59" s="463"/>
      <c r="DN59" s="463"/>
      <c r="DO59" s="463"/>
      <c r="DP59" s="463"/>
      <c r="DQ59" s="463"/>
      <c r="DR59" s="463"/>
      <c r="DS59" s="463"/>
      <c r="DT59" s="463"/>
      <c r="DU59" s="463"/>
      <c r="DV59" s="463"/>
      <c r="DW59" s="463"/>
      <c r="DX59" s="463"/>
      <c r="DY59" s="463"/>
      <c r="DZ59" s="463"/>
      <c r="EA59" s="463"/>
      <c r="EB59" s="463"/>
      <c r="EC59" s="463"/>
      <c r="ED59" s="463"/>
      <c r="EE59" s="463"/>
      <c r="EF59" s="463"/>
      <c r="EG59" s="463"/>
      <c r="EH59" s="463"/>
      <c r="EI59" s="463"/>
      <c r="EJ59" s="463"/>
      <c r="EK59" s="463"/>
      <c r="EL59" s="463"/>
      <c r="EM59" s="463"/>
      <c r="EN59" s="463"/>
      <c r="EO59" s="463"/>
      <c r="EP59" s="463"/>
      <c r="EQ59" s="463"/>
      <c r="ER59" s="463"/>
      <c r="ES59" s="463"/>
      <c r="ET59" s="463"/>
      <c r="EU59" s="463"/>
      <c r="EV59" s="463"/>
      <c r="EW59" s="463"/>
      <c r="EX59" s="463"/>
      <c r="EY59" s="463"/>
      <c r="EZ59" s="463"/>
      <c r="FA59" s="463"/>
      <c r="FB59" s="463"/>
      <c r="FC59" s="463"/>
      <c r="FD59" s="463"/>
      <c r="FE59" s="463"/>
      <c r="FF59" s="463"/>
      <c r="FG59" s="463"/>
      <c r="FH59" s="463"/>
      <c r="FI59" s="463"/>
      <c r="FJ59" s="463"/>
      <c r="FK59" s="463"/>
      <c r="FL59" s="463"/>
      <c r="FM59" s="463"/>
      <c r="FN59" s="463"/>
      <c r="FO59" s="463"/>
      <c r="FP59" s="463"/>
      <c r="FQ59" s="463"/>
      <c r="FR59" s="463"/>
      <c r="FS59" s="463"/>
      <c r="FT59" s="463"/>
      <c r="FU59" s="463"/>
      <c r="FV59" s="463"/>
      <c r="FW59" s="463"/>
      <c r="FX59" s="463"/>
      <c r="FY59" s="463"/>
      <c r="FZ59" s="463"/>
      <c r="GA59" s="463"/>
      <c r="GB59" s="463"/>
      <c r="GC59" s="463"/>
      <c r="GD59" s="464"/>
    </row>
    <row r="60" spans="2:186" s="25" customFormat="1" ht="9.75" customHeight="1">
      <c r="B60" s="9" t="s">
        <v>99</v>
      </c>
      <c r="C60" s="9"/>
      <c r="D60" s="9"/>
      <c r="E60" s="9"/>
      <c r="F60" s="9"/>
      <c r="G60" s="9"/>
      <c r="H60" s="9"/>
      <c r="I60" s="9"/>
      <c r="J60" s="9"/>
      <c r="K60" s="9"/>
      <c r="L60" s="9"/>
      <c r="M60" s="39"/>
      <c r="N60" s="39"/>
      <c r="O60" s="39"/>
      <c r="P60" s="39"/>
      <c r="Q60" s="39"/>
      <c r="R60" s="39"/>
      <c r="S60" s="39"/>
      <c r="T60" s="13"/>
      <c r="U60" s="13"/>
      <c r="V60" s="13"/>
      <c r="W60" s="13"/>
      <c r="X60" s="13"/>
      <c r="Y60" s="13"/>
      <c r="Z60" s="39"/>
      <c r="AA60" s="39"/>
      <c r="AB60" s="39"/>
      <c r="AC60" s="368"/>
      <c r="AD60" s="368"/>
      <c r="AE60" s="368"/>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c r="BY60" s="39"/>
      <c r="BZ60" s="39"/>
      <c r="CA60" s="39"/>
      <c r="CB60" s="39"/>
      <c r="CC60" s="39"/>
      <c r="CD60" s="39"/>
      <c r="CE60" s="39"/>
      <c r="CF60" s="39"/>
      <c r="CG60" s="39"/>
      <c r="CH60" s="39"/>
      <c r="CI60" s="39"/>
      <c r="CJ60" s="39"/>
      <c r="CK60" s="39"/>
      <c r="CL60" s="39"/>
      <c r="CM60" s="39"/>
      <c r="CN60" s="39"/>
      <c r="CO60" s="14"/>
      <c r="CP60" s="14"/>
      <c r="CQ60" s="14"/>
      <c r="CR60" s="368"/>
      <c r="CS60" s="368"/>
      <c r="CT60" s="368"/>
      <c r="CU60" s="368"/>
      <c r="CV60" s="39"/>
      <c r="CW60" s="39"/>
      <c r="CX60" s="39"/>
      <c r="CY60" s="39"/>
      <c r="CZ60" s="39"/>
      <c r="DA60" s="39"/>
      <c r="DB60" s="39"/>
      <c r="DC60" s="39"/>
      <c r="DD60" s="39"/>
      <c r="DE60" s="39"/>
      <c r="DF60" s="368"/>
      <c r="DG60" s="368"/>
      <c r="DH60" s="39"/>
      <c r="DI60" s="39"/>
      <c r="DJ60" s="39"/>
      <c r="DK60" s="39"/>
      <c r="DL60" s="39"/>
      <c r="DM60" s="454"/>
      <c r="DN60" s="454"/>
      <c r="DO60" s="454"/>
      <c r="DP60" s="454"/>
      <c r="DQ60" s="454"/>
      <c r="DR60" s="454"/>
      <c r="DS60" s="454"/>
      <c r="DT60" s="454"/>
      <c r="DU60" s="454"/>
      <c r="DV60" s="454"/>
      <c r="DW60" s="454"/>
      <c r="DX60" s="454"/>
      <c r="DY60" s="454"/>
      <c r="DZ60" s="454"/>
      <c r="EA60" s="454"/>
      <c r="EB60" s="454"/>
      <c r="EC60" s="454"/>
      <c r="ED60" s="454"/>
      <c r="EE60" s="454"/>
      <c r="EF60" s="454"/>
      <c r="EG60" s="454"/>
      <c r="EH60" s="454"/>
      <c r="EI60" s="454"/>
      <c r="EJ60" s="454"/>
      <c r="EK60" s="454"/>
      <c r="EL60" s="454"/>
      <c r="EM60" s="454"/>
      <c r="EN60" s="454"/>
      <c r="EO60" s="454"/>
      <c r="EP60" s="454"/>
      <c r="EQ60" s="454"/>
      <c r="ER60" s="454"/>
      <c r="ES60" s="454"/>
      <c r="ET60" s="454"/>
      <c r="EU60" s="454"/>
      <c r="EV60" s="454"/>
      <c r="EW60" s="454"/>
      <c r="EX60" s="454"/>
      <c r="EY60" s="454"/>
      <c r="EZ60" s="454"/>
      <c r="FA60" s="454"/>
      <c r="FB60" s="454"/>
      <c r="FC60" s="454"/>
      <c r="FD60" s="454"/>
      <c r="FE60" s="454"/>
      <c r="FF60" s="454"/>
      <c r="FG60" s="454"/>
      <c r="FH60" s="454"/>
      <c r="FI60" s="454"/>
      <c r="FJ60" s="454"/>
      <c r="FK60" s="454"/>
      <c r="FL60" s="454"/>
      <c r="FM60" s="454"/>
      <c r="FN60" s="454"/>
      <c r="FO60" s="454"/>
      <c r="FP60" s="454"/>
      <c r="FQ60" s="454"/>
      <c r="FR60" s="454"/>
      <c r="FS60" s="454"/>
      <c r="FT60" s="454"/>
      <c r="FU60" s="454"/>
      <c r="FV60" s="454"/>
      <c r="FW60" s="454"/>
      <c r="FX60" s="454"/>
      <c r="FY60" s="454"/>
      <c r="FZ60" s="454"/>
      <c r="GA60" s="454"/>
      <c r="GB60" s="454"/>
      <c r="GC60" s="454"/>
      <c r="GD60" s="39"/>
    </row>
    <row r="61" spans="2:186" s="25" customFormat="1" ht="9.75" customHeight="1">
      <c r="B61" s="39"/>
      <c r="C61" s="9"/>
      <c r="D61" s="9"/>
      <c r="E61" s="9"/>
      <c r="F61" s="9"/>
      <c r="G61" s="9" t="s">
        <v>717</v>
      </c>
      <c r="H61" s="9"/>
      <c r="I61" s="9"/>
      <c r="J61" s="9"/>
      <c r="K61" s="9"/>
      <c r="L61" s="9"/>
      <c r="M61" s="39"/>
      <c r="N61" s="39"/>
      <c r="O61" s="39"/>
      <c r="P61" s="39"/>
      <c r="Q61" s="39"/>
      <c r="R61" s="39"/>
      <c r="S61" s="39"/>
      <c r="T61" s="13"/>
      <c r="U61" s="13"/>
      <c r="V61" s="13"/>
      <c r="W61" s="13"/>
      <c r="X61" s="13"/>
      <c r="Y61" s="13"/>
      <c r="Z61" s="39"/>
      <c r="AA61" s="39"/>
      <c r="AB61" s="39"/>
      <c r="AC61" s="368"/>
      <c r="AD61" s="368"/>
      <c r="AE61" s="368"/>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c r="BQ61" s="39"/>
      <c r="BR61" s="39"/>
      <c r="BS61" s="39"/>
      <c r="BT61" s="39"/>
      <c r="BU61" s="39"/>
      <c r="BV61" s="39"/>
      <c r="BW61" s="39"/>
      <c r="BX61" s="39"/>
      <c r="BY61" s="39"/>
      <c r="BZ61" s="39"/>
      <c r="CA61" s="39"/>
      <c r="CB61" s="39"/>
      <c r="CC61" s="39"/>
      <c r="CD61" s="39"/>
      <c r="CE61" s="39"/>
      <c r="CF61" s="39"/>
      <c r="CG61" s="39"/>
      <c r="CH61" s="39"/>
      <c r="CI61" s="39"/>
      <c r="CJ61" s="39"/>
      <c r="CK61" s="39"/>
      <c r="CL61" s="39"/>
      <c r="CM61" s="39"/>
      <c r="CN61" s="39"/>
      <c r="CO61" s="14"/>
      <c r="CP61" s="14"/>
      <c r="CQ61" s="14"/>
      <c r="CR61" s="368"/>
      <c r="CS61" s="368"/>
      <c r="CT61" s="368"/>
      <c r="CU61" s="368"/>
      <c r="CV61" s="39"/>
      <c r="CW61" s="39"/>
      <c r="CX61" s="39"/>
      <c r="CY61" s="39"/>
      <c r="CZ61" s="39"/>
      <c r="DA61" s="39"/>
      <c r="DB61" s="39"/>
      <c r="DC61" s="39"/>
      <c r="DD61" s="39"/>
      <c r="DE61" s="39"/>
      <c r="DF61" s="368"/>
      <c r="DG61" s="368"/>
      <c r="DH61" s="39"/>
      <c r="DI61" s="39"/>
      <c r="DJ61" s="39"/>
      <c r="DK61" s="39"/>
      <c r="DL61" s="39"/>
      <c r="DM61" s="454"/>
      <c r="DN61" s="454"/>
      <c r="DO61" s="454"/>
      <c r="DP61" s="454"/>
      <c r="DQ61" s="454"/>
      <c r="DR61" s="454"/>
      <c r="DS61" s="454"/>
      <c r="DT61" s="454"/>
      <c r="DU61" s="454"/>
      <c r="DV61" s="454"/>
      <c r="DW61" s="454"/>
      <c r="DX61" s="454"/>
      <c r="DY61" s="454"/>
      <c r="DZ61" s="454"/>
      <c r="EA61" s="454"/>
      <c r="EB61" s="454"/>
      <c r="EC61" s="454"/>
      <c r="ED61" s="454"/>
      <c r="EE61" s="454"/>
      <c r="EF61" s="454"/>
      <c r="EG61" s="454"/>
      <c r="EH61" s="454"/>
      <c r="EI61" s="454"/>
      <c r="EJ61" s="454"/>
      <c r="EK61" s="454"/>
      <c r="EL61" s="454"/>
      <c r="EM61" s="454"/>
      <c r="EN61" s="454"/>
      <c r="EO61" s="454"/>
      <c r="EP61" s="454"/>
      <c r="EQ61" s="454"/>
      <c r="ER61" s="454"/>
      <c r="ES61" s="454"/>
      <c r="ET61" s="454"/>
      <c r="EU61" s="454"/>
      <c r="EV61" s="454"/>
      <c r="EW61" s="454"/>
      <c r="EX61" s="454"/>
      <c r="EY61" s="454"/>
      <c r="EZ61" s="454"/>
      <c r="FA61" s="454"/>
      <c r="FB61" s="454"/>
      <c r="FC61" s="454"/>
      <c r="FD61" s="454"/>
      <c r="FE61" s="454"/>
      <c r="FF61" s="454"/>
      <c r="FG61" s="454"/>
      <c r="FH61" s="454"/>
      <c r="FI61" s="454"/>
      <c r="FJ61" s="454"/>
      <c r="FK61" s="454"/>
      <c r="FL61" s="454"/>
      <c r="FM61" s="454"/>
      <c r="FN61" s="454"/>
      <c r="FO61" s="454"/>
      <c r="FP61" s="454"/>
      <c r="FQ61" s="454"/>
      <c r="FR61" s="454"/>
      <c r="FS61" s="454"/>
      <c r="FT61" s="454"/>
      <c r="FU61" s="454"/>
      <c r="FV61" s="454"/>
      <c r="FW61" s="454"/>
      <c r="FX61" s="454"/>
      <c r="FY61" s="454"/>
      <c r="FZ61" s="454"/>
      <c r="GA61" s="454"/>
      <c r="GB61" s="454"/>
      <c r="GC61" s="454"/>
      <c r="GD61" s="39"/>
    </row>
    <row r="63" spans="2:186">
      <c r="B63" s="215"/>
      <c r="C63" s="215"/>
      <c r="D63" s="215"/>
      <c r="E63" s="215"/>
      <c r="F63" s="215"/>
      <c r="G63" s="215"/>
      <c r="J63" s="214"/>
      <c r="K63" s="214"/>
      <c r="L63" s="214"/>
      <c r="M63" s="214"/>
      <c r="N63" s="214"/>
      <c r="O63" s="214"/>
    </row>
    <row r="64" spans="2:186">
      <c r="B64" s="215" t="s">
        <v>691</v>
      </c>
      <c r="C64" s="215"/>
      <c r="D64" s="215"/>
      <c r="E64" s="215"/>
      <c r="F64" s="215"/>
      <c r="G64" s="215"/>
      <c r="J64" s="215" t="s">
        <v>626</v>
      </c>
      <c r="K64" s="215"/>
      <c r="L64" s="215"/>
      <c r="M64" s="215"/>
      <c r="N64" s="215"/>
      <c r="O64" s="215"/>
    </row>
    <row r="65" spans="2:29">
      <c r="B65" s="215" t="s">
        <v>18</v>
      </c>
      <c r="C65" s="215"/>
      <c r="D65" s="215"/>
      <c r="E65" s="215"/>
      <c r="F65" s="215"/>
      <c r="G65" s="215"/>
      <c r="J65" s="215" t="s">
        <v>627</v>
      </c>
      <c r="K65" s="215"/>
      <c r="L65" s="215"/>
      <c r="M65" s="215"/>
      <c r="N65" s="215"/>
      <c r="O65" s="215"/>
    </row>
    <row r="66" spans="2:29">
      <c r="B66" s="215" t="s">
        <v>15</v>
      </c>
      <c r="C66" s="215"/>
      <c r="D66" s="215"/>
      <c r="E66" s="215"/>
      <c r="F66" s="215"/>
      <c r="G66" s="215"/>
      <c r="J66" s="215" t="s">
        <v>628</v>
      </c>
      <c r="K66" s="215"/>
      <c r="L66" s="215"/>
      <c r="M66" s="215"/>
      <c r="N66" s="215"/>
      <c r="O66" s="215"/>
      <c r="W66" s="157"/>
      <c r="X66" s="157"/>
      <c r="Y66" s="157"/>
      <c r="Z66" s="157"/>
      <c r="AA66" s="157"/>
      <c r="AB66" s="157"/>
      <c r="AC66" s="157"/>
    </row>
    <row r="67" spans="2:29">
      <c r="J67" s="215" t="s">
        <v>629</v>
      </c>
      <c r="K67" s="215"/>
      <c r="L67" s="215"/>
      <c r="M67" s="215"/>
      <c r="N67" s="215"/>
      <c r="O67" s="215"/>
      <c r="W67" s="157"/>
      <c r="X67" s="157"/>
      <c r="Y67" s="157"/>
      <c r="Z67" s="157"/>
      <c r="AA67" s="157"/>
      <c r="AB67" s="157"/>
      <c r="AC67" s="157"/>
    </row>
  </sheetData>
  <sheetProtection algorithmName="SHA-512" hashValue="NV993zeSHFdVDBmIm24phFBzjqp2jk8JdtGCAl28AJNyzdCdWSaFqCQUccjzWZkPEyh8eJAHYS/BjXEIXoVZjQ==" saltValue="fTwqiZZqps/tZ1KG19gqKA==" spinCount="100000" sheet="1" objects="1" scenarios="1" selectLockedCells="1"/>
  <mergeCells count="232">
    <mergeCell ref="FF51:FI51"/>
    <mergeCell ref="FJ51:FO51"/>
    <mergeCell ref="FP51:FS51"/>
    <mergeCell ref="FU51:FX51"/>
    <mergeCell ref="FP57:FS57"/>
    <mergeCell ref="BR58:BX58"/>
    <mergeCell ref="BZ58:CF58"/>
    <mergeCell ref="EF58:EI58"/>
    <mergeCell ref="EL58:EO58"/>
    <mergeCell ref="EQ58:ET58"/>
    <mergeCell ref="EU58:EZ58"/>
    <mergeCell ref="CH58:CN58"/>
    <mergeCell ref="CP58:CV58"/>
    <mergeCell ref="CX58:DD58"/>
    <mergeCell ref="DJ58:EE58"/>
    <mergeCell ref="FY51:GD51"/>
    <mergeCell ref="C53:H53"/>
    <mergeCell ref="L53:DY53"/>
    <mergeCell ref="DS56:GD56"/>
    <mergeCell ref="AD57:AJ57"/>
    <mergeCell ref="AT57:AZ57"/>
    <mergeCell ref="CH57:CN57"/>
    <mergeCell ref="EF57:EI57"/>
    <mergeCell ref="EL57:EO57"/>
    <mergeCell ref="FA57:FD57"/>
    <mergeCell ref="EU51:EZ51"/>
    <mergeCell ref="FA51:FD51"/>
    <mergeCell ref="CP51:CV51"/>
    <mergeCell ref="CX51:DD51"/>
    <mergeCell ref="DJ51:EE51"/>
    <mergeCell ref="EL51:EO51"/>
    <mergeCell ref="EQ51:ET51"/>
    <mergeCell ref="EF51:EI51"/>
    <mergeCell ref="C51:H51"/>
    <mergeCell ref="L51:O51"/>
    <mergeCell ref="R51:U51"/>
    <mergeCell ref="W51:Z51"/>
    <mergeCell ref="AD51:AJ51"/>
    <mergeCell ref="AL51:AR51"/>
    <mergeCell ref="C58:H58"/>
    <mergeCell ref="L58:O58"/>
    <mergeCell ref="R58:U58"/>
    <mergeCell ref="W58:Z58"/>
    <mergeCell ref="AD58:AJ58"/>
    <mergeCell ref="FY58:GD58"/>
    <mergeCell ref="AL58:AR58"/>
    <mergeCell ref="AT58:AZ58"/>
    <mergeCell ref="BB58:BH58"/>
    <mergeCell ref="BJ58:BP58"/>
    <mergeCell ref="FA58:FD58"/>
    <mergeCell ref="FF58:FI58"/>
    <mergeCell ref="FJ58:FO58"/>
    <mergeCell ref="FP58:FS58"/>
    <mergeCell ref="FU58:FX58"/>
    <mergeCell ref="AT51:AZ51"/>
    <mergeCell ref="BB51:BH51"/>
    <mergeCell ref="BJ51:BP51"/>
    <mergeCell ref="BR51:BX51"/>
    <mergeCell ref="BZ51:CF51"/>
    <mergeCell ref="CH51:CN51"/>
    <mergeCell ref="AD48:AJ48"/>
    <mergeCell ref="C49:H49"/>
    <mergeCell ref="L49:O49"/>
    <mergeCell ref="R49:U49"/>
    <mergeCell ref="W49:Z49"/>
    <mergeCell ref="AD49:AJ49"/>
    <mergeCell ref="AL49:AR49"/>
    <mergeCell ref="DS49:GD49"/>
    <mergeCell ref="AD50:AJ50"/>
    <mergeCell ref="AT50:AZ50"/>
    <mergeCell ref="CH50:CN50"/>
    <mergeCell ref="EF50:EI50"/>
    <mergeCell ref="EL50:EO50"/>
    <mergeCell ref="FA50:FD50"/>
    <mergeCell ref="FP50:FS50"/>
    <mergeCell ref="FY43:GD44"/>
    <mergeCell ref="GE43:GE44"/>
    <mergeCell ref="GF43:GK44"/>
    <mergeCell ref="AN44:BH45"/>
    <mergeCell ref="BT44:BX45"/>
    <mergeCell ref="EB45:EK46"/>
    <mergeCell ref="CC46:CI46"/>
    <mergeCell ref="CE43:CG44"/>
    <mergeCell ref="CH43:CJ44"/>
    <mergeCell ref="FU42:FX45"/>
    <mergeCell ref="EL42:EO45"/>
    <mergeCell ref="FJ43:FO44"/>
    <mergeCell ref="DA42:DD45"/>
    <mergeCell ref="DT43:DY44"/>
    <mergeCell ref="DZ43:EK44"/>
    <mergeCell ref="EU43:EZ44"/>
    <mergeCell ref="EQ42:ET45"/>
    <mergeCell ref="A43:A44"/>
    <mergeCell ref="C43:H44"/>
    <mergeCell ref="BI43:BS44"/>
    <mergeCell ref="BY43:BZ44"/>
    <mergeCell ref="CA43:CC44"/>
    <mergeCell ref="CV42:CY45"/>
    <mergeCell ref="L42:O45"/>
    <mergeCell ref="R42:U45"/>
    <mergeCell ref="W42:Z45"/>
    <mergeCell ref="AD42:AG45"/>
    <mergeCell ref="CK43:CP44"/>
    <mergeCell ref="AD41:AG41"/>
    <mergeCell ref="CQ41:CT41"/>
    <mergeCell ref="DP41:DS41"/>
    <mergeCell ref="EL41:EO41"/>
    <mergeCell ref="FA41:FD41"/>
    <mergeCell ref="FP41:FS41"/>
    <mergeCell ref="AI42:AL45"/>
    <mergeCell ref="AN42:BH43"/>
    <mergeCell ref="BT42:BX43"/>
    <mergeCell ref="CQ42:CT45"/>
    <mergeCell ref="FF42:FI45"/>
    <mergeCell ref="FP42:FS45"/>
    <mergeCell ref="FA42:FD45"/>
    <mergeCell ref="DF42:DI45"/>
    <mergeCell ref="DK42:DN45"/>
    <mergeCell ref="DP42:DS45"/>
    <mergeCell ref="Y40:AJ40"/>
    <mergeCell ref="AK40:AW40"/>
    <mergeCell ref="DZ40:EV40"/>
    <mergeCell ref="B34:O34"/>
    <mergeCell ref="C35:H36"/>
    <mergeCell ref="R35:U35"/>
    <mergeCell ref="W35:Z35"/>
    <mergeCell ref="AD35:AG35"/>
    <mergeCell ref="L36:O36"/>
    <mergeCell ref="R36:U36"/>
    <mergeCell ref="W36:Z36"/>
    <mergeCell ref="AD36:AG36"/>
    <mergeCell ref="AN36:GD36"/>
    <mergeCell ref="AX38:BD38"/>
    <mergeCell ref="BE38:BJ38"/>
    <mergeCell ref="C38:H38"/>
    <mergeCell ref="M38:W38"/>
    <mergeCell ref="X38:AD38"/>
    <mergeCell ref="AE38:AJ38"/>
    <mergeCell ref="AK38:AQ38"/>
    <mergeCell ref="AR38:AW38"/>
    <mergeCell ref="B32:N32"/>
    <mergeCell ref="CB32:CV32"/>
    <mergeCell ref="CZ32:GD32"/>
    <mergeCell ref="B33:N33"/>
    <mergeCell ref="Q33:Z33"/>
    <mergeCell ref="CB33:CV33"/>
    <mergeCell ref="CZ33:FV33"/>
    <mergeCell ref="FW33:GC33"/>
    <mergeCell ref="FY29:GD29"/>
    <mergeCell ref="AE28:BG29"/>
    <mergeCell ref="EG29:EQ29"/>
    <mergeCell ref="ER29:EX29"/>
    <mergeCell ref="FR29:FX29"/>
    <mergeCell ref="D30:BG31"/>
    <mergeCell ref="CB30:CX30"/>
    <mergeCell ref="CZ30:GD30"/>
    <mergeCell ref="CB31:CX31"/>
    <mergeCell ref="CZ31:GD31"/>
    <mergeCell ref="EY29:FD29"/>
    <mergeCell ref="FE29:FK29"/>
    <mergeCell ref="FL29:FQ29"/>
    <mergeCell ref="GF27:GL27"/>
    <mergeCell ref="DB26:DH28"/>
    <mergeCell ref="DN27:FX27"/>
    <mergeCell ref="GF22:GK23"/>
    <mergeCell ref="D23:CY23"/>
    <mergeCell ref="CZ23:GD23"/>
    <mergeCell ref="CK24:CX24"/>
    <mergeCell ref="CZ24:FV24"/>
    <mergeCell ref="FW24:GC24"/>
    <mergeCell ref="AE25:BG26"/>
    <mergeCell ref="GE22:GE23"/>
    <mergeCell ref="GE27:GE28"/>
    <mergeCell ref="G15:N15"/>
    <mergeCell ref="P15:CK15"/>
    <mergeCell ref="D19:ED19"/>
    <mergeCell ref="EG19:EQ19"/>
    <mergeCell ref="ER19:EX19"/>
    <mergeCell ref="FR19:FX19"/>
    <mergeCell ref="B27:AB27"/>
    <mergeCell ref="AE27:BG27"/>
    <mergeCell ref="BJ27:CW27"/>
    <mergeCell ref="D22:CY22"/>
    <mergeCell ref="CZ22:GD22"/>
    <mergeCell ref="FQ7:FT7"/>
    <mergeCell ref="FV7:FY7"/>
    <mergeCell ref="AU12:BB12"/>
    <mergeCell ref="EI20:GD20"/>
    <mergeCell ref="GA7:GD7"/>
    <mergeCell ref="B12:AQ13"/>
    <mergeCell ref="BG12:FL13"/>
    <mergeCell ref="B9:GD9"/>
    <mergeCell ref="GH2:GH3"/>
    <mergeCell ref="C4:GD4"/>
    <mergeCell ref="FG6:GD6"/>
    <mergeCell ref="FG7:FJ7"/>
    <mergeCell ref="FL7:FO7"/>
    <mergeCell ref="DO16:DU16"/>
    <mergeCell ref="GE12:GE13"/>
    <mergeCell ref="GF12:GL12"/>
    <mergeCell ref="GF2:GF3"/>
    <mergeCell ref="GG2:GG3"/>
    <mergeCell ref="BX16:CD16"/>
    <mergeCell ref="CE16:CK16"/>
    <mergeCell ref="G18:N18"/>
    <mergeCell ref="P18:ED18"/>
    <mergeCell ref="B10:GD10"/>
    <mergeCell ref="AH16:AN16"/>
    <mergeCell ref="GM12:GN27"/>
    <mergeCell ref="AU13:BB13"/>
    <mergeCell ref="DV16:EB16"/>
    <mergeCell ref="BQ16:BW16"/>
    <mergeCell ref="FY19:GD19"/>
    <mergeCell ref="D20:ED20"/>
    <mergeCell ref="AV16:BG16"/>
    <mergeCell ref="DH16:DN16"/>
    <mergeCell ref="GM11:GN11"/>
    <mergeCell ref="GF16:GK19"/>
    <mergeCell ref="G17:N17"/>
    <mergeCell ref="DA16:DG16"/>
    <mergeCell ref="G16:N16"/>
    <mergeCell ref="P16:Z16"/>
    <mergeCell ref="AA16:AG16"/>
    <mergeCell ref="P17:ED17"/>
    <mergeCell ref="CL16:CZ16"/>
    <mergeCell ref="BH16:BP16"/>
    <mergeCell ref="AO16:AU16"/>
    <mergeCell ref="D21:CY21"/>
    <mergeCell ref="CZ21:GD21"/>
    <mergeCell ref="EY19:FD19"/>
    <mergeCell ref="FE19:FK19"/>
    <mergeCell ref="FL19:FQ19"/>
  </mergeCells>
  <phoneticPr fontId="3"/>
  <dataValidations count="2">
    <dataValidation type="list" allowBlank="1" showInputMessage="1" showErrorMessage="1" sqref="EF51:EI51 EF58:EI58" xr:uid="{00000000-0002-0000-0C00-000000000000}">
      <formula1>$J$63:$J$67</formula1>
    </dataValidation>
    <dataValidation type="list" allowBlank="1" showInputMessage="1" showErrorMessage="1" sqref="P16:Z16" xr:uid="{00000000-0002-0000-0C00-000001000000}">
      <formula1>$B$63:$B$66</formula1>
    </dataValidation>
  </dataValidations>
  <printOptions horizontalCentered="1"/>
  <pageMargins left="0.56000000000000005" right="0.2" top="0.43307086614173229" bottom="0.38" header="0.35433070866141736" footer="0.2"/>
  <pageSetup paperSize="9" scale="93"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GQ58"/>
  <sheetViews>
    <sheetView showRowColHeaders="0" workbookViewId="0">
      <selection activeCell="ER13" sqref="ER13:EX13"/>
    </sheetView>
  </sheetViews>
  <sheetFormatPr defaultColWidth="8.875" defaultRowHeight="13.5"/>
  <cols>
    <col min="1" max="1" width="5.5" style="8" customWidth="1"/>
    <col min="2" max="6" width="0.5" style="8" customWidth="1"/>
    <col min="7" max="7" width="11.375" style="8" customWidth="1"/>
    <col min="8" max="186" width="0.5" style="8" customWidth="1"/>
    <col min="187" max="187" width="2.5" style="8" customWidth="1"/>
    <col min="188" max="192" width="3.375" style="8" customWidth="1"/>
    <col min="193" max="193" width="5.75" style="8" customWidth="1"/>
    <col min="194" max="194" width="9.625" style="8" customWidth="1"/>
    <col min="195" max="195" width="2.75" style="8" customWidth="1"/>
    <col min="196" max="16384" width="8.875" style="8"/>
  </cols>
  <sheetData>
    <row r="1" spans="1:196" s="105" customFormat="1" ht="8.25" customHeight="1">
      <c r="B1" s="106"/>
      <c r="D1" s="106"/>
      <c r="F1" s="106"/>
      <c r="H1" s="106"/>
      <c r="J1" s="106"/>
      <c r="L1" s="106"/>
      <c r="N1" s="106"/>
      <c r="P1" s="106"/>
      <c r="R1" s="106"/>
      <c r="T1" s="106"/>
      <c r="V1" s="106"/>
      <c r="X1" s="106"/>
      <c r="Z1" s="106"/>
      <c r="AB1" s="106"/>
      <c r="AD1" s="106"/>
      <c r="AF1" s="106"/>
      <c r="AH1" s="106"/>
      <c r="AJ1" s="106"/>
      <c r="AL1" s="106"/>
      <c r="AN1" s="106"/>
      <c r="AP1" s="106"/>
      <c r="AR1" s="106"/>
      <c r="AT1" s="106"/>
      <c r="AV1" s="106"/>
      <c r="AX1" s="106"/>
      <c r="AZ1" s="106"/>
      <c r="BB1" s="106"/>
      <c r="BD1" s="106"/>
      <c r="BF1" s="106"/>
      <c r="BH1" s="106"/>
      <c r="BJ1" s="106"/>
      <c r="BL1" s="106"/>
      <c r="BN1" s="106"/>
      <c r="BP1" s="106"/>
      <c r="BR1" s="106"/>
      <c r="BT1" s="106"/>
      <c r="BV1" s="106"/>
      <c r="BX1" s="106"/>
      <c r="BZ1" s="106"/>
      <c r="CB1" s="106"/>
      <c r="CD1" s="106"/>
      <c r="CF1" s="106"/>
      <c r="CH1" s="106"/>
      <c r="CJ1" s="106"/>
      <c r="CL1" s="106"/>
      <c r="CN1" s="106"/>
      <c r="CP1" s="106"/>
    </row>
    <row r="2" spans="1:196" s="105" customFormat="1" ht="18.75" customHeight="1">
      <c r="B2" s="106"/>
      <c r="D2" s="106"/>
      <c r="F2" s="106"/>
      <c r="H2" s="106"/>
      <c r="J2" s="106"/>
      <c r="L2" s="106"/>
      <c r="N2" s="106"/>
      <c r="P2" s="106"/>
      <c r="R2" s="106"/>
      <c r="T2" s="106"/>
      <c r="V2" s="106"/>
      <c r="X2" s="106"/>
      <c r="Z2" s="106"/>
      <c r="AB2" s="106"/>
      <c r="AD2" s="106"/>
      <c r="AF2" s="106"/>
      <c r="AH2" s="106"/>
      <c r="AJ2" s="106"/>
      <c r="AL2" s="106"/>
      <c r="AN2" s="106"/>
      <c r="AP2" s="106"/>
      <c r="AR2" s="106"/>
      <c r="AT2" s="106"/>
      <c r="AV2" s="106"/>
      <c r="AX2" s="106"/>
      <c r="AZ2" s="106"/>
      <c r="BB2" s="106"/>
      <c r="BD2" s="106"/>
      <c r="BF2" s="106"/>
      <c r="BH2" s="106"/>
      <c r="BI2" s="771"/>
      <c r="BJ2" s="772"/>
      <c r="BK2" s="771"/>
      <c r="BL2" s="772"/>
      <c r="BM2" s="771"/>
      <c r="BN2" s="772"/>
      <c r="BO2" s="771"/>
      <c r="BP2" s="772"/>
      <c r="BQ2" s="771"/>
      <c r="BR2" s="772"/>
      <c r="BS2" s="771"/>
      <c r="BT2" s="772"/>
      <c r="BU2" s="771"/>
      <c r="BV2" s="772"/>
      <c r="BW2" s="771"/>
      <c r="BX2" s="772"/>
      <c r="BY2" s="771"/>
      <c r="BZ2" s="772"/>
      <c r="CA2" s="771"/>
      <c r="CB2" s="772"/>
      <c r="CC2" s="771"/>
      <c r="CD2" s="772"/>
      <c r="CE2" s="771"/>
      <c r="CF2" s="772"/>
      <c r="CG2" s="771"/>
      <c r="CH2" s="772"/>
      <c r="CI2" s="771"/>
      <c r="CJ2" s="772"/>
      <c r="CK2" s="771"/>
      <c r="CL2" s="772"/>
      <c r="CM2" s="771"/>
      <c r="CN2" s="772"/>
      <c r="CO2" s="771"/>
      <c r="CP2" s="772"/>
      <c r="CQ2" s="771"/>
      <c r="CR2" s="771"/>
      <c r="CS2" s="771"/>
      <c r="CT2" s="771"/>
      <c r="CU2" s="771"/>
      <c r="CV2" s="771"/>
      <c r="CW2" s="771"/>
      <c r="CX2" s="771"/>
      <c r="CY2" s="771"/>
      <c r="CZ2" s="771"/>
      <c r="DA2" s="771"/>
      <c r="DB2" s="771"/>
      <c r="DC2" s="771"/>
      <c r="DD2" s="771"/>
      <c r="DE2" s="771"/>
      <c r="DF2" s="771"/>
      <c r="DG2" s="771"/>
      <c r="DH2" s="771"/>
      <c r="DI2" s="771"/>
      <c r="DJ2" s="771"/>
      <c r="DK2" s="771"/>
      <c r="DL2" s="771"/>
      <c r="DM2" s="771"/>
      <c r="DN2" s="771"/>
      <c r="DO2" s="771"/>
      <c r="DP2" s="771"/>
      <c r="DQ2" s="771"/>
      <c r="DR2" s="771"/>
      <c r="DS2" s="771"/>
      <c r="DT2" s="771"/>
      <c r="DU2" s="771"/>
      <c r="DV2" s="771"/>
      <c r="DW2" s="771"/>
      <c r="DX2" s="771"/>
      <c r="DY2" s="771"/>
      <c r="DZ2" s="771"/>
      <c r="EA2" s="771"/>
      <c r="EB2" s="771"/>
      <c r="EC2" s="771"/>
      <c r="ED2" s="771"/>
      <c r="EE2" s="771"/>
      <c r="EF2" s="771"/>
      <c r="EG2" s="771"/>
      <c r="EH2" s="771"/>
      <c r="EI2" s="771"/>
      <c r="EJ2" s="771"/>
      <c r="EK2" s="771"/>
      <c r="EL2" s="771"/>
      <c r="EM2" s="771"/>
      <c r="EN2" s="771"/>
      <c r="EO2" s="771"/>
      <c r="EP2" s="771"/>
      <c r="EQ2" s="771"/>
      <c r="ER2" s="771"/>
      <c r="ES2" s="771"/>
      <c r="ET2" s="771"/>
      <c r="EU2" s="771"/>
      <c r="EV2" s="771"/>
      <c r="EW2" s="771"/>
      <c r="EX2" s="771"/>
      <c r="EY2" s="771"/>
      <c r="EZ2" s="773"/>
      <c r="FA2" s="773"/>
      <c r="FB2" s="773"/>
      <c r="FC2" s="773"/>
      <c r="FD2" s="773"/>
      <c r="FE2" s="773"/>
      <c r="FF2" s="773"/>
      <c r="FG2" s="773"/>
      <c r="FH2" s="773"/>
      <c r="FI2" s="773"/>
      <c r="FJ2" s="773"/>
      <c r="FK2" s="773"/>
      <c r="FL2" s="216"/>
      <c r="FM2" s="216"/>
      <c r="FN2" s="216"/>
      <c r="FO2" s="216"/>
      <c r="FP2" s="216"/>
      <c r="FQ2" s="216"/>
      <c r="FR2" s="216"/>
      <c r="FS2" s="216"/>
      <c r="FT2" s="216"/>
      <c r="FU2" s="216"/>
      <c r="FV2" s="216"/>
      <c r="FW2" s="216"/>
      <c r="FX2" s="216"/>
      <c r="FY2" s="216"/>
      <c r="FZ2" s="216"/>
      <c r="GA2" s="216"/>
      <c r="GF2" s="1074" t="s">
        <v>348</v>
      </c>
      <c r="GG2" s="1074" t="s">
        <v>349</v>
      </c>
      <c r="GH2" s="1027" t="s">
        <v>350</v>
      </c>
    </row>
    <row r="3" spans="1:196" s="105" customFormat="1" ht="21.75" customHeight="1">
      <c r="B3" s="106"/>
      <c r="D3" s="106"/>
      <c r="F3" s="106"/>
      <c r="H3" s="106"/>
      <c r="I3" s="1088" t="s">
        <v>746</v>
      </c>
      <c r="J3" s="1088"/>
      <c r="K3" s="1088"/>
      <c r="L3" s="1088"/>
      <c r="M3" s="1088"/>
      <c r="N3" s="1088"/>
      <c r="O3" s="1088"/>
      <c r="P3" s="1088"/>
      <c r="Q3" s="1088"/>
      <c r="R3" s="1088"/>
      <c r="S3" s="1088"/>
      <c r="T3" s="1088"/>
      <c r="U3" s="1088"/>
      <c r="V3" s="1088"/>
      <c r="W3" s="1088"/>
      <c r="X3" s="1088"/>
      <c r="Y3" s="1088"/>
      <c r="Z3" s="1088"/>
      <c r="AA3" s="1088"/>
      <c r="AB3" s="1088"/>
      <c r="AC3" s="1088"/>
      <c r="AD3" s="1088"/>
      <c r="AE3" s="1088"/>
      <c r="AF3" s="1088"/>
      <c r="AG3" s="1088"/>
      <c r="AH3" s="1088"/>
      <c r="AI3" s="1088"/>
      <c r="AJ3" s="1088"/>
      <c r="AK3" s="1088"/>
      <c r="AL3" s="1088"/>
      <c r="AM3" s="1088"/>
      <c r="AN3" s="1088"/>
      <c r="AO3" s="1088"/>
      <c r="AP3" s="1088"/>
      <c r="AQ3" s="1088"/>
      <c r="AR3" s="1088"/>
      <c r="AS3" s="1088"/>
      <c r="AT3" s="1088"/>
      <c r="AU3" s="1088"/>
      <c r="AV3" s="1088"/>
      <c r="AW3" s="1088"/>
      <c r="AX3" s="1088"/>
      <c r="AY3" s="1088"/>
      <c r="AZ3" s="1088"/>
      <c r="BA3" s="1088"/>
      <c r="BB3" s="1088"/>
      <c r="BC3" s="1088"/>
      <c r="BD3" s="1088"/>
      <c r="BE3" s="1088"/>
      <c r="BF3" s="1088"/>
      <c r="BG3" s="1088"/>
      <c r="BH3" s="1088"/>
      <c r="BI3" s="1089" t="s">
        <v>747</v>
      </c>
      <c r="BJ3" s="1089"/>
      <c r="BK3" s="1089"/>
      <c r="BL3" s="1089"/>
      <c r="BM3" s="1089"/>
      <c r="BN3" s="1089"/>
      <c r="BO3" s="1089"/>
      <c r="BP3" s="1089"/>
      <c r="BQ3" s="1089"/>
      <c r="BR3" s="1089"/>
      <c r="BS3" s="1089"/>
      <c r="BT3" s="1089"/>
      <c r="BU3" s="1089"/>
      <c r="BV3" s="1089"/>
      <c r="BW3" s="1089"/>
      <c r="BX3" s="1089"/>
      <c r="BY3" s="1089"/>
      <c r="BZ3" s="1089"/>
      <c r="CA3" s="1089"/>
      <c r="CB3" s="1089"/>
      <c r="CC3" s="1089"/>
      <c r="CD3" s="1089"/>
      <c r="CE3" s="1089"/>
      <c r="CF3" s="1089"/>
      <c r="CG3" s="1089"/>
      <c r="CH3" s="1089"/>
      <c r="CI3" s="1089"/>
      <c r="CJ3" s="1089"/>
      <c r="CK3" s="1089"/>
      <c r="CL3" s="1089"/>
      <c r="CM3" s="1089"/>
      <c r="CN3" s="1089"/>
      <c r="CO3" s="1089"/>
      <c r="CP3" s="1089"/>
      <c r="CQ3" s="1089"/>
      <c r="CR3" s="1089"/>
      <c r="CS3" s="1089"/>
      <c r="CT3" s="1089"/>
      <c r="CU3" s="1089"/>
      <c r="CV3" s="1089"/>
      <c r="CW3" s="1089"/>
      <c r="CX3" s="1089"/>
      <c r="CY3" s="1089"/>
      <c r="CZ3" s="1089"/>
      <c r="DA3" s="1089"/>
      <c r="DB3" s="1089"/>
      <c r="DC3" s="1089"/>
      <c r="DD3" s="1089"/>
      <c r="DE3" s="1089"/>
      <c r="DF3" s="1089"/>
      <c r="DG3" s="1089"/>
      <c r="DH3" s="1089"/>
      <c r="DI3" s="1089" t="s">
        <v>748</v>
      </c>
      <c r="DJ3" s="1089"/>
      <c r="DK3" s="1089"/>
      <c r="DL3" s="1089"/>
      <c r="DM3" s="1089"/>
      <c r="DN3" s="1089"/>
      <c r="DO3" s="1089"/>
      <c r="DP3" s="1089"/>
      <c r="DQ3" s="1089"/>
      <c r="DR3" s="1089"/>
      <c r="DS3" s="1089"/>
      <c r="DT3" s="1089"/>
      <c r="DU3" s="1089"/>
      <c r="DV3" s="1089"/>
      <c r="DW3" s="1089"/>
      <c r="DX3" s="1089"/>
      <c r="DY3" s="1089"/>
      <c r="DZ3" s="1089"/>
      <c r="EA3" s="1089"/>
      <c r="EB3" s="1089"/>
      <c r="EC3" s="1089"/>
      <c r="ED3" s="1089"/>
      <c r="EE3" s="1089"/>
      <c r="EF3" s="1089"/>
      <c r="EG3" s="1089"/>
      <c r="EH3" s="1089"/>
      <c r="EI3" s="1089"/>
      <c r="EJ3" s="1089"/>
      <c r="EK3" s="1089"/>
      <c r="EL3" s="1089"/>
      <c r="EM3" s="1089"/>
      <c r="EN3" s="1089"/>
      <c r="EO3" s="1089"/>
      <c r="EP3" s="1089"/>
      <c r="EQ3" s="1089"/>
      <c r="ER3" s="1089"/>
      <c r="ES3" s="1089"/>
      <c r="ET3" s="1089"/>
      <c r="EU3" s="1089"/>
      <c r="EV3" s="1089"/>
      <c r="EW3" s="1089"/>
      <c r="EX3" s="1089"/>
      <c r="EY3" s="1089"/>
      <c r="EZ3" s="1089"/>
      <c r="FA3" s="1089"/>
      <c r="FB3" s="1089"/>
      <c r="FC3" s="1089"/>
      <c r="FD3" s="1089"/>
      <c r="FE3" s="1089"/>
      <c r="FF3" s="1089"/>
      <c r="FG3" s="1089"/>
      <c r="FH3" s="1089"/>
      <c r="FI3" s="773"/>
      <c r="FJ3" s="773"/>
      <c r="FK3" s="773"/>
      <c r="FL3" s="216"/>
      <c r="FM3" s="216"/>
      <c r="FN3" s="216"/>
      <c r="FO3" s="216"/>
      <c r="FP3" s="216"/>
      <c r="FQ3" s="216"/>
      <c r="FR3" s="216"/>
      <c r="FS3" s="216"/>
      <c r="FT3" s="216"/>
      <c r="FU3" s="216"/>
      <c r="FV3" s="216"/>
      <c r="FW3" s="216"/>
      <c r="FX3" s="216"/>
      <c r="FY3" s="216"/>
      <c r="FZ3" s="216"/>
      <c r="GA3" s="216"/>
      <c r="GF3" s="1074"/>
      <c r="GG3" s="1074"/>
      <c r="GH3" s="1027"/>
    </row>
    <row r="4" spans="1:196" s="105" customFormat="1" ht="21.75" customHeight="1">
      <c r="B4" s="106"/>
      <c r="D4" s="106"/>
      <c r="F4" s="106"/>
      <c r="H4" s="106"/>
      <c r="J4" s="106"/>
      <c r="L4" s="106"/>
      <c r="N4" s="106"/>
      <c r="P4" s="106"/>
      <c r="R4" s="106"/>
      <c r="T4" s="106"/>
      <c r="V4" s="106"/>
      <c r="X4" s="106"/>
      <c r="Z4" s="106"/>
      <c r="AB4" s="106"/>
      <c r="AD4" s="106"/>
      <c r="AF4" s="106"/>
      <c r="AH4" s="106"/>
      <c r="AJ4" s="106"/>
      <c r="AL4" s="106"/>
      <c r="AN4" s="106"/>
      <c r="AP4" s="106"/>
      <c r="AR4" s="106"/>
      <c r="AT4" s="106"/>
      <c r="AV4" s="106"/>
      <c r="AX4" s="106"/>
      <c r="AZ4" s="106"/>
      <c r="BB4" s="106"/>
      <c r="BD4" s="106"/>
      <c r="BF4" s="106"/>
      <c r="BH4" s="106"/>
      <c r="BI4" s="771"/>
      <c r="BJ4" s="772"/>
      <c r="BK4" s="771"/>
      <c r="BL4" s="772"/>
      <c r="BM4" s="771"/>
      <c r="BN4" s="772"/>
      <c r="BO4" s="771"/>
      <c r="BP4" s="772"/>
      <c r="BQ4" s="771"/>
      <c r="BR4" s="772"/>
      <c r="BS4" s="771"/>
      <c r="BT4" s="772"/>
      <c r="BU4" s="771"/>
      <c r="BV4" s="772"/>
      <c r="BW4" s="771"/>
      <c r="BX4" s="772"/>
      <c r="BY4" s="771"/>
      <c r="BZ4" s="772"/>
      <c r="CA4" s="771"/>
      <c r="CB4" s="772"/>
      <c r="CC4" s="771"/>
      <c r="CD4" s="772"/>
      <c r="CE4" s="771"/>
      <c r="CF4" s="772"/>
      <c r="CG4" s="771"/>
      <c r="CH4" s="772"/>
      <c r="CI4" s="771"/>
      <c r="CJ4" s="772"/>
      <c r="CK4" s="771"/>
      <c r="CL4" s="772"/>
      <c r="CM4" s="771"/>
      <c r="CN4" s="772"/>
      <c r="CO4" s="771"/>
      <c r="CP4" s="772"/>
      <c r="CQ4" s="771"/>
      <c r="CR4" s="771"/>
      <c r="CS4" s="771"/>
      <c r="CT4" s="771"/>
      <c r="CU4" s="771"/>
      <c r="CV4" s="771"/>
      <c r="CW4" s="771"/>
      <c r="CX4" s="771"/>
      <c r="CY4" s="771"/>
      <c r="CZ4" s="771"/>
      <c r="DA4" s="771"/>
      <c r="DB4" s="771"/>
      <c r="DC4" s="771"/>
      <c r="DD4" s="771"/>
      <c r="DE4" s="771"/>
      <c r="DF4" s="771"/>
      <c r="DG4" s="771"/>
      <c r="DH4" s="771"/>
      <c r="DI4" s="771"/>
      <c r="DJ4" s="771"/>
      <c r="DK4" s="771"/>
      <c r="DL4" s="771"/>
      <c r="DM4" s="771"/>
      <c r="DN4" s="771"/>
      <c r="DO4" s="771"/>
      <c r="DP4" s="771"/>
      <c r="DQ4" s="771"/>
      <c r="DR4" s="771"/>
      <c r="DS4" s="771"/>
      <c r="DT4" s="771"/>
      <c r="DU4" s="771"/>
      <c r="DV4" s="771"/>
      <c r="DW4" s="771"/>
      <c r="DX4" s="771"/>
      <c r="DY4" s="771"/>
      <c r="DZ4" s="771"/>
      <c r="EA4" s="771"/>
      <c r="EB4" s="771"/>
      <c r="EC4" s="771"/>
      <c r="ED4" s="771"/>
      <c r="EE4" s="771"/>
      <c r="EF4" s="771"/>
      <c r="EG4" s="771"/>
      <c r="EH4" s="771"/>
      <c r="EI4" s="771"/>
      <c r="EJ4" s="771"/>
      <c r="EK4" s="771"/>
      <c r="EL4" s="771"/>
      <c r="EM4" s="771"/>
      <c r="EN4" s="771"/>
      <c r="EO4" s="771"/>
      <c r="EP4" s="771"/>
      <c r="EQ4" s="771"/>
      <c r="ER4" s="771"/>
      <c r="ES4" s="773"/>
      <c r="ET4" s="773"/>
      <c r="EU4" s="773"/>
      <c r="EV4" s="773"/>
      <c r="EW4" s="773"/>
      <c r="EX4" s="773"/>
      <c r="EY4" s="773"/>
      <c r="EZ4" s="773"/>
      <c r="FA4" s="773"/>
      <c r="FB4" s="773"/>
      <c r="FC4" s="773"/>
      <c r="FD4" s="773"/>
      <c r="FE4" s="773"/>
      <c r="FF4" s="773"/>
      <c r="FG4" s="773"/>
      <c r="FH4" s="773"/>
      <c r="FI4" s="773"/>
      <c r="FJ4" s="773"/>
      <c r="FK4" s="773"/>
      <c r="FL4" s="216"/>
      <c r="FM4" s="216"/>
      <c r="FN4" s="216"/>
      <c r="FO4" s="216"/>
      <c r="FP4" s="216"/>
      <c r="FQ4" s="216"/>
      <c r="FR4" s="216"/>
      <c r="FS4" s="216"/>
      <c r="FT4" s="216"/>
      <c r="FU4" s="216"/>
      <c r="FV4" s="216"/>
      <c r="FW4" s="216"/>
      <c r="FX4" s="216"/>
      <c r="FY4" s="216"/>
      <c r="FZ4" s="216"/>
      <c r="GA4" s="216"/>
      <c r="GF4" s="472" t="s">
        <v>351</v>
      </c>
      <c r="GG4" s="472" t="s">
        <v>351</v>
      </c>
      <c r="GH4" s="774"/>
    </row>
    <row r="5" spans="1:196" s="35" customFormat="1" ht="13.5" customHeight="1">
      <c r="B5" s="13"/>
      <c r="C5" s="427"/>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269" t="s">
        <v>279</v>
      </c>
      <c r="FH5" s="1269"/>
      <c r="FI5" s="1269"/>
      <c r="FJ5" s="1269"/>
      <c r="FK5" s="1269"/>
      <c r="FL5" s="1269"/>
      <c r="FM5" s="1269"/>
      <c r="FN5" s="1269"/>
      <c r="FO5" s="1269"/>
      <c r="FP5" s="1269"/>
      <c r="FQ5" s="1269"/>
      <c r="FR5" s="1269"/>
      <c r="FS5" s="1269"/>
      <c r="FT5" s="1269"/>
      <c r="FU5" s="1269"/>
      <c r="FV5" s="1269"/>
      <c r="FW5" s="1269"/>
      <c r="FX5" s="1269"/>
      <c r="FY5" s="1269"/>
      <c r="FZ5" s="1269"/>
      <c r="GA5" s="1269"/>
      <c r="GB5" s="1269"/>
      <c r="GC5" s="1269"/>
      <c r="GD5" s="1269"/>
      <c r="GF5" s="105"/>
      <c r="GG5" s="105"/>
      <c r="GH5" s="105"/>
      <c r="GI5" s="105"/>
      <c r="GJ5" s="105"/>
      <c r="GK5" s="105"/>
      <c r="GL5" s="105"/>
      <c r="GM5" s="105"/>
      <c r="GN5" s="105"/>
    </row>
    <row r="6" spans="1:196" s="11" customFormat="1" ht="13.5" customHeight="1">
      <c r="B6" s="9"/>
      <c r="C6" s="429"/>
      <c r="D6" s="429"/>
      <c r="E6" s="429"/>
      <c r="F6" s="429"/>
      <c r="G6" s="429"/>
      <c r="H6" s="429"/>
      <c r="I6" s="429"/>
      <c r="J6" s="429"/>
      <c r="K6" s="429"/>
      <c r="L6" s="429"/>
      <c r="M6" s="429"/>
      <c r="N6" s="429"/>
      <c r="O6" s="429"/>
      <c r="P6" s="34"/>
      <c r="Q6" s="34"/>
      <c r="R6" s="34"/>
      <c r="S6" s="34"/>
      <c r="T6" s="34"/>
      <c r="U6" s="34"/>
      <c r="V6" s="34"/>
      <c r="W6" s="34"/>
      <c r="X6" s="34"/>
      <c r="Y6" s="34"/>
      <c r="Z6" s="34"/>
      <c r="AA6" s="34"/>
      <c r="AB6" s="34"/>
      <c r="AC6" s="34"/>
      <c r="AD6" s="34"/>
      <c r="AE6" s="34"/>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9"/>
      <c r="ES6" s="7"/>
      <c r="ET6" s="7"/>
      <c r="EU6" s="21"/>
      <c r="EV6" s="7"/>
      <c r="EW6" s="7"/>
      <c r="EX6" s="7"/>
      <c r="EY6" s="7"/>
      <c r="EZ6" s="13"/>
      <c r="FA6" s="7"/>
      <c r="FB6" s="430">
        <v>0</v>
      </c>
      <c r="FC6" s="430"/>
      <c r="FD6" s="430"/>
      <c r="FE6" s="430"/>
      <c r="FF6" s="430"/>
      <c r="FG6" s="430"/>
      <c r="FH6" s="430">
        <v>0</v>
      </c>
      <c r="FI6" s="430"/>
      <c r="FJ6" s="430"/>
      <c r="FK6" s="430"/>
      <c r="FL6" s="430"/>
      <c r="FM6" s="333"/>
      <c r="FN6" s="430">
        <v>0</v>
      </c>
      <c r="FO6" s="430"/>
      <c r="FP6" s="430"/>
      <c r="FQ6" s="430"/>
      <c r="FR6" s="430"/>
      <c r="FS6" s="430"/>
      <c r="FT6" s="430">
        <v>0</v>
      </c>
      <c r="FU6" s="430"/>
      <c r="FV6" s="430"/>
      <c r="FW6" s="430"/>
      <c r="FX6" s="430"/>
      <c r="FY6" s="333"/>
      <c r="FZ6" s="430">
        <v>2</v>
      </c>
      <c r="GA6" s="430"/>
      <c r="GB6" s="430"/>
      <c r="GC6" s="430"/>
      <c r="GD6" s="430"/>
      <c r="GF6" s="105"/>
      <c r="GG6" s="105"/>
      <c r="GH6" s="105"/>
      <c r="GI6" s="105"/>
      <c r="GJ6" s="105"/>
      <c r="GK6" s="105"/>
      <c r="GL6" s="105"/>
      <c r="GM6" s="105"/>
      <c r="GN6" s="105"/>
    </row>
    <row r="7" spans="1:196" ht="18" customHeight="1">
      <c r="B7" s="1009"/>
      <c r="C7" s="1009"/>
      <c r="D7" s="1009"/>
      <c r="E7" s="1009"/>
      <c r="F7" s="1009"/>
      <c r="G7" s="1009"/>
      <c r="H7" s="1009"/>
      <c r="I7" s="1009"/>
      <c r="J7" s="1009"/>
      <c r="K7" s="1009"/>
      <c r="L7" s="1009"/>
      <c r="M7" s="1009"/>
      <c r="N7" s="1009"/>
      <c r="O7" s="1009"/>
      <c r="P7" s="1009"/>
      <c r="Q7" s="1009"/>
      <c r="R7" s="1009"/>
      <c r="S7" s="1009"/>
      <c r="T7" s="1009"/>
      <c r="U7" s="1009"/>
      <c r="V7" s="1009"/>
      <c r="W7" s="1009"/>
      <c r="X7" s="1009"/>
      <c r="Y7" s="1009"/>
      <c r="Z7" s="1009"/>
      <c r="AA7" s="1009"/>
      <c r="AB7" s="1009"/>
      <c r="AC7" s="1009"/>
      <c r="AD7" s="1009"/>
      <c r="AE7" s="1009"/>
      <c r="AF7" s="1009"/>
      <c r="AG7" s="1009"/>
      <c r="AH7" s="1009"/>
      <c r="AI7" s="1009"/>
      <c r="AJ7" s="1009"/>
      <c r="AK7" s="1009"/>
      <c r="AL7" s="1009"/>
      <c r="AM7" s="1009"/>
      <c r="AN7" s="1009"/>
      <c r="AO7" s="1009"/>
      <c r="AP7" s="1009"/>
      <c r="AQ7" s="1009"/>
      <c r="AR7" s="1009"/>
      <c r="AS7" s="1009"/>
      <c r="AT7" s="1009"/>
      <c r="AU7" s="1009"/>
      <c r="AV7" s="1009"/>
      <c r="AW7" s="1009"/>
      <c r="AX7" s="1009"/>
      <c r="AY7" s="1009"/>
      <c r="AZ7" s="1009"/>
      <c r="BA7" s="1009"/>
      <c r="BB7" s="1009"/>
      <c r="BC7" s="1009"/>
      <c r="BD7" s="1009"/>
      <c r="BE7" s="1009"/>
      <c r="BF7" s="1009"/>
      <c r="BG7" s="1009"/>
      <c r="BH7" s="1009"/>
      <c r="BI7" s="1009"/>
      <c r="BJ7" s="1009"/>
      <c r="BK7" s="1009"/>
      <c r="BL7" s="1009"/>
      <c r="BM7" s="1009"/>
      <c r="BN7" s="1009"/>
      <c r="BO7" s="1009"/>
      <c r="BP7" s="1009"/>
      <c r="BQ7" s="1009"/>
      <c r="BR7" s="1009"/>
      <c r="BS7" s="1009"/>
      <c r="BT7" s="1009"/>
      <c r="BU7" s="1009"/>
      <c r="BV7" s="1009"/>
      <c r="BW7" s="1009"/>
      <c r="BX7" s="1009"/>
      <c r="BY7" s="1009"/>
      <c r="BZ7" s="1009"/>
      <c r="CA7" s="1009"/>
      <c r="CB7" s="1009"/>
      <c r="CC7" s="1009"/>
      <c r="CD7" s="1009"/>
      <c r="CE7" s="1009"/>
      <c r="CF7" s="1009"/>
      <c r="CG7" s="1009"/>
      <c r="CH7" s="1009"/>
      <c r="CI7" s="1009"/>
      <c r="CJ7" s="1009"/>
      <c r="CK7" s="1009"/>
      <c r="CL7" s="1009"/>
      <c r="CM7" s="1009"/>
      <c r="CN7" s="1009"/>
      <c r="CO7" s="1009"/>
      <c r="CP7" s="1009"/>
      <c r="CQ7" s="1009"/>
      <c r="CR7" s="1009"/>
      <c r="CS7" s="1009"/>
      <c r="CT7" s="1009"/>
      <c r="CU7" s="1009"/>
      <c r="CV7" s="1009"/>
      <c r="CW7" s="1009"/>
      <c r="CX7" s="1009"/>
      <c r="CY7" s="1009"/>
      <c r="CZ7" s="1009"/>
      <c r="DA7" s="1009"/>
      <c r="DB7" s="1009"/>
      <c r="DC7" s="1009"/>
      <c r="DD7" s="1009"/>
      <c r="DE7" s="1009"/>
      <c r="DF7" s="1009"/>
      <c r="DG7" s="1009"/>
      <c r="DH7" s="1009"/>
      <c r="DI7" s="1009"/>
      <c r="DJ7" s="1009"/>
      <c r="DK7" s="1009"/>
      <c r="DL7" s="1009"/>
      <c r="DM7" s="1009"/>
      <c r="DN7" s="1009"/>
      <c r="DO7" s="1009"/>
      <c r="DP7" s="1009"/>
      <c r="DQ7" s="1009"/>
      <c r="DR7" s="1009"/>
      <c r="DS7" s="1009"/>
      <c r="DT7" s="1009"/>
      <c r="DU7" s="1009"/>
      <c r="DV7" s="1009"/>
      <c r="DW7" s="1009"/>
      <c r="DX7" s="1009"/>
      <c r="DY7" s="1009"/>
      <c r="DZ7" s="1009"/>
      <c r="EA7" s="1009"/>
      <c r="EB7" s="1009"/>
      <c r="EC7" s="1009"/>
      <c r="ED7" s="1009"/>
      <c r="EE7" s="1009"/>
      <c r="EF7" s="1009"/>
      <c r="EG7" s="1009"/>
      <c r="EH7" s="1009"/>
      <c r="EI7" s="1009"/>
      <c r="EJ7" s="1009"/>
      <c r="EK7" s="1009"/>
      <c r="EL7" s="1009"/>
      <c r="EM7" s="1009"/>
      <c r="EN7" s="1009"/>
      <c r="EO7" s="1009"/>
      <c r="EP7" s="1009"/>
      <c r="EQ7" s="1009"/>
      <c r="ER7" s="1009"/>
      <c r="ES7" s="1009"/>
      <c r="ET7" s="1009"/>
      <c r="EU7" s="1009"/>
      <c r="EV7" s="1009"/>
      <c r="EW7" s="1009"/>
      <c r="EX7" s="1009"/>
      <c r="EY7" s="1009"/>
      <c r="EZ7" s="1009"/>
      <c r="FA7" s="1009"/>
      <c r="FB7" s="1009"/>
      <c r="FC7" s="1009"/>
      <c r="FD7" s="1009"/>
      <c r="FE7" s="1009"/>
      <c r="FF7" s="1009"/>
      <c r="FG7" s="1009"/>
      <c r="FH7" s="1009"/>
      <c r="FI7" s="1009"/>
      <c r="FJ7" s="1009"/>
      <c r="FK7" s="1009"/>
      <c r="FL7" s="1009"/>
      <c r="FM7" s="1009"/>
      <c r="FN7" s="1009"/>
      <c r="FO7" s="1009"/>
      <c r="FP7" s="1009"/>
      <c r="FQ7" s="1009"/>
      <c r="FR7" s="1009"/>
      <c r="FS7" s="1009"/>
      <c r="FT7" s="1009"/>
      <c r="FU7" s="1009"/>
      <c r="FV7" s="1009"/>
      <c r="FW7" s="1009"/>
      <c r="FX7" s="1009"/>
      <c r="FY7" s="1009"/>
      <c r="FZ7" s="1009"/>
      <c r="GA7" s="1009"/>
      <c r="GB7" s="1009"/>
      <c r="GC7" s="1009"/>
      <c r="GD7" s="1009"/>
    </row>
    <row r="8" spans="1:196" ht="14.25" customHeight="1">
      <c r="B8" s="1009" t="s">
        <v>730</v>
      </c>
      <c r="C8" s="1009"/>
      <c r="D8" s="1009"/>
      <c r="E8" s="1009"/>
      <c r="F8" s="1009"/>
      <c r="G8" s="1009"/>
      <c r="H8" s="1009"/>
      <c r="I8" s="1009"/>
      <c r="J8" s="1009"/>
      <c r="K8" s="1009"/>
      <c r="L8" s="1009"/>
      <c r="M8" s="1009"/>
      <c r="N8" s="1009"/>
      <c r="O8" s="1009"/>
      <c r="P8" s="1009"/>
      <c r="Q8" s="1009"/>
      <c r="R8" s="1009"/>
      <c r="S8" s="1009"/>
      <c r="T8" s="1009"/>
      <c r="U8" s="1009"/>
      <c r="V8" s="1009"/>
      <c r="W8" s="1009"/>
      <c r="X8" s="1009"/>
      <c r="Y8" s="1009"/>
      <c r="Z8" s="1009"/>
      <c r="AA8" s="1009"/>
      <c r="AB8" s="1009"/>
      <c r="AC8" s="1009"/>
      <c r="AD8" s="1009"/>
      <c r="AE8" s="1009"/>
      <c r="AF8" s="1009"/>
      <c r="AG8" s="1009"/>
      <c r="AH8" s="1009"/>
      <c r="AI8" s="1009"/>
      <c r="AJ8" s="1009"/>
      <c r="AK8" s="1009"/>
      <c r="AL8" s="1009"/>
      <c r="AM8" s="1009"/>
      <c r="AN8" s="1009"/>
      <c r="AO8" s="1009"/>
      <c r="AP8" s="1009"/>
      <c r="AQ8" s="1009"/>
      <c r="AR8" s="1009"/>
      <c r="AS8" s="1009"/>
      <c r="AT8" s="1009"/>
      <c r="AU8" s="1009"/>
      <c r="AV8" s="1009"/>
      <c r="AW8" s="1009"/>
      <c r="AX8" s="1009"/>
      <c r="AY8" s="1009"/>
      <c r="AZ8" s="1009"/>
      <c r="BA8" s="1009"/>
      <c r="BB8" s="1009"/>
      <c r="BC8" s="1009"/>
      <c r="BD8" s="1009"/>
      <c r="BE8" s="1009"/>
      <c r="BF8" s="1009"/>
      <c r="BG8" s="1009"/>
      <c r="BH8" s="1009"/>
      <c r="BI8" s="1009"/>
      <c r="BJ8" s="1009"/>
      <c r="BK8" s="1009"/>
      <c r="BL8" s="1009"/>
      <c r="BM8" s="1009"/>
      <c r="BN8" s="1009"/>
      <c r="BO8" s="1009"/>
      <c r="BP8" s="1009"/>
      <c r="BQ8" s="1009"/>
      <c r="BR8" s="1009"/>
      <c r="BS8" s="1009"/>
      <c r="BT8" s="1009"/>
      <c r="BU8" s="1009"/>
      <c r="BV8" s="1009"/>
      <c r="BW8" s="1009"/>
      <c r="BX8" s="1009"/>
      <c r="BY8" s="1009"/>
      <c r="BZ8" s="1009"/>
      <c r="CA8" s="1009"/>
      <c r="CB8" s="1009"/>
      <c r="CC8" s="1009"/>
      <c r="CD8" s="1009"/>
      <c r="CE8" s="1009"/>
      <c r="CF8" s="1009"/>
      <c r="CG8" s="1009"/>
      <c r="CH8" s="1009"/>
      <c r="CI8" s="1009"/>
      <c r="CJ8" s="1009"/>
      <c r="CK8" s="1009"/>
      <c r="CL8" s="1009"/>
      <c r="CM8" s="1009"/>
      <c r="CN8" s="1009"/>
      <c r="CO8" s="1009"/>
      <c r="CP8" s="1009"/>
      <c r="CQ8" s="1009"/>
      <c r="CR8" s="1009"/>
      <c r="CS8" s="1009"/>
      <c r="CT8" s="1009"/>
      <c r="CU8" s="1009"/>
      <c r="CV8" s="1009"/>
      <c r="CW8" s="1009"/>
      <c r="CX8" s="1009"/>
      <c r="CY8" s="1009"/>
      <c r="CZ8" s="1009"/>
      <c r="DA8" s="1009"/>
      <c r="DB8" s="1009"/>
      <c r="DC8" s="1009"/>
      <c r="DD8" s="1009"/>
      <c r="DE8" s="1009"/>
      <c r="DF8" s="1009"/>
      <c r="DG8" s="1009"/>
      <c r="DH8" s="1009"/>
      <c r="DI8" s="1009"/>
      <c r="DJ8" s="1009"/>
      <c r="DK8" s="1009"/>
      <c r="DL8" s="1009"/>
      <c r="DM8" s="1009"/>
      <c r="DN8" s="1009"/>
      <c r="DO8" s="1009"/>
      <c r="DP8" s="1009"/>
      <c r="DQ8" s="1009"/>
      <c r="DR8" s="1009"/>
      <c r="DS8" s="1009"/>
      <c r="DT8" s="1009"/>
      <c r="DU8" s="1009"/>
      <c r="DV8" s="1009"/>
      <c r="DW8" s="1009"/>
      <c r="DX8" s="1009"/>
      <c r="DY8" s="1009"/>
      <c r="DZ8" s="1009"/>
      <c r="EA8" s="1009"/>
      <c r="EB8" s="1009"/>
      <c r="EC8" s="1009"/>
      <c r="ED8" s="1009"/>
      <c r="EE8" s="1009"/>
      <c r="EF8" s="1009"/>
      <c r="EG8" s="1009"/>
      <c r="EH8" s="1009"/>
      <c r="EI8" s="1009"/>
      <c r="EJ8" s="1009"/>
      <c r="EK8" s="1009"/>
      <c r="EL8" s="1009"/>
      <c r="EM8" s="1009"/>
      <c r="EN8" s="1009"/>
      <c r="EO8" s="1009"/>
      <c r="EP8" s="1009"/>
      <c r="EQ8" s="1009"/>
      <c r="ER8" s="1009"/>
      <c r="ES8" s="1009"/>
      <c r="ET8" s="1009"/>
      <c r="EU8" s="1009"/>
      <c r="EV8" s="1009"/>
      <c r="EW8" s="1009"/>
      <c r="EX8" s="1009"/>
      <c r="EY8" s="1009"/>
      <c r="EZ8" s="1009"/>
      <c r="FA8" s="1009"/>
      <c r="FB8" s="1009"/>
      <c r="FC8" s="1009"/>
      <c r="FD8" s="1009"/>
      <c r="FE8" s="1009"/>
      <c r="FF8" s="1009"/>
      <c r="FG8" s="1009"/>
      <c r="FH8" s="1009"/>
      <c r="FI8" s="1009"/>
      <c r="FJ8" s="1009"/>
      <c r="FK8" s="1009"/>
      <c r="FL8" s="1009"/>
      <c r="FM8" s="1009"/>
      <c r="FN8" s="1009"/>
      <c r="FO8" s="1009"/>
      <c r="FP8" s="1009"/>
      <c r="FQ8" s="1009"/>
      <c r="FR8" s="1009"/>
      <c r="FS8" s="1009"/>
      <c r="FT8" s="1009"/>
      <c r="FU8" s="1009"/>
      <c r="FV8" s="1009"/>
      <c r="FW8" s="1009"/>
      <c r="FX8" s="1009"/>
      <c r="FY8" s="1009"/>
      <c r="FZ8" s="1009"/>
      <c r="GA8" s="1009"/>
      <c r="GB8" s="1009"/>
      <c r="GC8" s="1009"/>
      <c r="GD8" s="1009"/>
    </row>
    <row r="9" spans="1:196" ht="14.25" customHeight="1">
      <c r="B9" s="758"/>
      <c r="C9" s="758"/>
      <c r="D9" s="758"/>
      <c r="E9" s="758"/>
      <c r="F9" s="758"/>
      <c r="G9" s="758"/>
      <c r="H9" s="93"/>
      <c r="I9" s="93"/>
      <c r="J9" s="93"/>
      <c r="K9" s="93"/>
      <c r="L9" s="93"/>
      <c r="M9" s="93"/>
      <c r="N9" s="93"/>
      <c r="O9" s="93"/>
      <c r="P9" s="93"/>
      <c r="Q9" s="93"/>
      <c r="R9" s="93"/>
      <c r="S9" s="93"/>
      <c r="T9" s="93"/>
      <c r="U9" s="93"/>
      <c r="V9" s="93"/>
      <c r="W9" s="93"/>
      <c r="X9" s="93"/>
      <c r="Y9" s="93"/>
      <c r="Z9" s="93"/>
      <c r="AA9" s="93"/>
      <c r="AB9" s="93"/>
      <c r="AC9" s="93"/>
      <c r="AD9" s="93"/>
      <c r="AE9" s="93"/>
      <c r="AF9" s="93"/>
      <c r="AG9" s="93"/>
      <c r="AH9" s="93"/>
      <c r="AI9" s="93"/>
      <c r="AJ9" s="93"/>
      <c r="AK9" s="93"/>
      <c r="AL9" s="93"/>
      <c r="AM9" s="93"/>
      <c r="AN9" s="93"/>
      <c r="AO9" s="93"/>
      <c r="AP9" s="93"/>
      <c r="AQ9" s="93"/>
      <c r="AR9" s="758"/>
      <c r="AS9" s="758"/>
      <c r="AT9" s="758"/>
      <c r="AU9" s="7"/>
      <c r="AV9" s="7"/>
      <c r="AW9" s="7"/>
      <c r="AX9" s="7"/>
      <c r="AY9" s="7"/>
      <c r="AZ9" s="7"/>
      <c r="BA9" s="7"/>
      <c r="BB9" s="7"/>
      <c r="BC9" s="758"/>
      <c r="BD9" s="758"/>
      <c r="BE9" s="758"/>
      <c r="BF9" s="758"/>
      <c r="BG9" s="758"/>
      <c r="BH9" s="758"/>
      <c r="BI9" s="758"/>
      <c r="BJ9" s="758"/>
      <c r="BK9" s="758"/>
      <c r="BL9" s="758"/>
      <c r="BM9" s="758"/>
      <c r="BN9" s="758"/>
      <c r="BO9" s="18"/>
      <c r="BP9" s="18"/>
      <c r="BQ9" s="18"/>
      <c r="BR9" s="18"/>
      <c r="BS9" s="18"/>
      <c r="BT9" s="7"/>
      <c r="BU9" s="7"/>
      <c r="BV9" s="7"/>
      <c r="BW9" s="7"/>
      <c r="BX9" s="7"/>
      <c r="BY9" s="7"/>
      <c r="BZ9" s="7"/>
      <c r="CA9" s="7"/>
      <c r="CB9" s="13"/>
      <c r="CC9" s="13"/>
      <c r="CD9" s="13"/>
      <c r="CE9" s="13"/>
      <c r="CF9" s="759"/>
      <c r="CG9" s="759"/>
      <c r="CH9" s="759"/>
      <c r="CI9" s="759"/>
      <c r="CJ9" s="759"/>
      <c r="CK9" s="759"/>
      <c r="CL9" s="759"/>
      <c r="CM9" s="759"/>
      <c r="CN9" s="759"/>
      <c r="CO9" s="759"/>
      <c r="CP9" s="759"/>
      <c r="CQ9" s="759"/>
      <c r="CR9" s="759"/>
      <c r="CS9" s="759"/>
      <c r="CT9" s="759"/>
      <c r="CU9" s="759"/>
      <c r="CV9" s="759"/>
      <c r="CW9" s="759"/>
      <c r="CX9" s="759"/>
      <c r="CY9" s="759"/>
      <c r="CZ9" s="759"/>
      <c r="DA9" s="759"/>
      <c r="DB9" s="759"/>
      <c r="DC9" s="759"/>
      <c r="DD9" s="759"/>
      <c r="DE9" s="759"/>
      <c r="DF9" s="759"/>
      <c r="DG9" s="759"/>
      <c r="DH9" s="759"/>
      <c r="DI9" s="759"/>
      <c r="DJ9" s="759"/>
      <c r="DK9" s="759"/>
      <c r="DL9" s="759"/>
      <c r="DM9" s="759"/>
      <c r="DN9" s="759"/>
      <c r="DO9" s="759"/>
      <c r="DP9" s="759"/>
      <c r="DQ9" s="759"/>
      <c r="DR9" s="759"/>
      <c r="DS9" s="759"/>
      <c r="DT9" s="759"/>
      <c r="DU9" s="759"/>
      <c r="DV9" s="759"/>
      <c r="DW9" s="759"/>
      <c r="DX9" s="759"/>
      <c r="DY9" s="759"/>
      <c r="DZ9" s="759"/>
      <c r="EA9" s="759"/>
      <c r="EB9" s="759"/>
      <c r="EC9" s="759"/>
      <c r="ED9" s="759"/>
      <c r="EE9" s="759"/>
      <c r="EF9" s="759"/>
      <c r="EG9" s="759"/>
      <c r="EH9" s="759"/>
      <c r="EI9" s="759"/>
      <c r="EJ9" s="759"/>
      <c r="EK9" s="759"/>
      <c r="EL9" s="759"/>
      <c r="EM9" s="759"/>
      <c r="EN9" s="759"/>
      <c r="EO9" s="759"/>
      <c r="EP9" s="759"/>
      <c r="EQ9" s="759"/>
      <c r="ER9" s="759"/>
      <c r="ES9" s="759"/>
      <c r="ET9" s="759"/>
      <c r="EU9" s="759"/>
      <c r="EV9" s="759"/>
      <c r="EW9" s="759"/>
      <c r="EX9" s="759"/>
      <c r="EY9" s="759"/>
      <c r="EZ9" s="759"/>
      <c r="FA9" s="759"/>
      <c r="FB9" s="759"/>
      <c r="FC9" s="759"/>
      <c r="FD9" s="759"/>
      <c r="FE9" s="759"/>
      <c r="FF9" s="759"/>
      <c r="FG9" s="759"/>
      <c r="FH9" s="759"/>
      <c r="FI9" s="759"/>
      <c r="FJ9" s="759"/>
      <c r="FK9" s="759"/>
      <c r="FL9" s="759"/>
      <c r="FM9" s="759"/>
      <c r="FN9" s="759"/>
      <c r="FO9" s="759"/>
      <c r="FP9" s="759"/>
      <c r="FQ9" s="759"/>
      <c r="FR9" s="759"/>
      <c r="FS9" s="759"/>
      <c r="FT9" s="759"/>
      <c r="FU9" s="759"/>
      <c r="FV9" s="759"/>
      <c r="FW9" s="759"/>
      <c r="FX9" s="759"/>
      <c r="FY9" s="759"/>
      <c r="FZ9" s="759"/>
      <c r="GA9" s="759"/>
      <c r="GB9" s="759"/>
      <c r="GC9" s="759"/>
      <c r="GD9" s="759"/>
    </row>
    <row r="10" spans="1:196" ht="14.25" customHeight="1">
      <c r="B10" s="850" t="s">
        <v>731</v>
      </c>
      <c r="C10" s="850"/>
      <c r="D10" s="850"/>
      <c r="E10" s="850"/>
      <c r="F10" s="850"/>
      <c r="G10" s="850"/>
      <c r="H10" s="850"/>
      <c r="I10" s="850"/>
      <c r="J10" s="850"/>
      <c r="K10" s="850"/>
      <c r="L10" s="850"/>
      <c r="M10" s="850"/>
      <c r="N10" s="850"/>
      <c r="O10" s="850"/>
      <c r="P10" s="850"/>
      <c r="Q10" s="850"/>
      <c r="R10" s="850"/>
      <c r="S10" s="850"/>
      <c r="T10" s="850"/>
      <c r="U10" s="850"/>
      <c r="V10" s="850"/>
      <c r="W10" s="850"/>
      <c r="X10" s="850"/>
      <c r="Y10" s="850"/>
      <c r="Z10" s="850"/>
      <c r="AA10" s="850"/>
      <c r="AB10" s="850"/>
      <c r="AC10" s="850"/>
      <c r="AD10" s="850"/>
      <c r="AE10" s="850"/>
      <c r="AF10" s="850"/>
      <c r="AG10" s="850"/>
      <c r="AH10" s="850"/>
      <c r="AI10" s="850"/>
      <c r="AJ10" s="850"/>
      <c r="AK10" s="850"/>
      <c r="AL10" s="850"/>
      <c r="AM10" s="850"/>
      <c r="AN10" s="850"/>
      <c r="AO10" s="850"/>
      <c r="AP10" s="850"/>
      <c r="AQ10" s="850"/>
      <c r="AR10" s="850"/>
      <c r="AS10" s="850"/>
      <c r="AT10" s="850"/>
      <c r="AU10" s="850"/>
      <c r="AV10" s="850"/>
      <c r="AW10" s="850"/>
      <c r="AX10" s="850"/>
      <c r="AY10" s="850"/>
      <c r="AZ10" s="850"/>
      <c r="BA10" s="850"/>
      <c r="BB10" s="850"/>
      <c r="BC10" s="850"/>
      <c r="BD10" s="850"/>
      <c r="BE10" s="850"/>
      <c r="BF10" s="850"/>
      <c r="BG10" s="850"/>
      <c r="BH10" s="850"/>
      <c r="BI10" s="850"/>
      <c r="BJ10" s="850"/>
      <c r="BK10" s="850"/>
      <c r="BL10" s="850"/>
      <c r="BM10" s="850"/>
      <c r="BN10" s="850"/>
      <c r="BO10" s="850"/>
      <c r="BP10" s="850"/>
      <c r="BQ10" s="850"/>
      <c r="BR10" s="850"/>
      <c r="BS10" s="850"/>
      <c r="BT10" s="850"/>
      <c r="BU10" s="850"/>
      <c r="BV10" s="850"/>
      <c r="BW10" s="850"/>
      <c r="BX10" s="850"/>
      <c r="BY10" s="850"/>
      <c r="BZ10" s="850"/>
      <c r="CA10" s="850"/>
      <c r="CB10" s="850"/>
      <c r="CC10" s="850"/>
      <c r="CD10" s="850"/>
      <c r="CE10" s="850"/>
      <c r="CF10" s="850"/>
      <c r="CG10" s="850"/>
      <c r="CH10" s="850"/>
      <c r="CI10" s="850"/>
      <c r="CJ10" s="850"/>
      <c r="CK10" s="850"/>
      <c r="CL10" s="850"/>
      <c r="CM10" s="850"/>
      <c r="CN10" s="850"/>
      <c r="CO10" s="850"/>
      <c r="CP10" s="850"/>
      <c r="CQ10" s="850"/>
      <c r="CR10" s="850"/>
      <c r="CS10" s="850"/>
      <c r="CT10" s="850"/>
      <c r="CU10" s="850"/>
      <c r="CV10" s="850"/>
      <c r="CW10" s="850"/>
      <c r="CX10" s="850"/>
      <c r="CY10" s="850"/>
      <c r="CZ10" s="850"/>
      <c r="DA10" s="850"/>
      <c r="DB10" s="850"/>
      <c r="DC10" s="850"/>
      <c r="DD10" s="850"/>
      <c r="DE10" s="850"/>
      <c r="DF10" s="850"/>
      <c r="DG10" s="850"/>
      <c r="DH10" s="850"/>
      <c r="DI10" s="850"/>
      <c r="DJ10" s="850"/>
      <c r="DK10" s="850"/>
      <c r="DL10" s="850"/>
      <c r="DM10" s="850"/>
      <c r="DN10" s="850"/>
      <c r="DO10" s="850"/>
      <c r="DP10" s="850"/>
      <c r="DQ10" s="850"/>
      <c r="DR10" s="850"/>
      <c r="DS10" s="850"/>
      <c r="DT10" s="850"/>
      <c r="DU10" s="850"/>
      <c r="DV10" s="850"/>
      <c r="DW10" s="850"/>
      <c r="DX10" s="850"/>
      <c r="DY10" s="850"/>
      <c r="DZ10" s="850"/>
      <c r="EA10" s="850"/>
      <c r="EB10" s="850"/>
      <c r="EC10" s="850"/>
      <c r="ED10" s="850"/>
      <c r="EE10" s="850"/>
      <c r="EF10" s="850"/>
      <c r="EG10" s="850"/>
      <c r="EH10" s="850"/>
      <c r="EI10" s="850"/>
      <c r="EJ10" s="850"/>
      <c r="EK10" s="850"/>
      <c r="EL10" s="850"/>
      <c r="EM10" s="850"/>
      <c r="EN10" s="850"/>
      <c r="EO10" s="850"/>
      <c r="EP10" s="850"/>
      <c r="EQ10" s="850"/>
      <c r="ER10" s="850"/>
      <c r="ES10" s="850"/>
      <c r="ET10" s="850"/>
      <c r="EU10" s="850"/>
      <c r="EV10" s="850"/>
      <c r="EW10" s="850"/>
      <c r="EX10" s="850"/>
      <c r="EY10" s="850"/>
      <c r="EZ10" s="850"/>
      <c r="FA10" s="850"/>
      <c r="FB10" s="850"/>
      <c r="FC10" s="850"/>
      <c r="FD10" s="850"/>
      <c r="FE10" s="850"/>
      <c r="FF10" s="850"/>
      <c r="FG10" s="850"/>
      <c r="FH10" s="850"/>
      <c r="FI10" s="850"/>
      <c r="FJ10" s="850"/>
      <c r="FK10" s="850"/>
      <c r="FL10" s="850"/>
      <c r="FM10" s="850"/>
      <c r="FN10" s="850"/>
      <c r="FO10" s="850"/>
      <c r="FP10" s="850"/>
      <c r="FQ10" s="850"/>
      <c r="FR10" s="850"/>
      <c r="FS10" s="850"/>
      <c r="FT10" s="850"/>
      <c r="FU10" s="850"/>
      <c r="FV10" s="850"/>
      <c r="FW10" s="850"/>
      <c r="FX10" s="850"/>
      <c r="FY10" s="850"/>
      <c r="FZ10" s="850"/>
      <c r="GA10" s="850"/>
      <c r="GB10" s="850"/>
      <c r="GC10" s="850"/>
      <c r="GD10" s="850"/>
    </row>
    <row r="11" spans="1:196" ht="14.25" customHeight="1">
      <c r="B11" s="1319"/>
      <c r="C11" s="1319"/>
      <c r="D11" s="1319"/>
      <c r="E11" s="1319"/>
      <c r="F11" s="1319"/>
      <c r="G11" s="1319"/>
      <c r="H11" s="1319"/>
      <c r="I11" s="1319"/>
      <c r="J11" s="1319"/>
      <c r="K11" s="1319"/>
      <c r="L11" s="1319"/>
      <c r="M11" s="1319"/>
      <c r="N11" s="1319"/>
      <c r="O11" s="1319"/>
      <c r="P11" s="1319"/>
      <c r="Q11" s="1319"/>
      <c r="R11" s="1319"/>
      <c r="S11" s="1319"/>
      <c r="T11" s="1319"/>
      <c r="U11" s="1319"/>
      <c r="V11" s="1319"/>
      <c r="W11" s="1319"/>
      <c r="X11" s="1319"/>
      <c r="Y11" s="1319"/>
      <c r="Z11" s="1319"/>
      <c r="AA11" s="1319"/>
      <c r="AB11" s="1319"/>
      <c r="AC11" s="1319"/>
      <c r="AD11" s="1319"/>
      <c r="AE11" s="1319"/>
      <c r="AF11" s="1319"/>
      <c r="AG11" s="1319"/>
      <c r="AH11" s="1319"/>
      <c r="AI11" s="1319"/>
      <c r="AJ11" s="1319"/>
      <c r="AK11" s="1319"/>
      <c r="AL11" s="1319"/>
      <c r="AM11" s="1319"/>
      <c r="AN11" s="1319"/>
      <c r="AO11" s="1319"/>
      <c r="AP11" s="1319"/>
      <c r="AQ11" s="1319"/>
      <c r="AR11" s="1319"/>
      <c r="AS11" s="1319"/>
      <c r="AT11" s="1319"/>
      <c r="AU11" s="1319"/>
      <c r="AV11" s="1319"/>
      <c r="AW11" s="1319"/>
      <c r="AX11" s="1319"/>
      <c r="AY11" s="1319"/>
      <c r="AZ11" s="1319"/>
      <c r="BA11" s="1319"/>
      <c r="BB11" s="1319"/>
      <c r="BC11" s="1319"/>
      <c r="BD11" s="1319"/>
      <c r="BE11" s="1319"/>
      <c r="BF11" s="1319"/>
      <c r="BG11" s="1319"/>
      <c r="BH11" s="1319"/>
      <c r="BI11" s="1319"/>
      <c r="BJ11" s="1319"/>
      <c r="BK11" s="1319"/>
      <c r="BL11" s="1319"/>
      <c r="BM11" s="1319"/>
      <c r="BN11" s="1319"/>
      <c r="BO11" s="1319"/>
      <c r="BP11" s="1319"/>
      <c r="BQ11" s="1319"/>
      <c r="BR11" s="1319"/>
      <c r="BS11" s="1319"/>
      <c r="BT11" s="1319"/>
      <c r="BU11" s="1319"/>
      <c r="BV11" s="1319"/>
      <c r="BW11" s="1319"/>
      <c r="BX11" s="1319"/>
      <c r="BY11" s="1319"/>
      <c r="BZ11" s="1319"/>
      <c r="CA11" s="1319"/>
      <c r="CB11" s="1319"/>
      <c r="CC11" s="1319"/>
      <c r="CD11" s="1319"/>
      <c r="CE11" s="1319"/>
      <c r="CF11" s="1319"/>
      <c r="CG11" s="1319"/>
      <c r="CH11" s="1319"/>
      <c r="CI11" s="1319"/>
      <c r="CJ11" s="1319"/>
      <c r="CK11" s="1319"/>
      <c r="CL11" s="1319"/>
      <c r="CM11" s="1319"/>
      <c r="CN11" s="1319"/>
      <c r="CO11" s="1319"/>
      <c r="CP11" s="1319"/>
      <c r="CQ11" s="1319"/>
      <c r="CR11" s="1319"/>
      <c r="CS11" s="1319"/>
      <c r="CT11" s="1319"/>
      <c r="CU11" s="1319"/>
      <c r="CV11" s="1319"/>
      <c r="CW11" s="1319"/>
      <c r="CX11" s="1319"/>
      <c r="CY11" s="1319"/>
      <c r="CZ11" s="1319"/>
      <c r="DA11" s="1319"/>
      <c r="DB11" s="1319"/>
      <c r="DC11" s="1319"/>
      <c r="DD11" s="1319"/>
      <c r="DE11" s="1319"/>
      <c r="DF11" s="1319"/>
      <c r="DG11" s="1319"/>
      <c r="DH11" s="1319"/>
      <c r="DI11" s="1319"/>
      <c r="DJ11" s="1319"/>
      <c r="DK11" s="1319"/>
      <c r="DL11" s="1319"/>
      <c r="DM11" s="1319"/>
      <c r="DN11" s="1319"/>
      <c r="DO11" s="1319"/>
      <c r="DP11" s="1319"/>
      <c r="DQ11" s="1319"/>
      <c r="DR11" s="1319"/>
      <c r="DS11" s="1319"/>
      <c r="DT11" s="1319"/>
      <c r="DU11" s="1319"/>
      <c r="DV11" s="1319"/>
      <c r="DW11" s="1319"/>
      <c r="DX11" s="1319"/>
      <c r="DY11" s="1319"/>
      <c r="DZ11" s="1319"/>
      <c r="EA11" s="1319"/>
      <c r="EB11" s="1319"/>
      <c r="EC11" s="1319"/>
      <c r="ED11" s="1319"/>
      <c r="EE11" s="1319"/>
      <c r="EF11" s="1319"/>
      <c r="EG11" s="1319"/>
      <c r="EH11" s="1319"/>
      <c r="EI11" s="1319"/>
      <c r="EJ11" s="1319"/>
      <c r="EK11" s="1319"/>
      <c r="EL11" s="1319"/>
      <c r="EM11" s="1319"/>
      <c r="EN11" s="1319"/>
      <c r="EO11" s="1319"/>
      <c r="EP11" s="1319"/>
      <c r="EQ11" s="1319"/>
      <c r="ER11" s="1319"/>
      <c r="ES11" s="1319"/>
      <c r="ET11" s="1319"/>
      <c r="EU11" s="1319"/>
      <c r="EV11" s="1319"/>
      <c r="EW11" s="1319"/>
      <c r="EX11" s="1319"/>
      <c r="EY11" s="1319"/>
      <c r="EZ11" s="1319"/>
      <c r="FA11" s="1319"/>
      <c r="FB11" s="1319"/>
      <c r="FC11" s="1319"/>
      <c r="FD11" s="1319"/>
      <c r="FE11" s="1319"/>
      <c r="FF11" s="1319"/>
      <c r="FG11" s="1319"/>
      <c r="FH11" s="1319"/>
      <c r="FI11" s="1319"/>
      <c r="FJ11" s="1319"/>
      <c r="FK11" s="1319"/>
      <c r="FL11" s="1319"/>
      <c r="FM11" s="1319"/>
      <c r="FN11" s="1319"/>
      <c r="FO11" s="1319"/>
      <c r="FP11" s="1319"/>
      <c r="FQ11" s="1319"/>
      <c r="FR11" s="1319"/>
      <c r="FS11" s="1319"/>
      <c r="FT11" s="1319"/>
      <c r="FU11" s="1319"/>
      <c r="FV11" s="1319"/>
      <c r="FW11" s="1319"/>
      <c r="FX11" s="1319"/>
      <c r="FY11" s="1319"/>
      <c r="FZ11" s="1319"/>
      <c r="GA11" s="1319"/>
      <c r="GB11" s="1319"/>
      <c r="GC11" s="1319"/>
      <c r="GD11" s="1319"/>
    </row>
    <row r="12" spans="1:196" ht="14.25" customHeight="1">
      <c r="B12" s="1319" t="s">
        <v>732</v>
      </c>
      <c r="C12" s="1319"/>
      <c r="D12" s="1319"/>
      <c r="E12" s="1319"/>
      <c r="F12" s="1319"/>
      <c r="G12" s="1319"/>
      <c r="H12" s="1319"/>
      <c r="I12" s="1319"/>
      <c r="J12" s="1319"/>
      <c r="K12" s="1319"/>
      <c r="L12" s="1319"/>
      <c r="M12" s="1319"/>
      <c r="N12" s="1319"/>
      <c r="O12" s="1319"/>
      <c r="P12" s="1319"/>
      <c r="Q12" s="1319"/>
      <c r="R12" s="1319"/>
      <c r="S12" s="1319"/>
      <c r="T12" s="1319"/>
      <c r="U12" s="1319"/>
      <c r="V12" s="1319"/>
      <c r="W12" s="1319"/>
      <c r="X12" s="1319"/>
      <c r="Y12" s="1319"/>
      <c r="Z12" s="1319"/>
      <c r="AA12" s="1319"/>
      <c r="AB12" s="1319"/>
      <c r="AC12" s="1319"/>
      <c r="AD12" s="1319"/>
      <c r="AE12" s="1319"/>
      <c r="AF12" s="1319"/>
      <c r="AG12" s="1319"/>
      <c r="AH12" s="1319"/>
      <c r="AI12" s="1319"/>
      <c r="AJ12" s="1319"/>
      <c r="AK12" s="1319"/>
      <c r="AL12" s="1319"/>
      <c r="AM12" s="1319"/>
      <c r="AN12" s="1319"/>
      <c r="AO12" s="1319"/>
      <c r="AP12" s="1319"/>
      <c r="AQ12" s="1319"/>
      <c r="AR12" s="1319"/>
      <c r="AS12" s="1319"/>
      <c r="AT12" s="1319"/>
      <c r="AU12" s="1319"/>
      <c r="AV12" s="1319"/>
      <c r="AW12" s="1319"/>
      <c r="AX12" s="1319"/>
      <c r="AY12" s="1319"/>
      <c r="AZ12" s="1319"/>
      <c r="BA12" s="1319"/>
      <c r="BB12" s="1319"/>
      <c r="BC12" s="1319"/>
      <c r="BD12" s="1319"/>
      <c r="BE12" s="1319"/>
      <c r="BF12" s="1319"/>
      <c r="BG12" s="1319"/>
      <c r="BH12" s="1319"/>
      <c r="BI12" s="1319"/>
      <c r="BJ12" s="1319"/>
      <c r="BK12" s="1319"/>
      <c r="BL12" s="1319"/>
      <c r="BM12" s="1319"/>
      <c r="BN12" s="1319"/>
      <c r="BO12" s="1319"/>
      <c r="BP12" s="1319"/>
      <c r="BQ12" s="1319"/>
      <c r="BR12" s="1319"/>
      <c r="BS12" s="1319"/>
      <c r="BT12" s="1319"/>
      <c r="BU12" s="1319"/>
      <c r="BV12" s="1319"/>
      <c r="BW12" s="1319"/>
      <c r="BX12" s="1319"/>
      <c r="BY12" s="1319"/>
      <c r="BZ12" s="1319"/>
      <c r="CA12" s="1319"/>
      <c r="CB12" s="1319"/>
      <c r="CC12" s="1319"/>
      <c r="CD12" s="1319"/>
      <c r="CE12" s="1319"/>
      <c r="CF12" s="1319"/>
      <c r="CG12" s="1319"/>
      <c r="CH12" s="1319"/>
      <c r="CI12" s="1319"/>
      <c r="CJ12" s="1319"/>
      <c r="CK12" s="1319"/>
      <c r="CL12" s="1319"/>
      <c r="CM12" s="1319"/>
      <c r="CN12" s="1319"/>
      <c r="CO12" s="1319"/>
      <c r="CP12" s="1319"/>
      <c r="CQ12" s="1319"/>
      <c r="CR12" s="1319"/>
      <c r="CS12" s="1319"/>
      <c r="CT12" s="1319"/>
      <c r="CU12" s="1319"/>
      <c r="CV12" s="1319"/>
      <c r="CW12" s="1319"/>
      <c r="CX12" s="1319"/>
      <c r="CY12" s="1319"/>
      <c r="CZ12" s="1319"/>
      <c r="DA12" s="1319"/>
      <c r="DB12" s="1319"/>
      <c r="DC12" s="1319"/>
      <c r="DD12" s="1319"/>
      <c r="DE12" s="1319"/>
      <c r="DF12" s="1319"/>
      <c r="DG12" s="1319"/>
      <c r="DH12" s="1319"/>
      <c r="DI12" s="1319"/>
      <c r="DJ12" s="1319"/>
      <c r="DK12" s="1319"/>
      <c r="DL12" s="1319"/>
      <c r="DM12" s="1319"/>
      <c r="DN12" s="1319"/>
      <c r="DO12" s="1319"/>
      <c r="DP12" s="1319"/>
      <c r="DQ12" s="1319"/>
      <c r="DR12" s="1319"/>
      <c r="DS12" s="1319"/>
      <c r="DT12" s="1319"/>
      <c r="DU12" s="1319"/>
      <c r="DV12" s="1319"/>
      <c r="DW12" s="1319"/>
      <c r="DX12" s="1319"/>
      <c r="DY12" s="1319"/>
      <c r="DZ12" s="1319"/>
      <c r="EA12" s="1319"/>
      <c r="EB12" s="1319"/>
      <c r="EC12" s="1319"/>
      <c r="ED12" s="1319"/>
      <c r="EE12" s="1319"/>
      <c r="EF12" s="1319"/>
      <c r="EG12" s="1319"/>
      <c r="EH12" s="1319"/>
      <c r="EI12" s="1319"/>
      <c r="EJ12" s="1319"/>
      <c r="EK12" s="1319"/>
      <c r="EL12" s="1319"/>
      <c r="EM12" s="1319"/>
      <c r="EN12" s="1319"/>
      <c r="EO12" s="1319"/>
      <c r="EP12" s="1319"/>
      <c r="EQ12" s="1319"/>
      <c r="ER12" s="1319"/>
      <c r="ES12" s="1319"/>
      <c r="ET12" s="1319"/>
      <c r="EU12" s="1319"/>
      <c r="EV12" s="1319"/>
      <c r="EW12" s="1319"/>
      <c r="EX12" s="1319"/>
      <c r="EY12" s="1319"/>
      <c r="EZ12" s="1319"/>
      <c r="FA12" s="1319"/>
      <c r="FB12" s="1319"/>
      <c r="FC12" s="1319"/>
      <c r="FD12" s="1319"/>
      <c r="FE12" s="1319"/>
      <c r="FF12" s="1319"/>
      <c r="FG12" s="1319"/>
      <c r="FH12" s="1319"/>
      <c r="FI12" s="1319"/>
      <c r="FJ12" s="1319"/>
      <c r="FK12" s="1319"/>
      <c r="FL12" s="1319"/>
      <c r="FM12" s="1319"/>
      <c r="FN12" s="1319"/>
      <c r="FO12" s="1319"/>
      <c r="FP12" s="1319"/>
      <c r="FQ12" s="1319"/>
      <c r="FR12" s="1319"/>
      <c r="FS12" s="1319"/>
      <c r="FT12" s="1319"/>
      <c r="FU12" s="1319"/>
      <c r="FV12" s="1319"/>
      <c r="FW12" s="1319"/>
      <c r="FX12" s="1319"/>
      <c r="FY12" s="1319"/>
      <c r="FZ12" s="1319"/>
      <c r="GA12" s="1319"/>
      <c r="GB12" s="1319"/>
      <c r="GC12" s="1319"/>
      <c r="GD12" s="1319"/>
    </row>
    <row r="13" spans="1:196" ht="14.25" customHeight="1">
      <c r="A13" s="738" t="s">
        <v>686</v>
      </c>
      <c r="B13" s="18"/>
      <c r="C13" s="18"/>
      <c r="D13" s="1299" t="str">
        <f>IF(会社名等!E5=会社名等!Q41,"「会社名等」のページで提出先を選択してください","")</f>
        <v>「会社名等」のページで提出先を選択してください</v>
      </c>
      <c r="E13" s="1299"/>
      <c r="F13" s="1299"/>
      <c r="G13" s="1299"/>
      <c r="H13" s="1299"/>
      <c r="I13" s="1299"/>
      <c r="J13" s="1299"/>
      <c r="K13" s="1299"/>
      <c r="L13" s="1299"/>
      <c r="M13" s="1299"/>
      <c r="N13" s="1299"/>
      <c r="O13" s="1299"/>
      <c r="P13" s="1299"/>
      <c r="Q13" s="1299"/>
      <c r="R13" s="1299"/>
      <c r="S13" s="1299"/>
      <c r="T13" s="1299"/>
      <c r="U13" s="1299"/>
      <c r="V13" s="1299"/>
      <c r="W13" s="1299"/>
      <c r="X13" s="1299"/>
      <c r="Y13" s="1299"/>
      <c r="Z13" s="1299"/>
      <c r="AA13" s="1299"/>
      <c r="AB13" s="1299"/>
      <c r="AC13" s="1299"/>
      <c r="AD13" s="1299"/>
      <c r="AE13" s="1299"/>
      <c r="AF13" s="1299"/>
      <c r="AG13" s="1299"/>
      <c r="AH13" s="1299"/>
      <c r="AI13" s="1299"/>
      <c r="AJ13" s="1299"/>
      <c r="AK13" s="1299"/>
      <c r="AL13" s="1299"/>
      <c r="AM13" s="1299"/>
      <c r="AN13" s="1299"/>
      <c r="AO13" s="1299"/>
      <c r="AP13" s="1299"/>
      <c r="AQ13" s="1299"/>
      <c r="AR13" s="1299"/>
      <c r="AS13" s="1299"/>
      <c r="AT13" s="1299"/>
      <c r="AU13" s="1299"/>
      <c r="AV13" s="1299"/>
      <c r="AW13" s="1299"/>
      <c r="AX13" s="1299"/>
      <c r="AY13" s="1299"/>
      <c r="AZ13" s="1299"/>
      <c r="BA13" s="1299"/>
      <c r="BB13" s="1299"/>
      <c r="BC13" s="1299"/>
      <c r="BD13" s="1299"/>
      <c r="BE13" s="1299"/>
      <c r="BF13" s="1299"/>
      <c r="BG13" s="1299"/>
      <c r="BH13" s="218"/>
      <c r="BI13" s="218"/>
      <c r="BJ13" s="218"/>
      <c r="BK13" s="218"/>
      <c r="BL13" s="218"/>
      <c r="BM13" s="218"/>
      <c r="BN13" s="218"/>
      <c r="BO13" s="218"/>
      <c r="BP13" s="2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218"/>
      <c r="CR13" s="218"/>
      <c r="CS13" s="218"/>
      <c r="CT13" s="218"/>
      <c r="CU13" s="218"/>
      <c r="CV13" s="218"/>
      <c r="CW13" s="218"/>
      <c r="CX13" s="218"/>
      <c r="CY13" s="218"/>
      <c r="CZ13" s="218"/>
      <c r="DA13" s="218"/>
      <c r="DB13" s="218"/>
      <c r="DC13" s="218"/>
      <c r="DD13" s="218"/>
      <c r="DE13" s="218"/>
      <c r="DF13" s="218"/>
      <c r="DG13" s="218"/>
      <c r="DH13" s="218"/>
      <c r="DI13" s="218"/>
      <c r="DJ13" s="218"/>
      <c r="DK13" s="218"/>
      <c r="DL13" s="218"/>
      <c r="DM13" s="218"/>
      <c r="DN13" s="218"/>
      <c r="DO13" s="218"/>
      <c r="DP13" s="218"/>
      <c r="DQ13" s="218"/>
      <c r="DR13" s="218"/>
      <c r="DS13" s="218"/>
      <c r="DT13" s="218"/>
      <c r="DU13" s="218"/>
      <c r="DV13" s="218"/>
      <c r="DW13" s="218"/>
      <c r="DX13" s="218"/>
      <c r="DY13" s="218"/>
      <c r="DZ13" s="218"/>
      <c r="EA13" s="218"/>
      <c r="EB13" s="218"/>
      <c r="EC13" s="218"/>
      <c r="ED13" s="18"/>
      <c r="EE13" s="18"/>
      <c r="EF13" s="18"/>
      <c r="EG13" s="1300" t="s">
        <v>691</v>
      </c>
      <c r="EH13" s="1300"/>
      <c r="EI13" s="1300"/>
      <c r="EJ13" s="1300"/>
      <c r="EK13" s="1300"/>
      <c r="EL13" s="1300"/>
      <c r="EM13" s="1300"/>
      <c r="EN13" s="1300"/>
      <c r="EO13" s="1300"/>
      <c r="EP13" s="1300"/>
      <c r="EQ13" s="1300"/>
      <c r="ER13" s="1300"/>
      <c r="ES13" s="1300"/>
      <c r="ET13" s="1300"/>
      <c r="EU13" s="1300"/>
      <c r="EV13" s="1300"/>
      <c r="EW13" s="1300"/>
      <c r="EX13" s="1300"/>
      <c r="EY13" s="960" t="s">
        <v>19</v>
      </c>
      <c r="EZ13" s="960"/>
      <c r="FA13" s="960"/>
      <c r="FB13" s="960"/>
      <c r="FC13" s="960"/>
      <c r="FD13" s="960"/>
      <c r="FE13" s="1300"/>
      <c r="FF13" s="1300"/>
      <c r="FG13" s="1300"/>
      <c r="FH13" s="1300"/>
      <c r="FI13" s="1300"/>
      <c r="FJ13" s="1300"/>
      <c r="FK13" s="1300"/>
      <c r="FL13" s="960" t="s">
        <v>20</v>
      </c>
      <c r="FM13" s="960"/>
      <c r="FN13" s="960"/>
      <c r="FO13" s="960"/>
      <c r="FP13" s="960"/>
      <c r="FQ13" s="960"/>
      <c r="FR13" s="1300"/>
      <c r="FS13" s="1300"/>
      <c r="FT13" s="1300"/>
      <c r="FU13" s="1300"/>
      <c r="FV13" s="1300"/>
      <c r="FW13" s="1300"/>
      <c r="FX13" s="1300"/>
      <c r="FY13" s="960" t="s">
        <v>21</v>
      </c>
      <c r="FZ13" s="960"/>
      <c r="GA13" s="960"/>
      <c r="GB13" s="960"/>
      <c r="GC13" s="960"/>
      <c r="GD13" s="960"/>
    </row>
    <row r="14" spans="1:196" ht="14.25" customHeight="1">
      <c r="A14" s="35"/>
      <c r="B14" s="13"/>
      <c r="C14" s="13"/>
      <c r="D14" s="1299"/>
      <c r="E14" s="1299"/>
      <c r="F14" s="1299"/>
      <c r="G14" s="1299"/>
      <c r="H14" s="1299"/>
      <c r="I14" s="1299"/>
      <c r="J14" s="1299"/>
      <c r="K14" s="1299"/>
      <c r="L14" s="1299"/>
      <c r="M14" s="1299"/>
      <c r="N14" s="1299"/>
      <c r="O14" s="1299"/>
      <c r="P14" s="1299"/>
      <c r="Q14" s="1299"/>
      <c r="R14" s="1299"/>
      <c r="S14" s="1299"/>
      <c r="T14" s="1299"/>
      <c r="U14" s="1299"/>
      <c r="V14" s="1299"/>
      <c r="W14" s="1299"/>
      <c r="X14" s="1299"/>
      <c r="Y14" s="1299"/>
      <c r="Z14" s="1299"/>
      <c r="AA14" s="1299"/>
      <c r="AB14" s="1299"/>
      <c r="AC14" s="1299"/>
      <c r="AD14" s="1299"/>
      <c r="AE14" s="1299"/>
      <c r="AF14" s="1299"/>
      <c r="AG14" s="1299"/>
      <c r="AH14" s="1299"/>
      <c r="AI14" s="1299"/>
      <c r="AJ14" s="1299"/>
      <c r="AK14" s="1299"/>
      <c r="AL14" s="1299"/>
      <c r="AM14" s="1299"/>
      <c r="AN14" s="1299"/>
      <c r="AO14" s="1299"/>
      <c r="AP14" s="1299"/>
      <c r="AQ14" s="1299"/>
      <c r="AR14" s="1299"/>
      <c r="AS14" s="1299"/>
      <c r="AT14" s="1299"/>
      <c r="AU14" s="1299"/>
      <c r="AV14" s="1299"/>
      <c r="AW14" s="1299"/>
      <c r="AX14" s="1299"/>
      <c r="AY14" s="1299"/>
      <c r="AZ14" s="1299"/>
      <c r="BA14" s="1299"/>
      <c r="BB14" s="1299"/>
      <c r="BC14" s="1299"/>
      <c r="BD14" s="1299"/>
      <c r="BE14" s="1299"/>
      <c r="BF14" s="1299"/>
      <c r="BG14" s="1299"/>
      <c r="BH14" s="221"/>
      <c r="BI14" s="221"/>
      <c r="BJ14" s="221"/>
      <c r="BK14" s="221"/>
      <c r="BL14" s="221"/>
      <c r="BM14" s="221"/>
      <c r="BN14" s="221"/>
      <c r="BO14" s="221"/>
      <c r="BP14" s="221"/>
      <c r="BQ14" s="221"/>
      <c r="BR14" s="221"/>
      <c r="BS14" s="221"/>
      <c r="BT14" s="221"/>
      <c r="BU14" s="221"/>
      <c r="BV14" s="221"/>
      <c r="BW14" s="221"/>
      <c r="BX14" s="221"/>
      <c r="BY14" s="221"/>
      <c r="BZ14" s="221"/>
      <c r="CA14" s="221"/>
      <c r="CB14" s="1004"/>
      <c r="CC14" s="1004"/>
      <c r="CD14" s="1004"/>
      <c r="CE14" s="1004"/>
      <c r="CF14" s="1004"/>
      <c r="CG14" s="1004"/>
      <c r="CH14" s="1004"/>
      <c r="CI14" s="1004"/>
      <c r="CJ14" s="1004"/>
      <c r="CK14" s="1004"/>
      <c r="CL14" s="1004"/>
      <c r="CM14" s="1004"/>
      <c r="CN14" s="1004"/>
      <c r="CO14" s="1004"/>
      <c r="CP14" s="1004"/>
      <c r="CQ14" s="1004"/>
      <c r="CR14" s="1004"/>
      <c r="CS14" s="1004"/>
      <c r="CT14" s="1004"/>
      <c r="CU14" s="1004"/>
      <c r="CV14" s="1004"/>
      <c r="CW14" s="1004"/>
      <c r="CX14" s="1004"/>
      <c r="CY14" s="258"/>
      <c r="CZ14" s="1294" t="str">
        <f>IF(会社名等!E7="","",IF(会社名等!E8="","",会社名等!E7))</f>
        <v/>
      </c>
      <c r="DA14" s="1294"/>
      <c r="DB14" s="1294"/>
      <c r="DC14" s="1294"/>
      <c r="DD14" s="1294"/>
      <c r="DE14" s="1294"/>
      <c r="DF14" s="1294"/>
      <c r="DG14" s="1294"/>
      <c r="DH14" s="1294"/>
      <c r="DI14" s="1294"/>
      <c r="DJ14" s="1294"/>
      <c r="DK14" s="1294"/>
      <c r="DL14" s="1294"/>
      <c r="DM14" s="1294"/>
      <c r="DN14" s="1294"/>
      <c r="DO14" s="1294"/>
      <c r="DP14" s="1294"/>
      <c r="DQ14" s="1294"/>
      <c r="DR14" s="1294"/>
      <c r="DS14" s="1294"/>
      <c r="DT14" s="1294"/>
      <c r="DU14" s="1294"/>
      <c r="DV14" s="1294"/>
      <c r="DW14" s="1294"/>
      <c r="DX14" s="1294"/>
      <c r="DY14" s="1294"/>
      <c r="DZ14" s="1294"/>
      <c r="EA14" s="1294"/>
      <c r="EB14" s="1294"/>
      <c r="EC14" s="1294"/>
      <c r="ED14" s="1294"/>
      <c r="EE14" s="1294"/>
      <c r="EF14" s="1294"/>
      <c r="EG14" s="1294"/>
      <c r="EH14" s="1294"/>
      <c r="EI14" s="1294"/>
      <c r="EJ14" s="1294"/>
      <c r="EK14" s="1294"/>
      <c r="EL14" s="1294"/>
      <c r="EM14" s="1294"/>
      <c r="EN14" s="1294"/>
      <c r="EO14" s="1294"/>
      <c r="EP14" s="1294"/>
      <c r="EQ14" s="1294"/>
      <c r="ER14" s="1294"/>
      <c r="ES14" s="1294"/>
      <c r="ET14" s="1294"/>
      <c r="EU14" s="1294"/>
      <c r="EV14" s="1294"/>
      <c r="EW14" s="1294"/>
      <c r="EX14" s="1294"/>
      <c r="EY14" s="1294"/>
      <c r="EZ14" s="1294"/>
      <c r="FA14" s="1294"/>
      <c r="FB14" s="1294"/>
      <c r="FC14" s="1294"/>
      <c r="FD14" s="1294"/>
      <c r="FE14" s="1294"/>
      <c r="FF14" s="1294"/>
      <c r="FG14" s="1294"/>
      <c r="FH14" s="1294"/>
      <c r="FI14" s="1294"/>
      <c r="FJ14" s="1294"/>
      <c r="FK14" s="1294"/>
      <c r="FL14" s="1294"/>
      <c r="FM14" s="1294"/>
      <c r="FN14" s="1294"/>
      <c r="FO14" s="1294"/>
      <c r="FP14" s="1294"/>
      <c r="FQ14" s="1294"/>
      <c r="FR14" s="1294"/>
      <c r="FS14" s="1294"/>
      <c r="FT14" s="1294"/>
      <c r="FU14" s="1294"/>
      <c r="FV14" s="1294"/>
      <c r="FW14" s="1294"/>
      <c r="FX14" s="1294"/>
      <c r="FY14" s="1294"/>
      <c r="FZ14" s="1294"/>
      <c r="GA14" s="1294"/>
      <c r="GB14" s="1294"/>
      <c r="GC14" s="1294"/>
      <c r="GD14" s="1294"/>
    </row>
    <row r="15" spans="1:196" ht="14.25" customHeight="1">
      <c r="A15" s="35"/>
      <c r="B15" s="13"/>
      <c r="C15" s="13"/>
      <c r="D15" s="1299"/>
      <c r="E15" s="1299"/>
      <c r="F15" s="1299"/>
      <c r="G15" s="1299"/>
      <c r="H15" s="1299"/>
      <c r="I15" s="1299"/>
      <c r="J15" s="1299"/>
      <c r="K15" s="1299"/>
      <c r="L15" s="1299"/>
      <c r="M15" s="1299"/>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c r="AL15" s="1299"/>
      <c r="AM15" s="1299"/>
      <c r="AN15" s="1299"/>
      <c r="AO15" s="1299"/>
      <c r="AP15" s="1299"/>
      <c r="AQ15" s="1299"/>
      <c r="AR15" s="1299"/>
      <c r="AS15" s="1299"/>
      <c r="AT15" s="1299"/>
      <c r="AU15" s="1299"/>
      <c r="AV15" s="1299"/>
      <c r="AW15" s="1299"/>
      <c r="AX15" s="1299"/>
      <c r="AY15" s="1299"/>
      <c r="AZ15" s="1299"/>
      <c r="BA15" s="1299"/>
      <c r="BB15" s="1299"/>
      <c r="BC15" s="1299"/>
      <c r="BD15" s="1299"/>
      <c r="BE15" s="1299"/>
      <c r="BF15" s="1299"/>
      <c r="BG15" s="1299"/>
      <c r="BH15" s="23"/>
      <c r="BI15" s="23"/>
      <c r="BJ15" s="23"/>
      <c r="BK15" s="23"/>
      <c r="BL15" s="23"/>
      <c r="BM15" s="23"/>
      <c r="BN15" s="23"/>
      <c r="BO15" s="23"/>
      <c r="BP15" s="23"/>
      <c r="BQ15" s="23"/>
      <c r="BR15" s="23"/>
      <c r="BS15" s="23"/>
      <c r="BT15" s="23"/>
      <c r="BU15" s="23"/>
      <c r="BV15" s="13"/>
      <c r="BW15" s="13"/>
      <c r="BX15" s="23"/>
      <c r="BY15" s="23"/>
      <c r="BZ15" s="23"/>
      <c r="CA15" s="13"/>
      <c r="CB15" s="1006"/>
      <c r="CC15" s="1006"/>
      <c r="CD15" s="1006"/>
      <c r="CE15" s="1006"/>
      <c r="CF15" s="1006"/>
      <c r="CG15" s="1006"/>
      <c r="CH15" s="1006"/>
      <c r="CI15" s="1006"/>
      <c r="CJ15" s="1006"/>
      <c r="CK15" s="1006"/>
      <c r="CL15" s="1006"/>
      <c r="CM15" s="1006"/>
      <c r="CN15" s="1006"/>
      <c r="CO15" s="1006"/>
      <c r="CP15" s="1006"/>
      <c r="CQ15" s="1006"/>
      <c r="CR15" s="1006"/>
      <c r="CS15" s="1006"/>
      <c r="CT15" s="1006"/>
      <c r="CU15" s="1006"/>
      <c r="CV15" s="1006"/>
      <c r="CW15" s="1006"/>
      <c r="CX15" s="1006"/>
      <c r="CY15" s="599"/>
      <c r="CZ15" s="1295" t="str">
        <f>IF(会社名等!E7&amp;会社名等!E8="","",IF(会社名等!E8="",会社名等!E7,IF(会社名等!E7="",会社名等!E8,会社名等!E8)))</f>
        <v/>
      </c>
      <c r="DA15" s="1295"/>
      <c r="DB15" s="1295"/>
      <c r="DC15" s="1295"/>
      <c r="DD15" s="1295"/>
      <c r="DE15" s="1295"/>
      <c r="DF15" s="1295"/>
      <c r="DG15" s="1295"/>
      <c r="DH15" s="1295"/>
      <c r="DI15" s="1295"/>
      <c r="DJ15" s="1295"/>
      <c r="DK15" s="1295"/>
      <c r="DL15" s="1295"/>
      <c r="DM15" s="1295"/>
      <c r="DN15" s="1295"/>
      <c r="DO15" s="1295"/>
      <c r="DP15" s="1295"/>
      <c r="DQ15" s="1295"/>
      <c r="DR15" s="1295"/>
      <c r="DS15" s="1295"/>
      <c r="DT15" s="1295"/>
      <c r="DU15" s="1295"/>
      <c r="DV15" s="1295"/>
      <c r="DW15" s="1295"/>
      <c r="DX15" s="1295"/>
      <c r="DY15" s="1295"/>
      <c r="DZ15" s="1295"/>
      <c r="EA15" s="1295"/>
      <c r="EB15" s="1295"/>
      <c r="EC15" s="1295"/>
      <c r="ED15" s="1295"/>
      <c r="EE15" s="1295"/>
      <c r="EF15" s="1295"/>
      <c r="EG15" s="1295"/>
      <c r="EH15" s="1295"/>
      <c r="EI15" s="1295"/>
      <c r="EJ15" s="1295"/>
      <c r="EK15" s="1295"/>
      <c r="EL15" s="1295"/>
      <c r="EM15" s="1295"/>
      <c r="EN15" s="1295"/>
      <c r="EO15" s="1295"/>
      <c r="EP15" s="1295"/>
      <c r="EQ15" s="1295"/>
      <c r="ER15" s="1295"/>
      <c r="ES15" s="1295"/>
      <c r="ET15" s="1295"/>
      <c r="EU15" s="1295"/>
      <c r="EV15" s="1295"/>
      <c r="EW15" s="1295"/>
      <c r="EX15" s="1295"/>
      <c r="EY15" s="1295"/>
      <c r="EZ15" s="1295"/>
      <c r="FA15" s="1295"/>
      <c r="FB15" s="1295"/>
      <c r="FC15" s="1295"/>
      <c r="FD15" s="1295"/>
      <c r="FE15" s="1295"/>
      <c r="FF15" s="1295"/>
      <c r="FG15" s="1295"/>
      <c r="FH15" s="1295"/>
      <c r="FI15" s="1295"/>
      <c r="FJ15" s="1295"/>
      <c r="FK15" s="1295"/>
      <c r="FL15" s="1295"/>
      <c r="FM15" s="1295"/>
      <c r="FN15" s="1295"/>
      <c r="FO15" s="1295"/>
      <c r="FP15" s="1295"/>
      <c r="FQ15" s="1295"/>
      <c r="FR15" s="1295"/>
      <c r="FS15" s="1295"/>
      <c r="FT15" s="1295"/>
      <c r="FU15" s="1295"/>
      <c r="FV15" s="1295"/>
      <c r="FW15" s="1295"/>
      <c r="FX15" s="1295"/>
      <c r="FY15" s="1295"/>
      <c r="FZ15" s="1295"/>
      <c r="GA15" s="1295"/>
      <c r="GB15" s="1295"/>
      <c r="GC15" s="1295"/>
      <c r="GD15" s="1295"/>
    </row>
    <row r="16" spans="1:196" ht="14.25" customHeight="1">
      <c r="A16" s="35"/>
      <c r="B16" s="849" t="str">
        <f>+会社名等!D5</f>
        <v>○○局長</v>
      </c>
      <c r="C16" s="849"/>
      <c r="D16" s="849"/>
      <c r="E16" s="849"/>
      <c r="F16" s="849"/>
      <c r="G16" s="849"/>
      <c r="H16" s="849"/>
      <c r="I16" s="849"/>
      <c r="J16" s="849"/>
      <c r="K16" s="849"/>
      <c r="L16" s="849"/>
      <c r="M16" s="849"/>
      <c r="N16" s="849"/>
      <c r="O16" s="18"/>
      <c r="P16" s="221"/>
      <c r="Q16" s="221"/>
      <c r="R16" s="402"/>
      <c r="S16" s="402"/>
      <c r="T16" s="13"/>
      <c r="U16" s="13"/>
      <c r="V16" s="13"/>
      <c r="W16" s="13"/>
      <c r="X16" s="13"/>
      <c r="Y16" s="13"/>
      <c r="Z16" s="402"/>
      <c r="AA16" s="402"/>
      <c r="AB16" s="402"/>
      <c r="AC16" s="402"/>
      <c r="AD16" s="402"/>
      <c r="AE16" s="402"/>
      <c r="AF16" s="402"/>
      <c r="AG16" s="402"/>
      <c r="AH16" s="402"/>
      <c r="AI16" s="402"/>
      <c r="AJ16" s="402"/>
      <c r="AK16" s="402"/>
      <c r="AL16" s="402"/>
      <c r="AM16" s="402"/>
      <c r="AN16" s="402"/>
      <c r="AO16" s="402"/>
      <c r="AP16" s="402"/>
      <c r="AQ16" s="402"/>
      <c r="AR16" s="402"/>
      <c r="AS16" s="402"/>
      <c r="AT16" s="402"/>
      <c r="AU16" s="402"/>
      <c r="AV16" s="402"/>
      <c r="AW16" s="402"/>
      <c r="AX16" s="402"/>
      <c r="AY16" s="402"/>
      <c r="AZ16" s="402"/>
      <c r="BA16" s="402"/>
      <c r="BB16" s="23"/>
      <c r="BC16" s="23"/>
      <c r="BD16" s="23"/>
      <c r="BE16" s="23"/>
      <c r="BF16" s="23"/>
      <c r="BG16" s="23"/>
      <c r="BH16" s="23"/>
      <c r="BI16" s="23"/>
      <c r="BJ16" s="23"/>
      <c r="BK16" s="23"/>
      <c r="BL16" s="23"/>
      <c r="BM16" s="23"/>
      <c r="BN16" s="23"/>
      <c r="BO16" s="23"/>
      <c r="BP16" s="23"/>
      <c r="BQ16" s="23"/>
      <c r="BR16" s="23"/>
      <c r="BS16" s="23"/>
      <c r="BT16" s="23"/>
      <c r="BU16" s="23"/>
      <c r="BV16" s="13"/>
      <c r="BW16" s="13"/>
      <c r="BX16" s="23"/>
      <c r="BY16" s="23"/>
      <c r="BZ16" s="23"/>
      <c r="CA16" s="13"/>
      <c r="CB16" s="1296" t="s">
        <v>103</v>
      </c>
      <c r="CC16" s="1296"/>
      <c r="CD16" s="1296"/>
      <c r="CE16" s="1296"/>
      <c r="CF16" s="1296"/>
      <c r="CG16" s="1296"/>
      <c r="CH16" s="1296"/>
      <c r="CI16" s="1296"/>
      <c r="CJ16" s="1296"/>
      <c r="CK16" s="1296"/>
      <c r="CL16" s="1296"/>
      <c r="CM16" s="1296"/>
      <c r="CN16" s="1296"/>
      <c r="CO16" s="1296"/>
      <c r="CP16" s="1296"/>
      <c r="CQ16" s="1296"/>
      <c r="CR16" s="1296"/>
      <c r="CS16" s="1296"/>
      <c r="CT16" s="1296"/>
      <c r="CU16" s="1296"/>
      <c r="CV16" s="1296"/>
      <c r="CW16" s="18"/>
      <c r="CX16" s="18"/>
      <c r="CY16" s="599"/>
      <c r="CZ16" s="1295" t="str">
        <f>IF(会社名等!E9="","",会社名等!E9)</f>
        <v/>
      </c>
      <c r="DA16" s="1295"/>
      <c r="DB16" s="1295"/>
      <c r="DC16" s="1295"/>
      <c r="DD16" s="1295"/>
      <c r="DE16" s="1295"/>
      <c r="DF16" s="1295"/>
      <c r="DG16" s="1295"/>
      <c r="DH16" s="1295"/>
      <c r="DI16" s="1295"/>
      <c r="DJ16" s="1295"/>
      <c r="DK16" s="1295"/>
      <c r="DL16" s="1295"/>
      <c r="DM16" s="1295"/>
      <c r="DN16" s="1295"/>
      <c r="DO16" s="1295"/>
      <c r="DP16" s="1295"/>
      <c r="DQ16" s="1295"/>
      <c r="DR16" s="1295"/>
      <c r="DS16" s="1295"/>
      <c r="DT16" s="1295"/>
      <c r="DU16" s="1295"/>
      <c r="DV16" s="1295"/>
      <c r="DW16" s="1295"/>
      <c r="DX16" s="1295"/>
      <c r="DY16" s="1295"/>
      <c r="DZ16" s="1295"/>
      <c r="EA16" s="1295"/>
      <c r="EB16" s="1295"/>
      <c r="EC16" s="1295"/>
      <c r="ED16" s="1295"/>
      <c r="EE16" s="1295"/>
      <c r="EF16" s="1295"/>
      <c r="EG16" s="1295"/>
      <c r="EH16" s="1295"/>
      <c r="EI16" s="1295"/>
      <c r="EJ16" s="1295"/>
      <c r="EK16" s="1295"/>
      <c r="EL16" s="1295"/>
      <c r="EM16" s="1295"/>
      <c r="EN16" s="1295"/>
      <c r="EO16" s="1295"/>
      <c r="EP16" s="1295"/>
      <c r="EQ16" s="1295"/>
      <c r="ER16" s="1295"/>
      <c r="ES16" s="1295"/>
      <c r="ET16" s="1295"/>
      <c r="EU16" s="1295"/>
      <c r="EV16" s="1295"/>
      <c r="EW16" s="1295"/>
      <c r="EX16" s="1295"/>
      <c r="EY16" s="1295"/>
      <c r="EZ16" s="1295"/>
      <c r="FA16" s="1295"/>
      <c r="FB16" s="1295"/>
      <c r="FC16" s="1295"/>
      <c r="FD16" s="1295"/>
      <c r="FE16" s="1295"/>
      <c r="FF16" s="1295"/>
      <c r="FG16" s="1295"/>
      <c r="FH16" s="1295"/>
      <c r="FI16" s="1295"/>
      <c r="FJ16" s="1295"/>
      <c r="FK16" s="1295"/>
      <c r="FL16" s="1295"/>
      <c r="FM16" s="1295"/>
      <c r="FN16" s="1295"/>
      <c r="FO16" s="1295"/>
      <c r="FP16" s="1295"/>
      <c r="FQ16" s="1295"/>
      <c r="FR16" s="1295"/>
      <c r="FS16" s="1295"/>
      <c r="FT16" s="1295"/>
      <c r="FU16" s="1295"/>
      <c r="FV16" s="1295"/>
      <c r="FW16" s="1295"/>
      <c r="FX16" s="1295"/>
      <c r="FY16" s="1295"/>
      <c r="FZ16" s="1295"/>
      <c r="GA16" s="1295"/>
      <c r="GB16" s="1295"/>
      <c r="GC16" s="1295"/>
      <c r="GD16" s="1295"/>
    </row>
    <row r="17" spans="1:199" ht="14.25" customHeight="1">
      <c r="A17" s="35"/>
      <c r="B17" s="849" t="str">
        <f>+会社名等!D6</f>
        <v>○○知事</v>
      </c>
      <c r="C17" s="849"/>
      <c r="D17" s="849"/>
      <c r="E17" s="849"/>
      <c r="F17" s="849"/>
      <c r="G17" s="849"/>
      <c r="H17" s="849"/>
      <c r="I17" s="849"/>
      <c r="J17" s="849"/>
      <c r="K17" s="849"/>
      <c r="L17" s="849"/>
      <c r="M17" s="849"/>
      <c r="N17" s="849"/>
      <c r="O17" s="18"/>
      <c r="P17" s="18"/>
      <c r="Q17" s="1297" t="s">
        <v>22</v>
      </c>
      <c r="R17" s="1297"/>
      <c r="S17" s="1297"/>
      <c r="T17" s="1297"/>
      <c r="U17" s="1297"/>
      <c r="V17" s="1297"/>
      <c r="W17" s="1297"/>
      <c r="X17" s="1297"/>
      <c r="Y17" s="1297"/>
      <c r="Z17" s="1297"/>
      <c r="AA17" s="13"/>
      <c r="AB17" s="13"/>
      <c r="AC17" s="13"/>
      <c r="AD17" s="13"/>
      <c r="AE17" s="13"/>
      <c r="AF17" s="13"/>
      <c r="AG17" s="13"/>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3"/>
      <c r="BL17" s="13"/>
      <c r="BM17" s="18"/>
      <c r="BN17" s="18"/>
      <c r="BO17" s="18"/>
      <c r="BP17" s="18"/>
      <c r="BQ17" s="18"/>
      <c r="BR17" s="18"/>
      <c r="BS17" s="18"/>
      <c r="BT17" s="23"/>
      <c r="BU17" s="23"/>
      <c r="BV17" s="13"/>
      <c r="BW17" s="13"/>
      <c r="BX17" s="23"/>
      <c r="BY17" s="23"/>
      <c r="BZ17" s="23"/>
      <c r="CA17" s="13"/>
      <c r="CB17" s="849" t="s">
        <v>125</v>
      </c>
      <c r="CC17" s="849"/>
      <c r="CD17" s="849"/>
      <c r="CE17" s="849"/>
      <c r="CF17" s="849"/>
      <c r="CG17" s="849"/>
      <c r="CH17" s="849"/>
      <c r="CI17" s="849"/>
      <c r="CJ17" s="849"/>
      <c r="CK17" s="849"/>
      <c r="CL17" s="849"/>
      <c r="CM17" s="849"/>
      <c r="CN17" s="849"/>
      <c r="CO17" s="849"/>
      <c r="CP17" s="849"/>
      <c r="CQ17" s="849"/>
      <c r="CR17" s="849"/>
      <c r="CS17" s="849"/>
      <c r="CT17" s="849"/>
      <c r="CU17" s="849"/>
      <c r="CV17" s="849"/>
      <c r="CW17" s="18"/>
      <c r="CX17" s="18"/>
      <c r="CY17" s="18"/>
      <c r="CZ17" s="1298" t="str">
        <f>IF(会社名等!E10="","",会社名等!E10)</f>
        <v/>
      </c>
      <c r="DA17" s="1298"/>
      <c r="DB17" s="1298"/>
      <c r="DC17" s="1298"/>
      <c r="DD17" s="1298"/>
      <c r="DE17" s="1298"/>
      <c r="DF17" s="1298"/>
      <c r="DG17" s="1298"/>
      <c r="DH17" s="1298"/>
      <c r="DI17" s="1298"/>
      <c r="DJ17" s="1298"/>
      <c r="DK17" s="1298"/>
      <c r="DL17" s="1298"/>
      <c r="DM17" s="1298"/>
      <c r="DN17" s="1298"/>
      <c r="DO17" s="1298"/>
      <c r="DP17" s="1298"/>
      <c r="DQ17" s="1298"/>
      <c r="DR17" s="1298"/>
      <c r="DS17" s="1298"/>
      <c r="DT17" s="1298"/>
      <c r="DU17" s="1298"/>
      <c r="DV17" s="1298"/>
      <c r="DW17" s="1298"/>
      <c r="DX17" s="1298"/>
      <c r="DY17" s="1298"/>
      <c r="DZ17" s="1298"/>
      <c r="EA17" s="1298"/>
      <c r="EB17" s="1298"/>
      <c r="EC17" s="1298"/>
      <c r="ED17" s="1298"/>
      <c r="EE17" s="1298"/>
      <c r="EF17" s="1298"/>
      <c r="EG17" s="1298"/>
      <c r="EH17" s="1298"/>
      <c r="EI17" s="1298"/>
      <c r="EJ17" s="1298"/>
      <c r="EK17" s="1298"/>
      <c r="EL17" s="1298"/>
      <c r="EM17" s="1298"/>
      <c r="EN17" s="1298"/>
      <c r="EO17" s="1298"/>
      <c r="EP17" s="1298"/>
      <c r="EQ17" s="1298"/>
      <c r="ER17" s="1298"/>
      <c r="ES17" s="1298"/>
      <c r="ET17" s="1298"/>
      <c r="EU17" s="1298"/>
      <c r="EV17" s="1298"/>
      <c r="EW17" s="1298"/>
      <c r="EX17" s="1298"/>
      <c r="EY17" s="1298"/>
      <c r="EZ17" s="1298"/>
      <c r="FA17" s="1298"/>
      <c r="FB17" s="1298"/>
      <c r="FC17" s="1298"/>
      <c r="FD17" s="1298"/>
      <c r="FE17" s="1298"/>
      <c r="FF17" s="1298"/>
      <c r="FG17" s="1298"/>
      <c r="FH17" s="1298"/>
      <c r="FI17" s="1298"/>
      <c r="FJ17" s="1298"/>
      <c r="FK17" s="1298"/>
      <c r="FL17" s="1298"/>
      <c r="FM17" s="1298"/>
      <c r="FN17" s="1298"/>
      <c r="FO17" s="1298"/>
      <c r="FP17" s="1298"/>
      <c r="FQ17" s="1298"/>
      <c r="FR17" s="1298"/>
      <c r="FS17" s="1298"/>
      <c r="FT17" s="1298"/>
      <c r="FU17" s="1298"/>
      <c r="FV17" s="1298"/>
      <c r="FW17" s="850"/>
      <c r="FX17" s="850"/>
      <c r="FY17" s="850"/>
      <c r="FZ17" s="850"/>
      <c r="GA17" s="850"/>
      <c r="GB17" s="850"/>
      <c r="GC17" s="850"/>
      <c r="GD17" s="18"/>
    </row>
    <row r="18" spans="1:199" ht="14.25" customHeight="1">
      <c r="B18" s="1293"/>
      <c r="C18" s="1293"/>
      <c r="D18" s="1293"/>
      <c r="E18" s="1293"/>
      <c r="F18" s="1293"/>
      <c r="G18" s="1293"/>
      <c r="H18" s="1293"/>
      <c r="I18" s="1293"/>
      <c r="J18" s="1293"/>
      <c r="K18" s="1293"/>
      <c r="L18" s="1293"/>
      <c r="M18" s="1293"/>
      <c r="N18" s="1293"/>
      <c r="O18" s="1293"/>
      <c r="P18" s="757"/>
      <c r="Q18" s="757"/>
      <c r="R18" s="390"/>
      <c r="S18" s="390"/>
      <c r="T18" s="14"/>
      <c r="U18" s="14"/>
      <c r="V18" s="14"/>
      <c r="W18" s="14"/>
      <c r="X18" s="14"/>
      <c r="Y18" s="14"/>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428"/>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14"/>
      <c r="BW18" s="14"/>
      <c r="BX18" s="432"/>
      <c r="BY18" s="432"/>
      <c r="BZ18" s="432"/>
      <c r="CA18" s="14"/>
      <c r="CB18" s="14"/>
      <c r="CC18" s="14"/>
      <c r="CD18" s="14"/>
      <c r="CE18" s="14"/>
      <c r="CF18" s="14"/>
      <c r="CG18" s="14"/>
      <c r="CH18" s="14"/>
      <c r="CI18" s="7"/>
      <c r="CJ18" s="432"/>
      <c r="CK18" s="432"/>
      <c r="CL18" s="432"/>
      <c r="CM18" s="432"/>
      <c r="CN18" s="432"/>
      <c r="CO18" s="432"/>
      <c r="CP18" s="432"/>
      <c r="CQ18" s="432"/>
      <c r="CR18" s="432"/>
      <c r="CS18" s="432"/>
      <c r="CT18" s="432"/>
      <c r="CU18" s="7"/>
      <c r="CV18" s="600"/>
      <c r="CW18" s="600"/>
      <c r="CX18" s="600"/>
      <c r="CY18" s="600"/>
      <c r="CZ18" s="600"/>
      <c r="DA18" s="600"/>
      <c r="DB18" s="600"/>
      <c r="DC18" s="600"/>
      <c r="DD18" s="600"/>
      <c r="DE18" s="600"/>
      <c r="DF18" s="600"/>
      <c r="DG18" s="600"/>
      <c r="DH18" s="600"/>
      <c r="DI18" s="600"/>
      <c r="DJ18" s="600"/>
      <c r="DK18" s="600"/>
      <c r="DL18" s="600"/>
      <c r="DM18" s="600"/>
      <c r="DN18" s="600"/>
      <c r="DO18" s="600"/>
      <c r="DP18" s="600"/>
      <c r="DQ18" s="600"/>
      <c r="DR18" s="600"/>
      <c r="DS18" s="600"/>
      <c r="DT18" s="600"/>
      <c r="DU18" s="600"/>
      <c r="DV18" s="600"/>
      <c r="DW18" s="600"/>
      <c r="DX18" s="600"/>
      <c r="DY18" s="600"/>
      <c r="DZ18" s="600"/>
      <c r="EA18" s="600"/>
      <c r="EB18" s="600"/>
      <c r="EC18" s="600"/>
      <c r="ED18" s="600"/>
      <c r="EE18" s="600"/>
      <c r="EF18" s="600"/>
      <c r="EG18" s="600"/>
      <c r="EH18" s="600"/>
      <c r="EI18" s="600"/>
      <c r="EJ18" s="600"/>
      <c r="EK18" s="600"/>
      <c r="EL18" s="600"/>
      <c r="EM18" s="600"/>
      <c r="EN18" s="600"/>
      <c r="EO18" s="600"/>
      <c r="EP18" s="600"/>
      <c r="EQ18" s="600"/>
      <c r="ER18" s="600"/>
      <c r="ES18" s="600"/>
      <c r="ET18" s="600"/>
      <c r="EU18" s="600"/>
      <c r="EV18" s="600"/>
      <c r="EW18" s="600"/>
      <c r="EX18" s="600"/>
      <c r="EY18" s="600"/>
      <c r="EZ18" s="600"/>
      <c r="FA18" s="600"/>
      <c r="FB18" s="600"/>
      <c r="FC18" s="600"/>
      <c r="FD18" s="600"/>
      <c r="FE18" s="600"/>
      <c r="FF18" s="600"/>
      <c r="FG18" s="600"/>
      <c r="FH18" s="600"/>
      <c r="FI18" s="600"/>
      <c r="FJ18" s="600"/>
      <c r="FK18" s="600"/>
      <c r="FL18" s="600"/>
      <c r="FM18" s="600"/>
      <c r="FN18" s="600"/>
      <c r="FO18" s="600"/>
      <c r="FP18" s="600"/>
      <c r="FQ18" s="600"/>
      <c r="FR18" s="600"/>
      <c r="FS18" s="600"/>
      <c r="FT18" s="600"/>
      <c r="FU18" s="600"/>
      <c r="FV18" s="600"/>
      <c r="FW18" s="432"/>
      <c r="FX18" s="432"/>
      <c r="FY18" s="432"/>
      <c r="FZ18" s="432"/>
      <c r="GA18" s="432"/>
      <c r="GB18" s="7"/>
      <c r="GC18" s="7"/>
      <c r="GD18" s="7"/>
    </row>
    <row r="19" spans="1:199" s="35" customFormat="1" ht="21" customHeight="1">
      <c r="B19" s="13"/>
      <c r="C19" s="13"/>
      <c r="D19" s="13"/>
      <c r="E19" s="13"/>
      <c r="F19" s="13"/>
      <c r="G19" s="1230" t="s">
        <v>97</v>
      </c>
      <c r="H19" s="1230"/>
      <c r="I19" s="1230"/>
      <c r="J19" s="1230"/>
      <c r="K19" s="1230"/>
      <c r="L19" s="1230"/>
      <c r="M19" s="1230"/>
      <c r="N19" s="1230"/>
      <c r="O19" s="13"/>
      <c r="P19" s="1385"/>
      <c r="Q19" s="1385"/>
      <c r="R19" s="1385"/>
      <c r="S19" s="1385"/>
      <c r="T19" s="1385"/>
      <c r="U19" s="1385"/>
      <c r="V19" s="1385"/>
      <c r="W19" s="1385"/>
      <c r="X19" s="1385"/>
      <c r="Y19" s="1385"/>
      <c r="Z19" s="1385"/>
      <c r="AA19" s="1385"/>
      <c r="AB19" s="1385"/>
      <c r="AC19" s="1385"/>
      <c r="AD19" s="1385"/>
      <c r="AE19" s="1385"/>
      <c r="AF19" s="1385"/>
      <c r="AG19" s="1385"/>
      <c r="AH19" s="1385"/>
      <c r="AI19" s="1385"/>
      <c r="AJ19" s="1385"/>
      <c r="AK19" s="1385"/>
      <c r="AL19" s="1385"/>
      <c r="AM19" s="1385"/>
      <c r="AN19" s="1385"/>
      <c r="AO19" s="1385"/>
      <c r="AP19" s="1385"/>
      <c r="AQ19" s="1385"/>
      <c r="AR19" s="1385"/>
      <c r="AS19" s="1385"/>
      <c r="AT19" s="1385"/>
      <c r="AU19" s="1385"/>
      <c r="AV19" s="1385"/>
      <c r="AW19" s="1385"/>
      <c r="AX19" s="1385"/>
      <c r="AY19" s="1385"/>
      <c r="AZ19" s="1385"/>
      <c r="BA19" s="1385"/>
      <c r="BB19" s="1385"/>
      <c r="BC19" s="1385"/>
      <c r="BD19" s="1385"/>
      <c r="BE19" s="1385"/>
      <c r="BF19" s="1385"/>
      <c r="BG19" s="1385"/>
      <c r="BH19" s="1385"/>
      <c r="BI19" s="1385"/>
      <c r="BJ19" s="1385"/>
      <c r="BK19" s="1385"/>
      <c r="BL19" s="1385"/>
      <c r="BM19" s="1385"/>
      <c r="BN19" s="1385"/>
      <c r="BO19" s="1385"/>
      <c r="BP19" s="1385"/>
      <c r="BQ19" s="1385"/>
      <c r="BR19" s="1385"/>
      <c r="BS19" s="1385"/>
      <c r="BT19" s="1385"/>
      <c r="BU19" s="1385"/>
      <c r="BV19" s="1385"/>
      <c r="BW19" s="1385"/>
      <c r="BX19" s="1385"/>
      <c r="BY19" s="1385"/>
      <c r="BZ19" s="1385"/>
      <c r="CA19" s="1385"/>
      <c r="CB19" s="1385"/>
      <c r="CC19" s="1385"/>
      <c r="CD19" s="1385"/>
      <c r="CE19" s="1385"/>
      <c r="CF19" s="1385"/>
      <c r="CG19" s="1385"/>
      <c r="CH19" s="1385"/>
      <c r="CI19" s="1385"/>
      <c r="CJ19" s="1385"/>
      <c r="CK19" s="1385"/>
      <c r="CL19" s="13"/>
      <c r="CM19" s="13"/>
      <c r="CN19" s="13"/>
      <c r="CO19" s="13"/>
      <c r="CP19" s="13"/>
      <c r="CQ19" s="13"/>
      <c r="CR19" s="13"/>
      <c r="CS19" s="13"/>
      <c r="CT19" s="13"/>
      <c r="CU19" s="13"/>
      <c r="CV19" s="13"/>
      <c r="CW19" s="13"/>
      <c r="CX19" s="13"/>
      <c r="CY19" s="13"/>
      <c r="CZ19" s="13"/>
      <c r="DA19" s="13"/>
      <c r="DB19" s="13"/>
      <c r="DC19" s="13"/>
      <c r="DD19" s="13"/>
      <c r="DE19" s="13"/>
      <c r="DF19" s="13"/>
      <c r="DG19" s="18"/>
      <c r="DH19" s="18"/>
      <c r="DI19" s="18"/>
      <c r="DJ19" s="18"/>
      <c r="DK19" s="18"/>
      <c r="DL19" s="18"/>
      <c r="DM19" s="18"/>
      <c r="DN19" s="18"/>
      <c r="DO19" s="18"/>
      <c r="DP19" s="18"/>
      <c r="DQ19" s="18"/>
      <c r="DR19" s="18"/>
      <c r="DS19" s="18"/>
      <c r="DT19" s="18"/>
      <c r="DU19" s="18"/>
      <c r="DV19" s="18"/>
      <c r="DW19" s="18"/>
      <c r="DX19" s="18"/>
      <c r="DY19" s="13"/>
      <c r="DZ19" s="13"/>
      <c r="EA19" s="13"/>
      <c r="EB19" s="13"/>
      <c r="EC19" s="13"/>
      <c r="ED19" s="13"/>
      <c r="EE19" s="13"/>
      <c r="EF19" s="13"/>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3"/>
      <c r="FI19" s="13"/>
      <c r="FJ19" s="13"/>
      <c r="FK19" s="13"/>
      <c r="FL19" s="13"/>
      <c r="FM19" s="13"/>
      <c r="FN19" s="13"/>
      <c r="FO19" s="13"/>
      <c r="FP19" s="13"/>
      <c r="FQ19" s="13"/>
      <c r="FR19" s="13"/>
      <c r="FS19" s="13"/>
      <c r="FT19" s="13"/>
      <c r="FU19" s="13"/>
      <c r="FV19" s="13"/>
      <c r="FW19" s="13"/>
      <c r="FX19" s="13"/>
      <c r="FY19" s="13"/>
      <c r="FZ19" s="13"/>
      <c r="GA19" s="13"/>
      <c r="GB19" s="13"/>
      <c r="GC19" s="13"/>
      <c r="GD19" s="13"/>
    </row>
    <row r="20" spans="1:199" s="35" customFormat="1" ht="21" customHeight="1">
      <c r="A20" s="738" t="s">
        <v>686</v>
      </c>
      <c r="B20" s="13"/>
      <c r="C20" s="13"/>
      <c r="D20" s="13"/>
      <c r="E20" s="13"/>
      <c r="F20" s="13"/>
      <c r="G20" s="1230" t="s">
        <v>8</v>
      </c>
      <c r="H20" s="1230"/>
      <c r="I20" s="1230"/>
      <c r="J20" s="1230"/>
      <c r="K20" s="1230"/>
      <c r="L20" s="1230"/>
      <c r="M20" s="1230"/>
      <c r="N20" s="1230"/>
      <c r="O20" s="13"/>
      <c r="P20" s="1300"/>
      <c r="Q20" s="1300"/>
      <c r="R20" s="1300"/>
      <c r="S20" s="1300"/>
      <c r="T20" s="1300"/>
      <c r="U20" s="1300"/>
      <c r="V20" s="1300"/>
      <c r="W20" s="1300"/>
      <c r="X20" s="1300"/>
      <c r="Y20" s="1300"/>
      <c r="Z20" s="1300"/>
      <c r="AA20" s="1300"/>
      <c r="AB20" s="1300"/>
      <c r="AC20" s="1300"/>
      <c r="AD20" s="1300"/>
      <c r="AE20" s="1300"/>
      <c r="AF20" s="1300"/>
      <c r="AG20" s="1300"/>
      <c r="AH20" s="1259" t="s">
        <v>19</v>
      </c>
      <c r="AI20" s="1259"/>
      <c r="AJ20" s="1259"/>
      <c r="AK20" s="1259"/>
      <c r="AL20" s="1259"/>
      <c r="AM20" s="1259"/>
      <c r="AN20" s="1259"/>
      <c r="AO20" s="1300"/>
      <c r="AP20" s="1300"/>
      <c r="AQ20" s="1300"/>
      <c r="AR20" s="1300"/>
      <c r="AS20" s="1300"/>
      <c r="AT20" s="1300"/>
      <c r="AU20" s="1300"/>
      <c r="AV20" s="1259" t="s">
        <v>112</v>
      </c>
      <c r="AW20" s="1259"/>
      <c r="AX20" s="1259"/>
      <c r="AY20" s="1259"/>
      <c r="AZ20" s="1259"/>
      <c r="BA20" s="1259"/>
      <c r="BB20" s="1259"/>
      <c r="BC20" s="1259"/>
      <c r="BD20" s="1259"/>
      <c r="BE20" s="1259"/>
      <c r="BF20" s="1259"/>
      <c r="BG20" s="1259"/>
      <c r="BH20" s="1300" t="s">
        <v>691</v>
      </c>
      <c r="BI20" s="1300"/>
      <c r="BJ20" s="1300"/>
      <c r="BK20" s="1300"/>
      <c r="BL20" s="1300"/>
      <c r="BM20" s="1300"/>
      <c r="BN20" s="1300"/>
      <c r="BO20" s="1300"/>
      <c r="BP20" s="1300"/>
      <c r="BQ20" s="1300"/>
      <c r="BR20" s="1300"/>
      <c r="BS20" s="1300"/>
      <c r="BT20" s="1300"/>
      <c r="BU20" s="1300"/>
      <c r="BV20" s="1300"/>
      <c r="BW20" s="1300"/>
      <c r="BX20" s="1259" t="s">
        <v>19</v>
      </c>
      <c r="BY20" s="1259"/>
      <c r="BZ20" s="1259"/>
      <c r="CA20" s="1259"/>
      <c r="CB20" s="1259"/>
      <c r="CC20" s="1259"/>
      <c r="CD20" s="1259"/>
      <c r="CE20" s="1300"/>
      <c r="CF20" s="1300"/>
      <c r="CG20" s="1300"/>
      <c r="CH20" s="1300"/>
      <c r="CI20" s="1300"/>
      <c r="CJ20" s="1300"/>
      <c r="CK20" s="1300"/>
      <c r="CL20" s="1259" t="s">
        <v>13</v>
      </c>
      <c r="CM20" s="1259"/>
      <c r="CN20" s="1259"/>
      <c r="CO20" s="1259"/>
      <c r="CP20" s="1259"/>
      <c r="CQ20" s="1259"/>
      <c r="CR20" s="1259"/>
      <c r="CS20" s="1259"/>
      <c r="CT20" s="1259"/>
      <c r="CU20" s="1259"/>
      <c r="CV20" s="1259"/>
      <c r="CW20" s="1259"/>
      <c r="CX20" s="1259"/>
      <c r="CY20" s="1259"/>
      <c r="CZ20" s="1259"/>
      <c r="DA20" s="1300"/>
      <c r="DB20" s="1300"/>
      <c r="DC20" s="1300"/>
      <c r="DD20" s="1300"/>
      <c r="DE20" s="1300"/>
      <c r="DF20" s="1300"/>
      <c r="DG20" s="1300"/>
      <c r="DH20" s="1259" t="s">
        <v>19</v>
      </c>
      <c r="DI20" s="1259"/>
      <c r="DJ20" s="1259"/>
      <c r="DK20" s="1259"/>
      <c r="DL20" s="1259"/>
      <c r="DM20" s="1259"/>
      <c r="DN20" s="1259"/>
      <c r="DO20" s="1300"/>
      <c r="DP20" s="1300"/>
      <c r="DQ20" s="1300"/>
      <c r="DR20" s="1300"/>
      <c r="DS20" s="1300"/>
      <c r="DT20" s="1300"/>
      <c r="DU20" s="1300"/>
      <c r="DV20" s="1259" t="s">
        <v>20</v>
      </c>
      <c r="DW20" s="1259"/>
      <c r="DX20" s="1259"/>
      <c r="DY20" s="1259"/>
      <c r="DZ20" s="1259"/>
      <c r="EA20" s="1259"/>
      <c r="EB20" s="1259"/>
      <c r="EC20" s="70"/>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736" t="s">
        <v>14</v>
      </c>
      <c r="GF20" s="1388" t="s">
        <v>679</v>
      </c>
      <c r="GG20" s="1389"/>
      <c r="GH20" s="1389"/>
      <c r="GI20" s="1389"/>
      <c r="GJ20" s="1389"/>
      <c r="GK20" s="1390"/>
    </row>
    <row r="21" spans="1:199" s="35" customFormat="1" ht="30.75" customHeight="1">
      <c r="B21" s="13"/>
      <c r="C21" s="13"/>
      <c r="D21" s="13"/>
      <c r="E21" s="13"/>
      <c r="F21" s="13"/>
      <c r="G21" s="1290" t="s">
        <v>98</v>
      </c>
      <c r="H21" s="1290"/>
      <c r="I21" s="1290"/>
      <c r="J21" s="1290"/>
      <c r="K21" s="1290"/>
      <c r="L21" s="1290"/>
      <c r="M21" s="1290"/>
      <c r="N21" s="1290"/>
      <c r="O21" s="13"/>
      <c r="P21" s="1312"/>
      <c r="Q21" s="1312"/>
      <c r="R21" s="1312"/>
      <c r="S21" s="1312"/>
      <c r="T21" s="1312"/>
      <c r="U21" s="1312"/>
      <c r="V21" s="1312"/>
      <c r="W21" s="1312"/>
      <c r="X21" s="1312"/>
      <c r="Y21" s="1312"/>
      <c r="Z21" s="1312"/>
      <c r="AA21" s="1312"/>
      <c r="AB21" s="1312"/>
      <c r="AC21" s="1312"/>
      <c r="AD21" s="1312"/>
      <c r="AE21" s="1312"/>
      <c r="AF21" s="1312"/>
      <c r="AG21" s="1312"/>
      <c r="AH21" s="1312"/>
      <c r="AI21" s="1312"/>
      <c r="AJ21" s="1312"/>
      <c r="AK21" s="1312"/>
      <c r="AL21" s="1312"/>
      <c r="AM21" s="1312"/>
      <c r="AN21" s="1312"/>
      <c r="AO21" s="1312"/>
      <c r="AP21" s="1312"/>
      <c r="AQ21" s="1312"/>
      <c r="AR21" s="1312"/>
      <c r="AS21" s="1312"/>
      <c r="AT21" s="1312"/>
      <c r="AU21" s="1312"/>
      <c r="AV21" s="1312"/>
      <c r="AW21" s="1312"/>
      <c r="AX21" s="1312"/>
      <c r="AY21" s="1312"/>
      <c r="AZ21" s="1312"/>
      <c r="BA21" s="1312"/>
      <c r="BB21" s="1312"/>
      <c r="BC21" s="1312"/>
      <c r="BD21" s="1312"/>
      <c r="BE21" s="1312"/>
      <c r="BF21" s="1312"/>
      <c r="BG21" s="1312"/>
      <c r="BH21" s="1312"/>
      <c r="BI21" s="1312"/>
      <c r="BJ21" s="1312"/>
      <c r="BK21" s="1312"/>
      <c r="BL21" s="1312"/>
      <c r="BM21" s="1312"/>
      <c r="BN21" s="1312"/>
      <c r="BO21" s="1312"/>
      <c r="BP21" s="1312"/>
      <c r="BQ21" s="1312"/>
      <c r="BR21" s="1312"/>
      <c r="BS21" s="1312"/>
      <c r="BT21" s="1312"/>
      <c r="BU21" s="1312"/>
      <c r="BV21" s="1312"/>
      <c r="BW21" s="1312"/>
      <c r="BX21" s="1312"/>
      <c r="BY21" s="1312"/>
      <c r="BZ21" s="1312"/>
      <c r="CA21" s="1312"/>
      <c r="CB21" s="1312"/>
      <c r="CC21" s="1312"/>
      <c r="CD21" s="1312"/>
      <c r="CE21" s="1312"/>
      <c r="CF21" s="1312"/>
      <c r="CG21" s="1312"/>
      <c r="CH21" s="1312"/>
      <c r="CI21" s="1312"/>
      <c r="CJ21" s="1312"/>
      <c r="CK21" s="1312"/>
      <c r="CL21" s="1312"/>
      <c r="CM21" s="1312"/>
      <c r="CN21" s="1312"/>
      <c r="CO21" s="1312"/>
      <c r="CP21" s="1312"/>
      <c r="CQ21" s="1312"/>
      <c r="CR21" s="1312"/>
      <c r="CS21" s="1312"/>
      <c r="CT21" s="1312"/>
      <c r="CU21" s="1312"/>
      <c r="CV21" s="1312"/>
      <c r="CW21" s="1312"/>
      <c r="CX21" s="1312"/>
      <c r="CY21" s="1312"/>
      <c r="CZ21" s="1312"/>
      <c r="DA21" s="1312"/>
      <c r="DB21" s="1312"/>
      <c r="DC21" s="1312"/>
      <c r="DD21" s="1312"/>
      <c r="DE21" s="1312"/>
      <c r="DF21" s="1312"/>
      <c r="DG21" s="1312"/>
      <c r="DH21" s="1312"/>
      <c r="DI21" s="1312"/>
      <c r="DJ21" s="1312"/>
      <c r="DK21" s="1312"/>
      <c r="DL21" s="1312"/>
      <c r="DM21" s="1312"/>
      <c r="DN21" s="1312"/>
      <c r="DO21" s="1312"/>
      <c r="DP21" s="1312"/>
      <c r="DQ21" s="1312"/>
      <c r="DR21" s="1312"/>
      <c r="DS21" s="1312"/>
      <c r="DT21" s="1312"/>
      <c r="DU21" s="1312"/>
      <c r="DV21" s="1312"/>
      <c r="DW21" s="1312"/>
      <c r="DX21" s="1312"/>
      <c r="DY21" s="1312"/>
      <c r="DZ21" s="1312"/>
      <c r="EA21" s="1312"/>
      <c r="EB21" s="1312"/>
      <c r="EC21" s="1312"/>
      <c r="ED21" s="1312"/>
      <c r="EE21" s="1312"/>
      <c r="EF21" s="1312"/>
      <c r="EG21" s="1312"/>
      <c r="EH21" s="1312"/>
      <c r="EI21" s="1312"/>
      <c r="EJ21" s="1312"/>
      <c r="EK21" s="1312"/>
      <c r="EL21" s="1312"/>
      <c r="EM21" s="1312"/>
      <c r="EN21" s="1312"/>
      <c r="EO21" s="1312"/>
      <c r="EP21" s="1312"/>
      <c r="EQ21" s="1312"/>
      <c r="ER21" s="1312"/>
      <c r="ES21" s="1312"/>
      <c r="ET21" s="1312"/>
      <c r="EU21" s="1312"/>
      <c r="EV21" s="1312"/>
      <c r="EW21" s="1312"/>
      <c r="EX21" s="1312"/>
      <c r="EY21" s="1312"/>
      <c r="EZ21" s="1312"/>
      <c r="FA21" s="1312"/>
      <c r="FB21" s="1312"/>
      <c r="FC21" s="1312"/>
      <c r="FD21" s="1312"/>
      <c r="FE21" s="1312"/>
      <c r="FF21" s="1312"/>
      <c r="FG21" s="1312"/>
      <c r="FH21" s="1312"/>
      <c r="FI21" s="1312"/>
      <c r="FJ21" s="1312"/>
      <c r="FK21" s="1312"/>
      <c r="FL21" s="1312"/>
      <c r="FM21" s="1312"/>
      <c r="FN21" s="1312"/>
      <c r="FO21" s="1312"/>
      <c r="FP21" s="1312"/>
      <c r="FQ21" s="1312"/>
      <c r="FR21" s="1312"/>
      <c r="FS21" s="1312"/>
      <c r="FT21" s="1312"/>
      <c r="FU21" s="1312"/>
      <c r="FV21" s="1312"/>
      <c r="FW21" s="1312"/>
      <c r="FX21" s="1312"/>
      <c r="FY21" s="1312"/>
      <c r="FZ21" s="1312"/>
      <c r="GA21" s="1312"/>
      <c r="GB21" s="1312"/>
      <c r="GC21" s="1312"/>
      <c r="GD21" s="1312"/>
      <c r="GE21" s="736" t="s">
        <v>14</v>
      </c>
      <c r="GF21" s="1391"/>
      <c r="GG21" s="1392"/>
      <c r="GH21" s="1392"/>
      <c r="GI21" s="1392"/>
      <c r="GJ21" s="1392"/>
      <c r="GK21" s="1393"/>
    </row>
    <row r="22" spans="1:199" s="35" customFormat="1" ht="16.5" customHeight="1">
      <c r="B22" s="13"/>
      <c r="C22" s="13"/>
      <c r="D22" s="13"/>
      <c r="E22" s="13"/>
      <c r="F22" s="13"/>
      <c r="G22" s="1290" t="s">
        <v>99</v>
      </c>
      <c r="H22" s="1290"/>
      <c r="I22" s="1290"/>
      <c r="J22" s="1290"/>
      <c r="K22" s="1290"/>
      <c r="L22" s="1290"/>
      <c r="M22" s="1290"/>
      <c r="N22" s="1290"/>
      <c r="O22" s="18"/>
      <c r="P22" s="1312"/>
      <c r="Q22" s="1312"/>
      <c r="R22" s="1312"/>
      <c r="S22" s="1312"/>
      <c r="T22" s="1312"/>
      <c r="U22" s="1312"/>
      <c r="V22" s="1312"/>
      <c r="W22" s="1312"/>
      <c r="X22" s="1312"/>
      <c r="Y22" s="1312"/>
      <c r="Z22" s="1312"/>
      <c r="AA22" s="1312"/>
      <c r="AB22" s="1312"/>
      <c r="AC22" s="1312"/>
      <c r="AD22" s="1312"/>
      <c r="AE22" s="1312"/>
      <c r="AF22" s="1312"/>
      <c r="AG22" s="1312"/>
      <c r="AH22" s="1312"/>
      <c r="AI22" s="1312"/>
      <c r="AJ22" s="1312"/>
      <c r="AK22" s="1312"/>
      <c r="AL22" s="1312"/>
      <c r="AM22" s="1312"/>
      <c r="AN22" s="1312"/>
      <c r="AO22" s="1312"/>
      <c r="AP22" s="1312"/>
      <c r="AQ22" s="1312"/>
      <c r="AR22" s="1312"/>
      <c r="AS22" s="1312"/>
      <c r="AT22" s="1312"/>
      <c r="AU22" s="1312"/>
      <c r="AV22" s="1312"/>
      <c r="AW22" s="1312"/>
      <c r="AX22" s="1312"/>
      <c r="AY22" s="1312"/>
      <c r="AZ22" s="1312"/>
      <c r="BA22" s="1312"/>
      <c r="BB22" s="1312"/>
      <c r="BC22" s="1312"/>
      <c r="BD22" s="1312"/>
      <c r="BE22" s="1312"/>
      <c r="BF22" s="1312"/>
      <c r="BG22" s="1312"/>
      <c r="BH22" s="1312"/>
      <c r="BI22" s="1312"/>
      <c r="BJ22" s="1312"/>
      <c r="BK22" s="1312"/>
      <c r="BL22" s="1312"/>
      <c r="BM22" s="1312"/>
      <c r="BN22" s="1312"/>
      <c r="BO22" s="1312"/>
      <c r="BP22" s="1312"/>
      <c r="BQ22" s="1312"/>
      <c r="BR22" s="1312"/>
      <c r="BS22" s="1312"/>
      <c r="BT22" s="1312"/>
      <c r="BU22" s="1312"/>
      <c r="BV22" s="1312"/>
      <c r="BW22" s="1312"/>
      <c r="BX22" s="1312"/>
      <c r="BY22" s="1312"/>
      <c r="BZ22" s="1312"/>
      <c r="CA22" s="1312"/>
      <c r="CB22" s="1312"/>
      <c r="CC22" s="1312"/>
      <c r="CD22" s="1312"/>
      <c r="CE22" s="1312"/>
      <c r="CF22" s="1312"/>
      <c r="CG22" s="1312"/>
      <c r="CH22" s="1312"/>
      <c r="CI22" s="1312"/>
      <c r="CJ22" s="1312"/>
      <c r="CK22" s="1312"/>
      <c r="CL22" s="1312"/>
      <c r="CM22" s="1312"/>
      <c r="CN22" s="1312"/>
      <c r="CO22" s="1312"/>
      <c r="CP22" s="1312"/>
      <c r="CQ22" s="1312"/>
      <c r="CR22" s="1312"/>
      <c r="CS22" s="1312"/>
      <c r="CT22" s="1312"/>
      <c r="CU22" s="1312"/>
      <c r="CV22" s="1312"/>
      <c r="CW22" s="1312"/>
      <c r="CX22" s="1312"/>
      <c r="CY22" s="1312"/>
      <c r="CZ22" s="1312"/>
      <c r="DA22" s="1312"/>
      <c r="DB22" s="1312"/>
      <c r="DC22" s="1312"/>
      <c r="DD22" s="1312"/>
      <c r="DE22" s="1312"/>
      <c r="DF22" s="1312"/>
      <c r="DG22" s="1312"/>
      <c r="DH22" s="1312"/>
      <c r="DI22" s="1312"/>
      <c r="DJ22" s="1312"/>
      <c r="DK22" s="1312"/>
      <c r="DL22" s="1312"/>
      <c r="DM22" s="1312"/>
      <c r="DN22" s="1312"/>
      <c r="DO22" s="1312"/>
      <c r="DP22" s="1312"/>
      <c r="DQ22" s="1312"/>
      <c r="DR22" s="1312"/>
      <c r="DS22" s="1312"/>
      <c r="DT22" s="1312"/>
      <c r="DU22" s="1312"/>
      <c r="DV22" s="1312"/>
      <c r="DW22" s="1312"/>
      <c r="DX22" s="1312"/>
      <c r="DY22" s="1312"/>
      <c r="DZ22" s="1312"/>
      <c r="EA22" s="1312"/>
      <c r="EB22" s="1312"/>
      <c r="EC22" s="1312"/>
      <c r="ED22" s="1312"/>
      <c r="EE22" s="1312"/>
      <c r="EF22" s="1312"/>
      <c r="EG22" s="1312"/>
      <c r="EH22" s="1312"/>
      <c r="EI22" s="1312"/>
      <c r="EJ22" s="1312"/>
      <c r="EK22" s="1312"/>
      <c r="EL22" s="1312"/>
      <c r="EM22" s="1312"/>
      <c r="EN22" s="1312"/>
      <c r="EO22" s="1312"/>
      <c r="EP22" s="1312"/>
      <c r="EQ22" s="1312"/>
      <c r="ER22" s="1312"/>
      <c r="ES22" s="1312"/>
      <c r="ET22" s="1312"/>
      <c r="EU22" s="1312"/>
      <c r="EV22" s="1312"/>
      <c r="EW22" s="1312"/>
      <c r="EX22" s="1312"/>
      <c r="EY22" s="1312"/>
      <c r="EZ22" s="1312"/>
      <c r="FA22" s="1312"/>
      <c r="FB22" s="1312"/>
      <c r="FC22" s="1312"/>
      <c r="FD22" s="1312"/>
      <c r="FE22" s="1312"/>
      <c r="FF22" s="1312"/>
      <c r="FG22" s="1312"/>
      <c r="FH22" s="1312"/>
      <c r="FI22" s="1312"/>
      <c r="FJ22" s="1312"/>
      <c r="FK22" s="1312"/>
      <c r="FL22" s="1312"/>
      <c r="FM22" s="1312"/>
      <c r="FN22" s="1312"/>
      <c r="FO22" s="1312"/>
      <c r="FP22" s="1312"/>
      <c r="FQ22" s="1312"/>
      <c r="FR22" s="1312"/>
      <c r="FS22" s="1312"/>
      <c r="FT22" s="1312"/>
      <c r="FU22" s="1312"/>
      <c r="FV22" s="1312"/>
      <c r="FW22" s="1312"/>
      <c r="FX22" s="1312"/>
      <c r="FY22" s="1312"/>
      <c r="FZ22" s="1312"/>
      <c r="GA22" s="1312"/>
      <c r="GB22" s="1312"/>
      <c r="GC22" s="1312"/>
      <c r="GD22" s="1312"/>
      <c r="GE22" s="736" t="s">
        <v>14</v>
      </c>
      <c r="GF22" s="1391"/>
      <c r="GG22" s="1392"/>
      <c r="GH22" s="1392"/>
      <c r="GI22" s="1392"/>
      <c r="GJ22" s="1392"/>
      <c r="GK22" s="1393"/>
    </row>
    <row r="23" spans="1:199" s="35" customFormat="1" ht="17.25" customHeight="1">
      <c r="B23" s="18"/>
      <c r="C23" s="18"/>
      <c r="D23" s="18"/>
      <c r="E23" s="18"/>
      <c r="F23" s="18"/>
      <c r="G23" s="18"/>
      <c r="H23" s="18"/>
      <c r="I23" s="18"/>
      <c r="J23" s="18"/>
      <c r="K23" s="18"/>
      <c r="L23" s="18"/>
      <c r="M23" s="18"/>
      <c r="N23" s="18"/>
      <c r="O23" s="218"/>
      <c r="P23" s="1312"/>
      <c r="Q23" s="1312"/>
      <c r="R23" s="1312"/>
      <c r="S23" s="1312"/>
      <c r="T23" s="1312"/>
      <c r="U23" s="1312"/>
      <c r="V23" s="1312"/>
      <c r="W23" s="1312"/>
      <c r="X23" s="1312"/>
      <c r="Y23" s="1312"/>
      <c r="Z23" s="1312"/>
      <c r="AA23" s="1312"/>
      <c r="AB23" s="1312"/>
      <c r="AC23" s="1312"/>
      <c r="AD23" s="1312"/>
      <c r="AE23" s="1312"/>
      <c r="AF23" s="1312"/>
      <c r="AG23" s="1312"/>
      <c r="AH23" s="1312"/>
      <c r="AI23" s="1312"/>
      <c r="AJ23" s="1312"/>
      <c r="AK23" s="1312"/>
      <c r="AL23" s="1312"/>
      <c r="AM23" s="1312"/>
      <c r="AN23" s="1312"/>
      <c r="AO23" s="1312"/>
      <c r="AP23" s="1312"/>
      <c r="AQ23" s="1312"/>
      <c r="AR23" s="1312"/>
      <c r="AS23" s="1312"/>
      <c r="AT23" s="1312"/>
      <c r="AU23" s="1312"/>
      <c r="AV23" s="1312"/>
      <c r="AW23" s="1312"/>
      <c r="AX23" s="1312"/>
      <c r="AY23" s="1312"/>
      <c r="AZ23" s="1312"/>
      <c r="BA23" s="1312"/>
      <c r="BB23" s="1312"/>
      <c r="BC23" s="1312"/>
      <c r="BD23" s="1312"/>
      <c r="BE23" s="1312"/>
      <c r="BF23" s="1312"/>
      <c r="BG23" s="1312"/>
      <c r="BH23" s="1312"/>
      <c r="BI23" s="1312"/>
      <c r="BJ23" s="1312"/>
      <c r="BK23" s="1312"/>
      <c r="BL23" s="1312"/>
      <c r="BM23" s="1312"/>
      <c r="BN23" s="1312"/>
      <c r="BO23" s="1312"/>
      <c r="BP23" s="1312"/>
      <c r="BQ23" s="1312"/>
      <c r="BR23" s="1312"/>
      <c r="BS23" s="1312"/>
      <c r="BT23" s="1312"/>
      <c r="BU23" s="1312"/>
      <c r="BV23" s="1312"/>
      <c r="BW23" s="1312"/>
      <c r="BX23" s="1312"/>
      <c r="BY23" s="1312"/>
      <c r="BZ23" s="1312"/>
      <c r="CA23" s="1312"/>
      <c r="CB23" s="1312"/>
      <c r="CC23" s="1312"/>
      <c r="CD23" s="1312"/>
      <c r="CE23" s="1312"/>
      <c r="CF23" s="1312"/>
      <c r="CG23" s="1312"/>
      <c r="CH23" s="1312"/>
      <c r="CI23" s="1312"/>
      <c r="CJ23" s="1312"/>
      <c r="CK23" s="1312"/>
      <c r="CL23" s="1312"/>
      <c r="CM23" s="1312"/>
      <c r="CN23" s="1312"/>
      <c r="CO23" s="1312"/>
      <c r="CP23" s="1312"/>
      <c r="CQ23" s="1312"/>
      <c r="CR23" s="1312"/>
      <c r="CS23" s="1312"/>
      <c r="CT23" s="1312"/>
      <c r="CU23" s="1312"/>
      <c r="CV23" s="1312"/>
      <c r="CW23" s="1312"/>
      <c r="CX23" s="1312"/>
      <c r="CY23" s="1312"/>
      <c r="CZ23" s="1312"/>
      <c r="DA23" s="1312"/>
      <c r="DB23" s="1312"/>
      <c r="DC23" s="1312"/>
      <c r="DD23" s="1312"/>
      <c r="DE23" s="1312"/>
      <c r="DF23" s="1312"/>
      <c r="DG23" s="1312"/>
      <c r="DH23" s="1312"/>
      <c r="DI23" s="1312"/>
      <c r="DJ23" s="1312"/>
      <c r="DK23" s="1312"/>
      <c r="DL23" s="1312"/>
      <c r="DM23" s="1312"/>
      <c r="DN23" s="1312"/>
      <c r="DO23" s="1312"/>
      <c r="DP23" s="1312"/>
      <c r="DQ23" s="1312"/>
      <c r="DR23" s="1312"/>
      <c r="DS23" s="1312"/>
      <c r="DT23" s="1312"/>
      <c r="DU23" s="1312"/>
      <c r="DV23" s="1312"/>
      <c r="DW23" s="1312"/>
      <c r="DX23" s="1312"/>
      <c r="DY23" s="1312"/>
      <c r="DZ23" s="1312"/>
      <c r="EA23" s="1312"/>
      <c r="EB23" s="1312"/>
      <c r="EC23" s="1312"/>
      <c r="ED23" s="1312"/>
      <c r="EE23" s="1312"/>
      <c r="EF23" s="1312"/>
      <c r="EG23" s="1312"/>
      <c r="EH23" s="1312"/>
      <c r="EI23" s="1312"/>
      <c r="EJ23" s="1312"/>
      <c r="EK23" s="1312"/>
      <c r="EL23" s="1312"/>
      <c r="EM23" s="1312"/>
      <c r="EN23" s="1312"/>
      <c r="EO23" s="1312"/>
      <c r="EP23" s="1312"/>
      <c r="EQ23" s="1312"/>
      <c r="ER23" s="1312"/>
      <c r="ES23" s="1312"/>
      <c r="ET23" s="1312"/>
      <c r="EU23" s="1312"/>
      <c r="EV23" s="1312"/>
      <c r="EW23" s="1312"/>
      <c r="EX23" s="1312"/>
      <c r="EY23" s="1312"/>
      <c r="EZ23" s="1312"/>
      <c r="FA23" s="1312"/>
      <c r="FB23" s="1312"/>
      <c r="FC23" s="1312"/>
      <c r="FD23" s="1312"/>
      <c r="FE23" s="1312"/>
      <c r="FF23" s="1312"/>
      <c r="FG23" s="1312"/>
      <c r="FH23" s="1312"/>
      <c r="FI23" s="1312"/>
      <c r="FJ23" s="1312"/>
      <c r="FK23" s="1312"/>
      <c r="FL23" s="1312"/>
      <c r="FM23" s="1312"/>
      <c r="FN23" s="1312"/>
      <c r="FO23" s="1312"/>
      <c r="FP23" s="1312"/>
      <c r="FQ23" s="1312"/>
      <c r="FR23" s="1312"/>
      <c r="FS23" s="1312"/>
      <c r="FT23" s="1312"/>
      <c r="FU23" s="1312"/>
      <c r="FV23" s="1312"/>
      <c r="FW23" s="1312"/>
      <c r="FX23" s="1312"/>
      <c r="FY23" s="1312"/>
      <c r="FZ23" s="1312"/>
      <c r="GA23" s="1312"/>
      <c r="GB23" s="1312"/>
      <c r="GC23" s="1312"/>
      <c r="GD23" s="1312"/>
      <c r="GE23" s="736" t="s">
        <v>14</v>
      </c>
      <c r="GF23" s="1391"/>
      <c r="GG23" s="1392"/>
      <c r="GH23" s="1392"/>
      <c r="GI23" s="1392"/>
      <c r="GJ23" s="1392"/>
      <c r="GK23" s="1393"/>
    </row>
    <row r="24" spans="1:199" s="35" customFormat="1" ht="17.25" customHeight="1">
      <c r="B24" s="18"/>
      <c r="C24" s="18"/>
      <c r="D24" s="18"/>
      <c r="E24" s="18"/>
      <c r="F24" s="18"/>
      <c r="G24" s="18"/>
      <c r="H24" s="18"/>
      <c r="I24" s="18"/>
      <c r="J24" s="18"/>
      <c r="K24" s="18"/>
      <c r="L24" s="18"/>
      <c r="M24" s="18"/>
      <c r="N24" s="18"/>
      <c r="O24" s="18"/>
      <c r="P24" s="1312"/>
      <c r="Q24" s="1312"/>
      <c r="R24" s="1312"/>
      <c r="S24" s="1312"/>
      <c r="T24" s="1312"/>
      <c r="U24" s="1312"/>
      <c r="V24" s="1312"/>
      <c r="W24" s="1312"/>
      <c r="X24" s="1312"/>
      <c r="Y24" s="1312"/>
      <c r="Z24" s="1312"/>
      <c r="AA24" s="1312"/>
      <c r="AB24" s="1312"/>
      <c r="AC24" s="1312"/>
      <c r="AD24" s="1312"/>
      <c r="AE24" s="1312"/>
      <c r="AF24" s="1312"/>
      <c r="AG24" s="1312"/>
      <c r="AH24" s="1312"/>
      <c r="AI24" s="1312"/>
      <c r="AJ24" s="1312"/>
      <c r="AK24" s="1312"/>
      <c r="AL24" s="1312"/>
      <c r="AM24" s="1312"/>
      <c r="AN24" s="1312"/>
      <c r="AO24" s="1312"/>
      <c r="AP24" s="1312"/>
      <c r="AQ24" s="1312"/>
      <c r="AR24" s="1312"/>
      <c r="AS24" s="1312"/>
      <c r="AT24" s="1312"/>
      <c r="AU24" s="1312"/>
      <c r="AV24" s="1312"/>
      <c r="AW24" s="1312"/>
      <c r="AX24" s="1312"/>
      <c r="AY24" s="1312"/>
      <c r="AZ24" s="1312"/>
      <c r="BA24" s="1312"/>
      <c r="BB24" s="1312"/>
      <c r="BC24" s="1312"/>
      <c r="BD24" s="1312"/>
      <c r="BE24" s="1312"/>
      <c r="BF24" s="1312"/>
      <c r="BG24" s="1312"/>
      <c r="BH24" s="1312"/>
      <c r="BI24" s="1312"/>
      <c r="BJ24" s="1312"/>
      <c r="BK24" s="1312"/>
      <c r="BL24" s="1312"/>
      <c r="BM24" s="1312"/>
      <c r="BN24" s="1312"/>
      <c r="BO24" s="1312"/>
      <c r="BP24" s="1312"/>
      <c r="BQ24" s="1312"/>
      <c r="BR24" s="1312"/>
      <c r="BS24" s="1312"/>
      <c r="BT24" s="1312"/>
      <c r="BU24" s="1312"/>
      <c r="BV24" s="1312"/>
      <c r="BW24" s="1312"/>
      <c r="BX24" s="1312"/>
      <c r="BY24" s="1312"/>
      <c r="BZ24" s="1312"/>
      <c r="CA24" s="1312"/>
      <c r="CB24" s="1312"/>
      <c r="CC24" s="1312"/>
      <c r="CD24" s="1312"/>
      <c r="CE24" s="1312"/>
      <c r="CF24" s="1312"/>
      <c r="CG24" s="1312"/>
      <c r="CH24" s="1312"/>
      <c r="CI24" s="1312"/>
      <c r="CJ24" s="1312"/>
      <c r="CK24" s="1312"/>
      <c r="CL24" s="1312"/>
      <c r="CM24" s="1312"/>
      <c r="CN24" s="1312"/>
      <c r="CO24" s="1312"/>
      <c r="CP24" s="1312"/>
      <c r="CQ24" s="1312"/>
      <c r="CR24" s="1312"/>
      <c r="CS24" s="1312"/>
      <c r="CT24" s="1312"/>
      <c r="CU24" s="1312"/>
      <c r="CV24" s="1312"/>
      <c r="CW24" s="1312"/>
      <c r="CX24" s="1312"/>
      <c r="CY24" s="1312"/>
      <c r="CZ24" s="1312"/>
      <c r="DA24" s="1312"/>
      <c r="DB24" s="1312"/>
      <c r="DC24" s="1312"/>
      <c r="DD24" s="1312"/>
      <c r="DE24" s="1312"/>
      <c r="DF24" s="1312"/>
      <c r="DG24" s="1312"/>
      <c r="DH24" s="1312"/>
      <c r="DI24" s="1312"/>
      <c r="DJ24" s="1312"/>
      <c r="DK24" s="1312"/>
      <c r="DL24" s="1312"/>
      <c r="DM24" s="1312"/>
      <c r="DN24" s="1312"/>
      <c r="DO24" s="1312"/>
      <c r="DP24" s="1312"/>
      <c r="DQ24" s="1312"/>
      <c r="DR24" s="1312"/>
      <c r="DS24" s="1312"/>
      <c r="DT24" s="1312"/>
      <c r="DU24" s="1312"/>
      <c r="DV24" s="1312"/>
      <c r="DW24" s="1312"/>
      <c r="DX24" s="1312"/>
      <c r="DY24" s="1312"/>
      <c r="DZ24" s="1312"/>
      <c r="EA24" s="1312"/>
      <c r="EB24" s="1312"/>
      <c r="EC24" s="1312"/>
      <c r="ED24" s="1312"/>
      <c r="EE24" s="1312"/>
      <c r="EF24" s="1312"/>
      <c r="EG24" s="1312"/>
      <c r="EH24" s="1312"/>
      <c r="EI24" s="1312"/>
      <c r="EJ24" s="1312"/>
      <c r="EK24" s="1312"/>
      <c r="EL24" s="1312"/>
      <c r="EM24" s="1312"/>
      <c r="EN24" s="1312"/>
      <c r="EO24" s="1312"/>
      <c r="EP24" s="1312"/>
      <c r="EQ24" s="1312"/>
      <c r="ER24" s="1312"/>
      <c r="ES24" s="1312"/>
      <c r="ET24" s="1312"/>
      <c r="EU24" s="1312"/>
      <c r="EV24" s="1312"/>
      <c r="EW24" s="1312"/>
      <c r="EX24" s="1312"/>
      <c r="EY24" s="1312"/>
      <c r="EZ24" s="1312"/>
      <c r="FA24" s="1312"/>
      <c r="FB24" s="1312"/>
      <c r="FC24" s="1312"/>
      <c r="FD24" s="1312"/>
      <c r="FE24" s="1312"/>
      <c r="FF24" s="1312"/>
      <c r="FG24" s="1312"/>
      <c r="FH24" s="1312"/>
      <c r="FI24" s="1312"/>
      <c r="FJ24" s="1312"/>
      <c r="FK24" s="1312"/>
      <c r="FL24" s="1312"/>
      <c r="FM24" s="1312"/>
      <c r="FN24" s="1312"/>
      <c r="FO24" s="1312"/>
      <c r="FP24" s="1312"/>
      <c r="FQ24" s="1312"/>
      <c r="FR24" s="1312"/>
      <c r="FS24" s="1312"/>
      <c r="FT24" s="1312"/>
      <c r="FU24" s="1312"/>
      <c r="FV24" s="1312"/>
      <c r="FW24" s="1312"/>
      <c r="FX24" s="1312"/>
      <c r="FY24" s="1312"/>
      <c r="FZ24" s="1312"/>
      <c r="GA24" s="1312"/>
      <c r="GB24" s="1312"/>
      <c r="GC24" s="1312"/>
      <c r="GD24" s="1312"/>
      <c r="GE24" s="736" t="s">
        <v>14</v>
      </c>
      <c r="GF24" s="1394"/>
      <c r="GG24" s="1395"/>
      <c r="GH24" s="1395"/>
      <c r="GI24" s="1395"/>
      <c r="GJ24" s="1395"/>
      <c r="GK24" s="1396"/>
    </row>
    <row r="25" spans="1:199" s="35" customFormat="1" ht="6" customHeight="1">
      <c r="B25" s="18"/>
      <c r="C25" s="18"/>
      <c r="D25" s="18"/>
      <c r="E25" s="18"/>
      <c r="F25" s="18"/>
      <c r="G25" s="18"/>
      <c r="H25" s="18"/>
      <c r="I25" s="18"/>
      <c r="J25" s="18"/>
      <c r="K25" s="18"/>
      <c r="L25" s="18"/>
      <c r="M25" s="18"/>
      <c r="N25" s="18"/>
      <c r="O25" s="18"/>
      <c r="P25" s="1160"/>
      <c r="Q25" s="1160"/>
      <c r="R25" s="1160"/>
      <c r="S25" s="1160"/>
      <c r="T25" s="1160"/>
      <c r="U25" s="1160"/>
      <c r="V25" s="1160"/>
      <c r="W25" s="1160"/>
      <c r="X25" s="1160"/>
      <c r="Y25" s="1160"/>
      <c r="Z25" s="1160"/>
      <c r="AA25" s="1160"/>
      <c r="AB25" s="1160"/>
      <c r="AC25" s="1160"/>
      <c r="AD25" s="1160"/>
      <c r="AE25" s="1160"/>
      <c r="AF25" s="1160"/>
      <c r="AG25" s="1160"/>
      <c r="AH25" s="1160"/>
      <c r="AI25" s="1160"/>
      <c r="AJ25" s="1160"/>
      <c r="AK25" s="1160"/>
      <c r="AL25" s="1160"/>
      <c r="AM25" s="1160"/>
      <c r="AN25" s="1160"/>
      <c r="AO25" s="1160"/>
      <c r="AP25" s="1160"/>
      <c r="AQ25" s="1160"/>
      <c r="AR25" s="1160"/>
      <c r="AS25" s="1160"/>
      <c r="AT25" s="1160"/>
      <c r="AU25" s="1160"/>
      <c r="AV25" s="1160"/>
      <c r="AW25" s="1160"/>
      <c r="AX25" s="1160"/>
      <c r="AY25" s="1160"/>
      <c r="AZ25" s="1160"/>
      <c r="BA25" s="1160"/>
      <c r="BB25" s="1160"/>
      <c r="BC25" s="1160"/>
      <c r="BD25" s="1160"/>
      <c r="BE25" s="1160"/>
      <c r="BF25" s="1160"/>
      <c r="BG25" s="1160"/>
      <c r="BH25" s="1160"/>
      <c r="BI25" s="1160"/>
      <c r="BJ25" s="1160"/>
      <c r="BK25" s="1160"/>
      <c r="BL25" s="1160"/>
      <c r="BM25" s="1160"/>
      <c r="BN25" s="1160"/>
      <c r="BO25" s="1160"/>
      <c r="BP25" s="1160"/>
      <c r="BQ25" s="1160"/>
      <c r="BR25" s="1160"/>
      <c r="BS25" s="1160"/>
      <c r="BT25" s="1160"/>
      <c r="BU25" s="1160"/>
      <c r="BV25" s="1160"/>
      <c r="BW25" s="1160"/>
      <c r="BX25" s="1160"/>
      <c r="BY25" s="1160"/>
      <c r="BZ25" s="1160"/>
      <c r="CA25" s="1160"/>
      <c r="CB25" s="1160"/>
      <c r="CC25" s="1160"/>
      <c r="CD25" s="1160"/>
      <c r="CE25" s="1160"/>
      <c r="CF25" s="1160"/>
      <c r="CG25" s="1160"/>
      <c r="CH25" s="1160"/>
      <c r="CI25" s="1160"/>
      <c r="CJ25" s="1160"/>
      <c r="CK25" s="1160"/>
      <c r="CL25" s="1160"/>
      <c r="CM25" s="1160"/>
      <c r="CN25" s="1160"/>
      <c r="CO25" s="1160"/>
      <c r="CP25" s="1160"/>
      <c r="CQ25" s="1160"/>
      <c r="CR25" s="1160"/>
      <c r="CS25" s="1160"/>
      <c r="CT25" s="1160"/>
      <c r="CU25" s="1160"/>
      <c r="CV25" s="1160"/>
      <c r="CW25" s="1160"/>
      <c r="CX25" s="1160"/>
      <c r="CY25" s="1160"/>
      <c r="CZ25" s="1160"/>
      <c r="DA25" s="1160"/>
      <c r="DB25" s="1160"/>
      <c r="DC25" s="1160"/>
      <c r="DD25" s="1160"/>
      <c r="DE25" s="1160"/>
      <c r="DF25" s="1160"/>
      <c r="DG25" s="1160"/>
      <c r="DH25" s="1160"/>
      <c r="DI25" s="1160"/>
      <c r="DJ25" s="1160"/>
      <c r="DK25" s="1160"/>
      <c r="DL25" s="1160"/>
      <c r="DM25" s="1160"/>
      <c r="DN25" s="1160"/>
      <c r="DO25" s="1160"/>
      <c r="DP25" s="1160"/>
      <c r="DQ25" s="1160"/>
      <c r="DR25" s="1160"/>
      <c r="DS25" s="1160"/>
      <c r="DT25" s="1160"/>
      <c r="DU25" s="1160"/>
      <c r="DV25" s="1160"/>
      <c r="DW25" s="1160"/>
      <c r="DX25" s="1160"/>
      <c r="DY25" s="1160"/>
      <c r="DZ25" s="1160"/>
      <c r="EA25" s="1160"/>
      <c r="EB25" s="1160"/>
      <c r="EC25" s="1160"/>
      <c r="ED25" s="1160"/>
      <c r="EE25" s="1160"/>
      <c r="EF25" s="1160"/>
      <c r="EG25" s="1160"/>
      <c r="EH25" s="1160"/>
      <c r="EI25" s="1160"/>
      <c r="EJ25" s="1160"/>
      <c r="EK25" s="1160"/>
      <c r="EL25" s="1160"/>
      <c r="EM25" s="1160"/>
      <c r="EN25" s="1160"/>
      <c r="EO25" s="1160"/>
      <c r="EP25" s="1160"/>
      <c r="EQ25" s="1160"/>
      <c r="ER25" s="1160"/>
      <c r="ES25" s="1160"/>
      <c r="ET25" s="1160"/>
      <c r="EU25" s="1160"/>
      <c r="EV25" s="1160"/>
      <c r="EW25" s="1160"/>
      <c r="EX25" s="1160"/>
      <c r="EY25" s="1160"/>
      <c r="EZ25" s="1160"/>
      <c r="FA25" s="1160"/>
      <c r="FB25" s="1160"/>
      <c r="FC25" s="1160"/>
      <c r="FD25" s="1160"/>
      <c r="FE25" s="1160"/>
      <c r="FF25" s="1160"/>
      <c r="FG25" s="1160"/>
      <c r="FH25" s="1160"/>
      <c r="FI25" s="1160"/>
      <c r="FJ25" s="1160"/>
      <c r="FK25" s="1160"/>
      <c r="FL25" s="1160"/>
      <c r="FM25" s="1160"/>
      <c r="FN25" s="1160"/>
      <c r="FO25" s="1160"/>
      <c r="FP25" s="1160"/>
      <c r="FQ25" s="1160"/>
      <c r="FR25" s="1160"/>
      <c r="FS25" s="1160"/>
      <c r="FT25" s="1160"/>
      <c r="FU25" s="1160"/>
      <c r="FV25" s="1160"/>
      <c r="FW25" s="1160"/>
      <c r="FX25" s="1160"/>
      <c r="FY25" s="1160"/>
      <c r="FZ25" s="1160"/>
      <c r="GA25" s="1160"/>
      <c r="GB25" s="1160"/>
      <c r="GC25" s="1160"/>
      <c r="GD25" s="1160"/>
    </row>
    <row r="26" spans="1:199" s="25" customFormat="1" ht="18.75" customHeight="1">
      <c r="B26" s="39"/>
      <c r="C26" s="1292" t="s">
        <v>403</v>
      </c>
      <c r="D26" s="1292"/>
      <c r="E26" s="1292"/>
      <c r="F26" s="1292"/>
      <c r="G26" s="1292"/>
      <c r="H26" s="1292"/>
      <c r="I26" s="334"/>
      <c r="J26" s="334"/>
      <c r="K26" s="334"/>
      <c r="L26" s="336"/>
      <c r="M26" s="322"/>
      <c r="N26" s="50"/>
      <c r="O26" s="40"/>
      <c r="P26" s="40"/>
      <c r="Q26" s="40"/>
      <c r="R26" s="942" t="s">
        <v>25</v>
      </c>
      <c r="S26" s="942"/>
      <c r="T26" s="942"/>
      <c r="U26" s="942"/>
      <c r="V26" s="369"/>
      <c r="W26" s="942" t="s">
        <v>26</v>
      </c>
      <c r="X26" s="942"/>
      <c r="Y26" s="942"/>
      <c r="Z26" s="942"/>
      <c r="AA26" s="369"/>
      <c r="AB26" s="369"/>
      <c r="AC26" s="369"/>
      <c r="AD26" s="1257">
        <v>3</v>
      </c>
      <c r="AE26" s="1257"/>
      <c r="AF26" s="1257"/>
      <c r="AG26" s="1257"/>
      <c r="AH26" s="50"/>
      <c r="AI26" s="50"/>
      <c r="AJ26" s="50"/>
      <c r="AK26" s="50"/>
      <c r="AL26" s="50"/>
      <c r="AM26" s="322"/>
      <c r="AN26" s="322"/>
      <c r="AO26" s="322"/>
      <c r="AP26" s="18"/>
      <c r="AQ26" s="18"/>
      <c r="AR26" s="18"/>
      <c r="AS26" s="18"/>
      <c r="AT26" s="18"/>
      <c r="AU26" s="21"/>
      <c r="AV26" s="18"/>
      <c r="AW26" s="18"/>
      <c r="AX26" s="18"/>
      <c r="AY26" s="18"/>
      <c r="AZ26" s="18"/>
      <c r="BA26" s="50"/>
      <c r="BB26" s="50"/>
      <c r="BC26" s="50"/>
      <c r="BD26" s="369"/>
      <c r="BE26" s="369"/>
      <c r="BF26" s="369"/>
      <c r="BG26" s="369"/>
      <c r="BH26" s="369"/>
      <c r="BI26" s="50"/>
      <c r="BJ26" s="50"/>
      <c r="BK26" s="50"/>
      <c r="BL26" s="50"/>
      <c r="BM26" s="50"/>
      <c r="BN26" s="50"/>
      <c r="BO26" s="50"/>
      <c r="BP26" s="433"/>
      <c r="BQ26" s="433"/>
      <c r="BR26" s="433"/>
      <c r="BS26" s="50"/>
      <c r="BT26" s="50">
        <v>10</v>
      </c>
      <c r="BU26" s="15"/>
      <c r="BV26" s="15"/>
      <c r="BW26" s="12"/>
      <c r="BX26" s="334"/>
      <c r="BY26" s="50"/>
      <c r="BZ26" s="50"/>
      <c r="CA26" s="50"/>
      <c r="CB26" s="50"/>
      <c r="CC26" s="50"/>
      <c r="CD26" s="50"/>
      <c r="CE26" s="50"/>
      <c r="CF26" s="50"/>
      <c r="CG26" s="50"/>
      <c r="CH26" s="50"/>
      <c r="CI26" s="50"/>
      <c r="CJ26" s="50"/>
      <c r="CK26" s="50"/>
      <c r="CL26" s="50"/>
      <c r="CM26" s="50"/>
      <c r="CN26" s="50"/>
      <c r="CO26" s="50"/>
      <c r="CP26" s="322"/>
      <c r="CQ26" s="322"/>
      <c r="CR26" s="322"/>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433"/>
      <c r="DS26" s="433"/>
      <c r="DT26" s="433"/>
      <c r="DU26" s="50"/>
      <c r="DV26" s="50"/>
      <c r="DW26" s="50"/>
      <c r="DX26" s="50"/>
      <c r="DY26" s="50"/>
      <c r="DZ26" s="50"/>
      <c r="EA26" s="50"/>
      <c r="EB26" s="50"/>
      <c r="EC26" s="50"/>
      <c r="ED26" s="50"/>
      <c r="EE26" s="50"/>
      <c r="EF26" s="50"/>
      <c r="EG26" s="50"/>
      <c r="EH26" s="50"/>
      <c r="EI26" s="40"/>
      <c r="EJ26" s="40"/>
      <c r="EK26" s="40"/>
      <c r="EL26" s="40"/>
      <c r="EM26" s="40"/>
      <c r="EN26" s="40"/>
      <c r="EO26" s="40"/>
      <c r="EP26" s="40"/>
      <c r="EQ26" s="40"/>
      <c r="ER26" s="40"/>
      <c r="ES26" s="40"/>
      <c r="ET26" s="40"/>
      <c r="EU26" s="40"/>
      <c r="EV26" s="40"/>
      <c r="EW26" s="40"/>
      <c r="EX26" s="40"/>
      <c r="EY26" s="39"/>
      <c r="EZ26" s="39"/>
      <c r="FA26" s="39"/>
      <c r="FB26" s="39"/>
      <c r="FC26" s="39"/>
      <c r="FD26" s="39"/>
      <c r="FE26" s="39"/>
      <c r="FF26" s="39"/>
      <c r="FG26" s="39"/>
      <c r="FH26" s="39"/>
      <c r="FI26" s="39"/>
      <c r="FJ26" s="39"/>
      <c r="FK26" s="39"/>
      <c r="FL26" s="39"/>
      <c r="FM26" s="39"/>
      <c r="FN26" s="39"/>
      <c r="FO26" s="39"/>
      <c r="FP26" s="39"/>
      <c r="FQ26" s="39"/>
      <c r="FR26" s="39"/>
      <c r="FS26" s="39"/>
      <c r="FT26" s="39"/>
      <c r="FU26" s="39"/>
      <c r="FV26" s="39"/>
      <c r="FW26" s="39"/>
      <c r="FX26" s="39"/>
      <c r="FY26" s="39"/>
      <c r="FZ26" s="39"/>
      <c r="GA26" s="39"/>
      <c r="GB26" s="39"/>
      <c r="GC26" s="39"/>
      <c r="GD26" s="39"/>
      <c r="GF26" s="35"/>
      <c r="GG26" s="35"/>
      <c r="GH26" s="35"/>
      <c r="GI26" s="35"/>
      <c r="GJ26" s="35"/>
      <c r="GK26" s="35"/>
      <c r="GL26" s="35"/>
      <c r="GM26" s="35"/>
      <c r="GN26" s="35"/>
      <c r="GO26" s="35"/>
      <c r="GP26" s="35"/>
      <c r="GQ26" s="35"/>
    </row>
    <row r="27" spans="1:199" ht="24" customHeight="1">
      <c r="B27" s="7"/>
      <c r="C27" s="1292"/>
      <c r="D27" s="1292"/>
      <c r="E27" s="1292"/>
      <c r="F27" s="1292"/>
      <c r="G27" s="1292"/>
      <c r="H27" s="1292"/>
      <c r="I27" s="7"/>
      <c r="J27" s="7"/>
      <c r="K27" s="7"/>
      <c r="L27" s="1246"/>
      <c r="M27" s="1247"/>
      <c r="N27" s="1247"/>
      <c r="O27" s="1248"/>
      <c r="P27" s="12"/>
      <c r="Q27" s="12"/>
      <c r="R27" s="1249">
        <v>2</v>
      </c>
      <c r="S27" s="1250"/>
      <c r="T27" s="1250"/>
      <c r="U27" s="1251"/>
      <c r="V27" s="12"/>
      <c r="W27" s="1249">
        <v>2</v>
      </c>
      <c r="X27" s="1250"/>
      <c r="Y27" s="1250"/>
      <c r="Z27" s="1251"/>
      <c r="AA27" s="12"/>
      <c r="AB27" s="12"/>
      <c r="AC27" s="12"/>
      <c r="AD27" s="1243"/>
      <c r="AE27" s="1244"/>
      <c r="AF27" s="1244"/>
      <c r="AG27" s="1245"/>
      <c r="AH27" s="21"/>
      <c r="AI27" s="15"/>
      <c r="AJ27" s="15"/>
      <c r="AK27" s="12"/>
      <c r="AL27" s="12"/>
      <c r="AM27" s="12"/>
      <c r="AN27" s="850" t="s">
        <v>749</v>
      </c>
      <c r="AO27" s="850"/>
      <c r="AP27" s="850"/>
      <c r="AQ27" s="850"/>
      <c r="AR27" s="850"/>
      <c r="AS27" s="850"/>
      <c r="AT27" s="850"/>
      <c r="AU27" s="850"/>
      <c r="AV27" s="850"/>
      <c r="AW27" s="850"/>
      <c r="AX27" s="850"/>
      <c r="AY27" s="850"/>
      <c r="AZ27" s="850"/>
      <c r="BA27" s="850"/>
      <c r="BB27" s="850"/>
      <c r="BC27" s="850"/>
      <c r="BD27" s="850"/>
      <c r="BE27" s="850"/>
      <c r="BF27" s="850"/>
      <c r="BG27" s="850"/>
      <c r="BH27" s="850"/>
      <c r="BI27" s="850"/>
      <c r="BJ27" s="850"/>
      <c r="BK27" s="850"/>
      <c r="BL27" s="850"/>
      <c r="BM27" s="850"/>
      <c r="BN27" s="850"/>
      <c r="BO27" s="850"/>
      <c r="BP27" s="850"/>
      <c r="BQ27" s="850"/>
      <c r="BR27" s="850"/>
      <c r="BS27" s="850"/>
      <c r="BT27" s="850"/>
      <c r="BU27" s="850"/>
      <c r="BV27" s="850"/>
      <c r="BW27" s="850"/>
      <c r="BX27" s="850"/>
      <c r="BY27" s="850"/>
      <c r="BZ27" s="850"/>
      <c r="CA27" s="850"/>
      <c r="CB27" s="850"/>
      <c r="CC27" s="850"/>
      <c r="CD27" s="850"/>
      <c r="CE27" s="850"/>
      <c r="CF27" s="850"/>
      <c r="CG27" s="850"/>
      <c r="CH27" s="850"/>
      <c r="CI27" s="850"/>
      <c r="CJ27" s="850"/>
      <c r="CK27" s="850"/>
      <c r="CL27" s="850"/>
      <c r="CM27" s="850"/>
      <c r="CN27" s="850"/>
      <c r="CO27" s="850"/>
      <c r="CP27" s="850"/>
      <c r="CQ27" s="850"/>
      <c r="CR27" s="850"/>
      <c r="CS27" s="850"/>
      <c r="CT27" s="850"/>
      <c r="CU27" s="850"/>
      <c r="CV27" s="850"/>
      <c r="CW27" s="850"/>
      <c r="CX27" s="850"/>
      <c r="CY27" s="850"/>
      <c r="CZ27" s="850"/>
      <c r="DA27" s="850"/>
      <c r="DB27" s="850"/>
      <c r="DC27" s="850"/>
      <c r="DD27" s="850"/>
      <c r="DE27" s="850"/>
      <c r="DF27" s="850"/>
      <c r="DG27" s="850"/>
      <c r="DH27" s="850"/>
      <c r="DI27" s="850"/>
      <c r="DJ27" s="850"/>
      <c r="DK27" s="850"/>
      <c r="DL27" s="850"/>
      <c r="DM27" s="850"/>
      <c r="DN27" s="850"/>
      <c r="DO27" s="850"/>
      <c r="DP27" s="850"/>
      <c r="DQ27" s="850"/>
      <c r="DR27" s="850"/>
      <c r="DS27" s="850"/>
      <c r="DT27" s="850"/>
      <c r="DU27" s="850"/>
      <c r="DV27" s="850"/>
      <c r="DW27" s="850"/>
      <c r="DX27" s="850"/>
      <c r="DY27" s="850"/>
      <c r="DZ27" s="850"/>
      <c r="EA27" s="850"/>
      <c r="EB27" s="850"/>
      <c r="EC27" s="850"/>
      <c r="ED27" s="850"/>
      <c r="EE27" s="850"/>
      <c r="EF27" s="850"/>
      <c r="EG27" s="850"/>
      <c r="EH27" s="850"/>
      <c r="EI27" s="850"/>
      <c r="EJ27" s="850"/>
      <c r="EK27" s="850"/>
      <c r="EL27" s="850"/>
      <c r="EM27" s="850"/>
      <c r="EN27" s="850"/>
      <c r="EO27" s="850"/>
      <c r="EP27" s="850"/>
      <c r="EQ27" s="850"/>
      <c r="ER27" s="850"/>
      <c r="ES27" s="850"/>
      <c r="ET27" s="850"/>
      <c r="EU27" s="850"/>
      <c r="EV27" s="850"/>
      <c r="EW27" s="850"/>
      <c r="EX27" s="850"/>
      <c r="EY27" s="850"/>
      <c r="EZ27" s="850"/>
      <c r="FA27" s="850"/>
      <c r="FB27" s="850"/>
      <c r="FC27" s="850"/>
      <c r="FD27" s="850"/>
      <c r="FE27" s="850"/>
      <c r="FF27" s="850"/>
      <c r="FG27" s="850"/>
      <c r="FH27" s="850"/>
      <c r="FI27" s="850"/>
      <c r="FJ27" s="850"/>
      <c r="FK27" s="850"/>
      <c r="FL27" s="850"/>
      <c r="FM27" s="850"/>
      <c r="FN27" s="850"/>
      <c r="FO27" s="850"/>
      <c r="FP27" s="850"/>
      <c r="FQ27" s="850"/>
      <c r="FR27" s="850"/>
      <c r="FS27" s="850"/>
      <c r="FT27" s="850"/>
      <c r="FU27" s="850"/>
      <c r="FV27" s="850"/>
      <c r="FW27" s="850"/>
      <c r="FX27" s="850"/>
      <c r="FY27" s="850"/>
      <c r="FZ27" s="850"/>
      <c r="GA27" s="850"/>
      <c r="GB27" s="850"/>
      <c r="GC27" s="850"/>
      <c r="GD27" s="850"/>
      <c r="GF27" s="35"/>
      <c r="GG27" s="35"/>
      <c r="GH27" s="35"/>
      <c r="GI27" s="35"/>
      <c r="GJ27" s="35"/>
      <c r="GK27" s="35"/>
      <c r="GL27" s="35"/>
      <c r="GM27" s="35"/>
      <c r="GN27" s="35"/>
      <c r="GO27" s="35"/>
      <c r="GP27" s="35"/>
      <c r="GQ27" s="35"/>
    </row>
    <row r="28" spans="1:199" ht="15" customHeight="1">
      <c r="B28" s="7"/>
      <c r="C28" s="339"/>
      <c r="D28" s="339"/>
      <c r="E28" s="339"/>
      <c r="F28" s="339"/>
      <c r="G28" s="339"/>
      <c r="H28" s="335"/>
      <c r="I28" s="367"/>
      <c r="J28" s="367"/>
      <c r="K28" s="12"/>
      <c r="L28" s="10"/>
      <c r="M28" s="10"/>
      <c r="N28" s="10"/>
      <c r="O28" s="10"/>
      <c r="P28" s="10"/>
      <c r="Q28" s="19"/>
      <c r="R28" s="19"/>
      <c r="S28" s="19"/>
      <c r="T28" s="21"/>
      <c r="U28" s="21"/>
      <c r="V28" s="21"/>
      <c r="W28" s="21"/>
      <c r="X28" s="21"/>
      <c r="Y28" s="21"/>
      <c r="Z28" s="21"/>
      <c r="AA28" s="21"/>
      <c r="AB28" s="21"/>
      <c r="AC28" s="21"/>
      <c r="AD28" s="21"/>
      <c r="AE28" s="21"/>
      <c r="AF28" s="21"/>
      <c r="AG28" s="21"/>
      <c r="AH28" s="21"/>
      <c r="AI28" s="19"/>
      <c r="AJ28" s="19"/>
      <c r="AK28" s="12"/>
      <c r="AL28" s="12"/>
      <c r="AM28" s="12"/>
      <c r="AN28" s="12"/>
      <c r="AO28" s="19"/>
      <c r="AP28" s="19"/>
      <c r="AQ28" s="19"/>
      <c r="AR28" s="19"/>
      <c r="AS28" s="19"/>
      <c r="AT28" s="19"/>
      <c r="AU28" s="19"/>
      <c r="AV28" s="19"/>
      <c r="AW28" s="19"/>
      <c r="AX28" s="19"/>
      <c r="AY28" s="19"/>
      <c r="AZ28" s="19"/>
      <c r="BA28" s="19"/>
      <c r="BB28" s="318"/>
      <c r="BC28" s="318"/>
      <c r="BD28" s="318"/>
      <c r="BE28" s="318"/>
      <c r="BF28" s="331"/>
      <c r="BG28" s="331"/>
      <c r="BH28" s="331"/>
      <c r="BI28" s="331"/>
      <c r="BJ28" s="19"/>
      <c r="BK28" s="2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F28" s="35"/>
      <c r="GG28" s="35"/>
      <c r="GH28" s="35"/>
      <c r="GI28" s="35"/>
      <c r="GJ28" s="35"/>
      <c r="GK28" s="35"/>
      <c r="GL28" s="35"/>
      <c r="GM28" s="35"/>
      <c r="GN28" s="35"/>
      <c r="GO28" s="35"/>
      <c r="GP28" s="35"/>
      <c r="GQ28" s="35"/>
    </row>
    <row r="29" spans="1:199" s="35" customFormat="1" ht="30" customHeight="1">
      <c r="A29" s="738" t="s">
        <v>686</v>
      </c>
      <c r="B29" s="13"/>
      <c r="C29" s="1290" t="s">
        <v>716</v>
      </c>
      <c r="D29" s="1290"/>
      <c r="E29" s="1290"/>
      <c r="F29" s="1290"/>
      <c r="G29" s="1290"/>
      <c r="H29" s="1290"/>
      <c r="I29" s="434"/>
      <c r="J29" s="18"/>
      <c r="K29" s="18"/>
      <c r="L29" s="18"/>
      <c r="M29" s="1291" t="s">
        <v>691</v>
      </c>
      <c r="N29" s="1291"/>
      <c r="O29" s="1291"/>
      <c r="P29" s="1291"/>
      <c r="Q29" s="1291"/>
      <c r="R29" s="1291"/>
      <c r="S29" s="1291"/>
      <c r="T29" s="1291"/>
      <c r="U29" s="1291"/>
      <c r="V29" s="1291"/>
      <c r="W29" s="1291"/>
      <c r="X29" s="1291"/>
      <c r="Y29" s="1291"/>
      <c r="Z29" s="1291"/>
      <c r="AA29" s="1291"/>
      <c r="AB29" s="1291"/>
      <c r="AC29" s="1291"/>
      <c r="AD29" s="1291"/>
      <c r="AE29" s="1287" t="s">
        <v>19</v>
      </c>
      <c r="AF29" s="1287"/>
      <c r="AG29" s="1287"/>
      <c r="AH29" s="1287"/>
      <c r="AI29" s="1287"/>
      <c r="AJ29" s="1287"/>
      <c r="AK29" s="1286"/>
      <c r="AL29" s="1286"/>
      <c r="AM29" s="1286"/>
      <c r="AN29" s="1286"/>
      <c r="AO29" s="1286"/>
      <c r="AP29" s="1286"/>
      <c r="AQ29" s="1286"/>
      <c r="AR29" s="1287" t="s">
        <v>20</v>
      </c>
      <c r="AS29" s="1287"/>
      <c r="AT29" s="1287"/>
      <c r="AU29" s="1287"/>
      <c r="AV29" s="1287"/>
      <c r="AW29" s="1287"/>
      <c r="AX29" s="1286"/>
      <c r="AY29" s="1286"/>
      <c r="AZ29" s="1286"/>
      <c r="BA29" s="1286"/>
      <c r="BB29" s="1286"/>
      <c r="BC29" s="1286"/>
      <c r="BD29" s="1286"/>
      <c r="BE29" s="1287" t="s">
        <v>21</v>
      </c>
      <c r="BF29" s="1287"/>
      <c r="BG29" s="1287"/>
      <c r="BH29" s="1287"/>
      <c r="BI29" s="1287"/>
      <c r="BJ29" s="1287"/>
      <c r="BK29" s="258"/>
      <c r="BL29" s="18"/>
      <c r="BM29" s="18"/>
      <c r="BN29" s="18"/>
      <c r="BO29" s="18"/>
      <c r="BP29" s="18"/>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row>
    <row r="30" spans="1:199" s="35" customFormat="1" ht="15.75" customHeight="1">
      <c r="B30" s="13"/>
      <c r="C30" s="266"/>
      <c r="D30" s="23"/>
      <c r="E30" s="23"/>
      <c r="F30" s="23"/>
      <c r="G30" s="23"/>
      <c r="H30" s="402"/>
      <c r="I30" s="402"/>
      <c r="J30" s="13"/>
      <c r="K30" s="1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13"/>
      <c r="AP30" s="13"/>
      <c r="AQ30" s="23"/>
      <c r="AR30" s="23"/>
      <c r="AS30" s="23"/>
      <c r="AT30" s="23"/>
      <c r="AU30" s="23"/>
      <c r="AV30" s="23"/>
      <c r="AW30" s="23"/>
      <c r="AX30" s="23"/>
      <c r="AY30" s="23"/>
      <c r="AZ30" s="23"/>
      <c r="BA30" s="23"/>
      <c r="BB30" s="23"/>
      <c r="BC30" s="23"/>
      <c r="BD30" s="23"/>
      <c r="BE30" s="23"/>
      <c r="BF30" s="435"/>
      <c r="BG30" s="435"/>
      <c r="BH30" s="435"/>
      <c r="BI30" s="435"/>
      <c r="BJ30" s="23"/>
      <c r="BK30" s="221"/>
      <c r="BL30" s="13"/>
      <c r="BM30" s="13"/>
      <c r="BN30" s="13"/>
      <c r="BO30" s="13"/>
      <c r="BP30" s="1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row>
    <row r="31" spans="1:199" s="35" customFormat="1" ht="29.25" customHeight="1">
      <c r="B31" s="13"/>
      <c r="C31" s="404"/>
      <c r="D31" s="434"/>
      <c r="E31" s="434"/>
      <c r="F31" s="434"/>
      <c r="G31" s="434"/>
      <c r="H31" s="434"/>
      <c r="I31" s="434"/>
      <c r="J31" s="434"/>
      <c r="K31" s="434"/>
      <c r="L31" s="434"/>
      <c r="M31" s="434"/>
      <c r="N31" s="23"/>
      <c r="O31" s="23"/>
      <c r="P31" s="23"/>
      <c r="Q31" s="23"/>
      <c r="R31" s="23"/>
      <c r="S31" s="23"/>
      <c r="T31" s="23"/>
      <c r="U31" s="23"/>
      <c r="V31" s="13"/>
      <c r="W31" s="23"/>
      <c r="X31" s="23"/>
      <c r="Y31" s="1288" t="s">
        <v>87</v>
      </c>
      <c r="Z31" s="1288"/>
      <c r="AA31" s="1288"/>
      <c r="AB31" s="1288"/>
      <c r="AC31" s="1288"/>
      <c r="AD31" s="1288"/>
      <c r="AE31" s="1288"/>
      <c r="AF31" s="1288"/>
      <c r="AG31" s="1288"/>
      <c r="AH31" s="1288"/>
      <c r="AI31" s="1288"/>
      <c r="AJ31" s="1288"/>
      <c r="AK31" s="850" t="s">
        <v>78</v>
      </c>
      <c r="AL31" s="850"/>
      <c r="AM31" s="850"/>
      <c r="AN31" s="850"/>
      <c r="AO31" s="850"/>
      <c r="AP31" s="850"/>
      <c r="AQ31" s="850"/>
      <c r="AR31" s="850"/>
      <c r="AS31" s="850"/>
      <c r="AT31" s="850"/>
      <c r="AU31" s="850"/>
      <c r="AV31" s="850"/>
      <c r="AW31" s="850"/>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289" t="s">
        <v>9</v>
      </c>
      <c r="EA31" s="1289"/>
      <c r="EB31" s="1289"/>
      <c r="EC31" s="1289"/>
      <c r="ED31" s="1289"/>
      <c r="EE31" s="1289"/>
      <c r="EF31" s="1289"/>
      <c r="EG31" s="1289"/>
      <c r="EH31" s="1289"/>
      <c r="EI31" s="1289"/>
      <c r="EJ31" s="1289"/>
      <c r="EK31" s="1289"/>
      <c r="EL31" s="1289"/>
      <c r="EM31" s="1289"/>
      <c r="EN31" s="1289"/>
      <c r="EO31" s="1289"/>
      <c r="EP31" s="1289"/>
      <c r="EQ31" s="1289"/>
      <c r="ER31" s="1289"/>
      <c r="ES31" s="1289"/>
      <c r="ET31" s="1289"/>
      <c r="EU31" s="1289"/>
      <c r="EV31" s="1289"/>
      <c r="EW31" s="436"/>
      <c r="EX31" s="436"/>
      <c r="EY31" s="18"/>
      <c r="EZ31" s="18"/>
      <c r="FA31" s="18"/>
      <c r="FB31" s="18"/>
      <c r="FC31" s="18"/>
      <c r="FD31" s="18"/>
      <c r="FE31" s="18"/>
      <c r="FF31" s="18"/>
      <c r="FG31" s="18"/>
      <c r="FH31" s="18"/>
      <c r="FI31" s="18"/>
      <c r="FJ31" s="18"/>
      <c r="FK31" s="18"/>
      <c r="FL31" s="18"/>
      <c r="FM31" s="18"/>
      <c r="FN31" s="18"/>
      <c r="FO31" s="18"/>
      <c r="FP31" s="18"/>
      <c r="FQ31" s="18"/>
      <c r="FR31" s="18"/>
      <c r="FS31" s="18"/>
      <c r="FT31" s="21"/>
      <c r="FU31" s="18"/>
      <c r="FV31" s="21"/>
      <c r="FW31" s="21"/>
      <c r="FX31" s="21"/>
      <c r="FY31" s="21"/>
      <c r="FZ31" s="21"/>
      <c r="GA31" s="21"/>
      <c r="GB31" s="21"/>
      <c r="GC31" s="21"/>
      <c r="GD31" s="18"/>
    </row>
    <row r="32" spans="1:199" s="109" customFormat="1" ht="11.25" customHeight="1">
      <c r="B32" s="437"/>
      <c r="C32" s="438"/>
      <c r="D32" s="438"/>
      <c r="E32" s="438"/>
      <c r="F32" s="438"/>
      <c r="G32" s="438"/>
      <c r="H32" s="438"/>
      <c r="I32" s="438"/>
      <c r="J32" s="438"/>
      <c r="K32" s="438"/>
      <c r="L32" s="439"/>
      <c r="M32" s="439"/>
      <c r="N32" s="440"/>
      <c r="O32" s="437"/>
      <c r="P32" s="437"/>
      <c r="Q32" s="437"/>
      <c r="R32" s="437"/>
      <c r="S32" s="437"/>
      <c r="T32" s="437"/>
      <c r="U32" s="437"/>
      <c r="V32" s="437"/>
      <c r="W32" s="437"/>
      <c r="X32" s="437"/>
      <c r="Y32" s="437"/>
      <c r="Z32" s="437"/>
      <c r="AA32" s="437"/>
      <c r="AB32" s="437"/>
      <c r="AC32" s="437"/>
      <c r="AD32" s="1257">
        <v>3</v>
      </c>
      <c r="AE32" s="1257"/>
      <c r="AF32" s="1257"/>
      <c r="AG32" s="1257"/>
      <c r="AH32" s="440"/>
      <c r="AI32" s="440"/>
      <c r="AJ32" s="440"/>
      <c r="AK32" s="440"/>
      <c r="AL32" s="440"/>
      <c r="AM32" s="440"/>
      <c r="AN32" s="439"/>
      <c r="AO32" s="437"/>
      <c r="AP32" s="437"/>
      <c r="AQ32" s="437"/>
      <c r="AR32" s="437"/>
      <c r="AS32" s="437"/>
      <c r="AT32" s="437"/>
      <c r="AU32" s="437"/>
      <c r="AV32" s="437"/>
      <c r="AW32" s="437"/>
      <c r="AX32" s="437"/>
      <c r="AY32" s="437"/>
      <c r="AZ32" s="437"/>
      <c r="BA32" s="437"/>
      <c r="BB32" s="437"/>
      <c r="BC32" s="437"/>
      <c r="BD32" s="437"/>
      <c r="BE32" s="437"/>
      <c r="BF32" s="437"/>
      <c r="BG32" s="437"/>
      <c r="BH32" s="437"/>
      <c r="BI32" s="440"/>
      <c r="BJ32" s="440"/>
      <c r="BK32" s="440"/>
      <c r="BL32" s="440"/>
      <c r="BM32" s="440"/>
      <c r="BN32" s="440"/>
      <c r="BO32" s="440"/>
      <c r="BP32" s="440"/>
      <c r="BQ32" s="437"/>
      <c r="BR32" s="437"/>
      <c r="BS32" s="437"/>
      <c r="BT32" s="437"/>
      <c r="BU32" s="437"/>
      <c r="BV32" s="437"/>
      <c r="BW32" s="439"/>
      <c r="BX32" s="437"/>
      <c r="BY32" s="440"/>
      <c r="BZ32" s="440"/>
      <c r="CA32" s="440"/>
      <c r="CB32" s="440"/>
      <c r="CC32" s="440"/>
      <c r="CD32" s="440"/>
      <c r="CE32" s="440"/>
      <c r="CF32" s="440"/>
      <c r="CG32" s="440"/>
      <c r="CH32" s="440"/>
      <c r="CI32" s="440"/>
      <c r="CJ32" s="440"/>
      <c r="CK32" s="440"/>
      <c r="CL32" s="440"/>
      <c r="CM32" s="440"/>
      <c r="CN32" s="440"/>
      <c r="CO32" s="440"/>
      <c r="CP32" s="440"/>
      <c r="CQ32" s="1257">
        <v>5</v>
      </c>
      <c r="CR32" s="1257"/>
      <c r="CS32" s="1257"/>
      <c r="CT32" s="1257"/>
      <c r="CU32" s="440"/>
      <c r="CV32" s="440"/>
      <c r="CW32" s="440"/>
      <c r="CX32" s="440"/>
      <c r="CY32" s="440"/>
      <c r="CZ32" s="440"/>
      <c r="DA32" s="440"/>
      <c r="DB32" s="440"/>
      <c r="DC32" s="440"/>
      <c r="DD32" s="440"/>
      <c r="DE32" s="440"/>
      <c r="DF32" s="440"/>
      <c r="DG32" s="440"/>
      <c r="DH32" s="440"/>
      <c r="DI32" s="440"/>
      <c r="DJ32" s="440"/>
      <c r="DK32" s="440"/>
      <c r="DL32" s="440"/>
      <c r="DM32" s="440"/>
      <c r="DN32" s="440"/>
      <c r="DO32" s="440"/>
      <c r="DP32" s="1257">
        <v>10</v>
      </c>
      <c r="DQ32" s="1257"/>
      <c r="DR32" s="1257"/>
      <c r="DS32" s="1257"/>
      <c r="DT32" s="440"/>
      <c r="DU32" s="440"/>
      <c r="DV32" s="440"/>
      <c r="DW32" s="440"/>
      <c r="DX32" s="440"/>
      <c r="DY32" s="437"/>
      <c r="DZ32" s="437"/>
      <c r="EA32" s="440"/>
      <c r="EB32" s="440"/>
      <c r="EC32" s="440"/>
      <c r="ED32" s="440"/>
      <c r="EE32" s="440"/>
      <c r="EF32" s="440"/>
      <c r="EG32" s="440"/>
      <c r="EH32" s="440"/>
      <c r="EI32" s="440"/>
      <c r="EJ32" s="440"/>
      <c r="EK32" s="440"/>
      <c r="EL32" s="1257">
        <v>11</v>
      </c>
      <c r="EM32" s="1257"/>
      <c r="EN32" s="1257"/>
      <c r="EO32" s="1257"/>
      <c r="EP32" s="440"/>
      <c r="EQ32" s="440"/>
      <c r="ER32" s="440"/>
      <c r="ES32" s="440"/>
      <c r="ET32" s="440"/>
      <c r="EU32" s="440"/>
      <c r="EV32" s="440"/>
      <c r="EW32" s="440"/>
      <c r="EX32" s="440"/>
      <c r="EY32" s="440"/>
      <c r="EZ32" s="440"/>
      <c r="FA32" s="1257">
        <v>13</v>
      </c>
      <c r="FB32" s="1257"/>
      <c r="FC32" s="1257"/>
      <c r="FD32" s="1257"/>
      <c r="FE32" s="440"/>
      <c r="FF32" s="440"/>
      <c r="FG32" s="440"/>
      <c r="FH32" s="440"/>
      <c r="FI32" s="440"/>
      <c r="FJ32" s="440"/>
      <c r="FK32" s="440"/>
      <c r="FL32" s="440"/>
      <c r="FM32" s="440"/>
      <c r="FN32" s="440"/>
      <c r="FO32" s="440"/>
      <c r="FP32" s="1257">
        <v>15</v>
      </c>
      <c r="FQ32" s="1257"/>
      <c r="FR32" s="1257"/>
      <c r="FS32" s="1257"/>
      <c r="FT32" s="440"/>
      <c r="FU32" s="440"/>
      <c r="FV32" s="440"/>
      <c r="FW32" s="440"/>
      <c r="FX32" s="440"/>
      <c r="FY32" s="437"/>
      <c r="FZ32" s="437"/>
      <c r="GA32" s="437"/>
      <c r="GB32" s="437"/>
      <c r="GC32" s="437"/>
      <c r="GD32" s="437"/>
      <c r="GM32" s="8"/>
      <c r="GN32" s="8"/>
      <c r="GO32" s="8"/>
      <c r="GP32" s="8"/>
      <c r="GQ32" s="8"/>
    </row>
    <row r="33" spans="1:193" ht="1.5" customHeight="1">
      <c r="B33" s="7"/>
      <c r="C33" s="335"/>
      <c r="D33" s="335"/>
      <c r="E33" s="335"/>
      <c r="F33" s="335"/>
      <c r="G33" s="335"/>
      <c r="H33" s="335"/>
      <c r="I33" s="367"/>
      <c r="J33" s="367"/>
      <c r="K33" s="367"/>
      <c r="L33" s="1270"/>
      <c r="M33" s="1271"/>
      <c r="N33" s="1271"/>
      <c r="O33" s="1272"/>
      <c r="P33" s="40"/>
      <c r="Q33" s="40"/>
      <c r="R33" s="1278">
        <v>2</v>
      </c>
      <c r="S33" s="1279"/>
      <c r="T33" s="1279"/>
      <c r="U33" s="1280"/>
      <c r="V33" s="441"/>
      <c r="W33" s="1278">
        <v>3</v>
      </c>
      <c r="X33" s="1279"/>
      <c r="Y33" s="1279"/>
      <c r="Z33" s="1280"/>
      <c r="AA33" s="369"/>
      <c r="AB33" s="369"/>
      <c r="AC33" s="369"/>
      <c r="AD33" s="968"/>
      <c r="AE33" s="969"/>
      <c r="AF33" s="969"/>
      <c r="AG33" s="970"/>
      <c r="AH33" s="38"/>
      <c r="AI33" s="968"/>
      <c r="AJ33" s="969"/>
      <c r="AK33" s="969"/>
      <c r="AL33" s="970"/>
      <c r="AM33" s="19"/>
      <c r="AN33" s="944" t="s">
        <v>88</v>
      </c>
      <c r="AO33" s="944"/>
      <c r="AP33" s="944"/>
      <c r="AQ33" s="944"/>
      <c r="AR33" s="944"/>
      <c r="AS33" s="944"/>
      <c r="AT33" s="944"/>
      <c r="AU33" s="944"/>
      <c r="AV33" s="944"/>
      <c r="AW33" s="944"/>
      <c r="AX33" s="944"/>
      <c r="AY33" s="944"/>
      <c r="AZ33" s="944"/>
      <c r="BA33" s="944"/>
      <c r="BB33" s="944"/>
      <c r="BC33" s="944"/>
      <c r="BD33" s="944"/>
      <c r="BE33" s="944"/>
      <c r="BF33" s="944"/>
      <c r="BG33" s="944"/>
      <c r="BH33" s="944"/>
      <c r="BI33" s="21"/>
      <c r="BJ33" s="21"/>
      <c r="BK33" s="21"/>
      <c r="BL33" s="21"/>
      <c r="BM33" s="21"/>
      <c r="BN33" s="21"/>
      <c r="BO33" s="21"/>
      <c r="BP33" s="21"/>
      <c r="BQ33" s="18"/>
      <c r="BR33" s="18"/>
      <c r="BS33" s="18"/>
      <c r="BT33" s="1259" t="s">
        <v>75</v>
      </c>
      <c r="BU33" s="1259"/>
      <c r="BV33" s="1259"/>
      <c r="BW33" s="1259"/>
      <c r="BX33" s="1259"/>
      <c r="BY33" s="18"/>
      <c r="BZ33" s="18"/>
      <c r="CA33" s="19"/>
      <c r="CB33" s="19"/>
      <c r="CC33" s="19"/>
      <c r="CD33" s="19"/>
      <c r="CE33" s="19"/>
      <c r="CF33" s="19"/>
      <c r="CG33" s="19"/>
      <c r="CH33" s="318"/>
      <c r="CI33" s="318"/>
      <c r="CJ33" s="21"/>
      <c r="CK33" s="21"/>
      <c r="CL33" s="21"/>
      <c r="CM33" s="21"/>
      <c r="CN33" s="21"/>
      <c r="CO33" s="21"/>
      <c r="CP33" s="317"/>
      <c r="CQ33" s="968"/>
      <c r="CR33" s="969"/>
      <c r="CS33" s="969"/>
      <c r="CT33" s="970"/>
      <c r="CU33" s="38"/>
      <c r="CV33" s="968"/>
      <c r="CW33" s="969"/>
      <c r="CX33" s="969"/>
      <c r="CY33" s="970"/>
      <c r="CZ33" s="38"/>
      <c r="DA33" s="968"/>
      <c r="DB33" s="969"/>
      <c r="DC33" s="969"/>
      <c r="DD33" s="970"/>
      <c r="DE33" s="38"/>
      <c r="DF33" s="968"/>
      <c r="DG33" s="969"/>
      <c r="DH33" s="969"/>
      <c r="DI33" s="970"/>
      <c r="DJ33" s="38"/>
      <c r="DK33" s="968"/>
      <c r="DL33" s="969"/>
      <c r="DM33" s="969"/>
      <c r="DN33" s="970"/>
      <c r="DO33" s="38"/>
      <c r="DP33" s="968"/>
      <c r="DQ33" s="969"/>
      <c r="DR33" s="969"/>
      <c r="DS33" s="970"/>
      <c r="DT33" s="21"/>
      <c r="DU33" s="21"/>
      <c r="DV33" s="21"/>
      <c r="DW33" s="21"/>
      <c r="DX33" s="21"/>
      <c r="DY33" s="12"/>
      <c r="DZ33" s="12"/>
      <c r="EA33" s="19"/>
      <c r="EB33" s="19"/>
      <c r="EC33" s="19"/>
      <c r="ED33" s="19"/>
      <c r="EE33" s="19"/>
      <c r="EF33" s="19"/>
      <c r="EG33" s="19"/>
      <c r="EH33" s="21"/>
      <c r="EI33" s="21"/>
      <c r="EJ33" s="21"/>
      <c r="EK33" s="21"/>
      <c r="EL33" s="968"/>
      <c r="EM33" s="969"/>
      <c r="EN33" s="969"/>
      <c r="EO33" s="970"/>
      <c r="EP33" s="38"/>
      <c r="EQ33" s="968"/>
      <c r="ER33" s="969"/>
      <c r="ES33" s="969"/>
      <c r="ET33" s="970"/>
      <c r="EU33" s="21"/>
      <c r="EV33" s="21"/>
      <c r="EW33" s="21"/>
      <c r="EX33" s="21"/>
      <c r="EY33" s="19"/>
      <c r="EZ33" s="19"/>
      <c r="FA33" s="968"/>
      <c r="FB33" s="969"/>
      <c r="FC33" s="969"/>
      <c r="FD33" s="970"/>
      <c r="FE33" s="38"/>
      <c r="FF33" s="968"/>
      <c r="FG33" s="969"/>
      <c r="FH33" s="969"/>
      <c r="FI33" s="970"/>
      <c r="FJ33" s="19"/>
      <c r="FK33" s="19"/>
      <c r="FL33" s="19"/>
      <c r="FM33" s="19"/>
      <c r="FN33" s="19"/>
      <c r="FO33" s="19"/>
      <c r="FP33" s="968"/>
      <c r="FQ33" s="969"/>
      <c r="FR33" s="969"/>
      <c r="FS33" s="970"/>
      <c r="FT33" s="38"/>
      <c r="FU33" s="968"/>
      <c r="FV33" s="969"/>
      <c r="FW33" s="969"/>
      <c r="FX33" s="970"/>
      <c r="FY33" s="18"/>
      <c r="FZ33" s="18"/>
      <c r="GA33" s="18"/>
      <c r="GB33" s="18"/>
      <c r="GC33" s="18"/>
      <c r="GD33" s="18"/>
    </row>
    <row r="34" spans="1:193" ht="9.75" customHeight="1">
      <c r="A34" s="851" t="s">
        <v>686</v>
      </c>
      <c r="B34" s="7"/>
      <c r="C34" s="1258" t="s">
        <v>104</v>
      </c>
      <c r="D34" s="1258"/>
      <c r="E34" s="1258"/>
      <c r="F34" s="1258"/>
      <c r="G34" s="1258"/>
      <c r="H34" s="1258"/>
      <c r="I34" s="367"/>
      <c r="J34" s="367"/>
      <c r="K34" s="367"/>
      <c r="L34" s="1273"/>
      <c r="M34" s="945"/>
      <c r="N34" s="945"/>
      <c r="O34" s="1274"/>
      <c r="P34" s="12"/>
      <c r="Q34" s="12"/>
      <c r="R34" s="1281"/>
      <c r="S34" s="901"/>
      <c r="T34" s="901"/>
      <c r="U34" s="1282"/>
      <c r="V34" s="12"/>
      <c r="W34" s="1281"/>
      <c r="X34" s="901"/>
      <c r="Y34" s="901"/>
      <c r="Z34" s="1282"/>
      <c r="AA34" s="12"/>
      <c r="AB34" s="12"/>
      <c r="AC34" s="12"/>
      <c r="AD34" s="974"/>
      <c r="AE34" s="975"/>
      <c r="AF34" s="975"/>
      <c r="AG34" s="976"/>
      <c r="AH34" s="38"/>
      <c r="AI34" s="974"/>
      <c r="AJ34" s="975"/>
      <c r="AK34" s="975"/>
      <c r="AL34" s="976"/>
      <c r="AM34" s="19"/>
      <c r="AN34" s="944"/>
      <c r="AO34" s="944"/>
      <c r="AP34" s="944"/>
      <c r="AQ34" s="944"/>
      <c r="AR34" s="944"/>
      <c r="AS34" s="944"/>
      <c r="AT34" s="944"/>
      <c r="AU34" s="944"/>
      <c r="AV34" s="944"/>
      <c r="AW34" s="944"/>
      <c r="AX34" s="944"/>
      <c r="AY34" s="944"/>
      <c r="AZ34" s="944"/>
      <c r="BA34" s="944"/>
      <c r="BB34" s="944"/>
      <c r="BC34" s="944"/>
      <c r="BD34" s="944"/>
      <c r="BE34" s="944"/>
      <c r="BF34" s="944"/>
      <c r="BG34" s="944"/>
      <c r="BH34" s="944"/>
      <c r="BI34" s="1259" t="s">
        <v>7</v>
      </c>
      <c r="BJ34" s="1259"/>
      <c r="BK34" s="1259"/>
      <c r="BL34" s="1259"/>
      <c r="BM34" s="1259"/>
      <c r="BN34" s="1259"/>
      <c r="BO34" s="1259"/>
      <c r="BP34" s="1259"/>
      <c r="BQ34" s="1259"/>
      <c r="BR34" s="1259"/>
      <c r="BS34" s="1259"/>
      <c r="BT34" s="1259"/>
      <c r="BU34" s="1259"/>
      <c r="BV34" s="1259"/>
      <c r="BW34" s="1259"/>
      <c r="BX34" s="1259"/>
      <c r="BY34" s="1269" t="s">
        <v>14</v>
      </c>
      <c r="BZ34" s="1269"/>
      <c r="CA34" s="1261"/>
      <c r="CB34" s="1262"/>
      <c r="CC34" s="1263"/>
      <c r="CD34" s="21"/>
      <c r="CE34" s="1261"/>
      <c r="CF34" s="1262"/>
      <c r="CG34" s="1263"/>
      <c r="CH34" s="1267" t="s">
        <v>304</v>
      </c>
      <c r="CI34" s="1267"/>
      <c r="CJ34" s="1267"/>
      <c r="CK34" s="849" t="s">
        <v>24</v>
      </c>
      <c r="CL34" s="849"/>
      <c r="CM34" s="849"/>
      <c r="CN34" s="849"/>
      <c r="CO34" s="849"/>
      <c r="CP34" s="849"/>
      <c r="CQ34" s="974"/>
      <c r="CR34" s="975"/>
      <c r="CS34" s="975"/>
      <c r="CT34" s="976"/>
      <c r="CU34" s="38"/>
      <c r="CV34" s="974"/>
      <c r="CW34" s="975"/>
      <c r="CX34" s="975"/>
      <c r="CY34" s="976"/>
      <c r="CZ34" s="38"/>
      <c r="DA34" s="974"/>
      <c r="DB34" s="975"/>
      <c r="DC34" s="975"/>
      <c r="DD34" s="976"/>
      <c r="DE34" s="38"/>
      <c r="DF34" s="974"/>
      <c r="DG34" s="975"/>
      <c r="DH34" s="975"/>
      <c r="DI34" s="976"/>
      <c r="DJ34" s="38"/>
      <c r="DK34" s="974"/>
      <c r="DL34" s="975"/>
      <c r="DM34" s="975"/>
      <c r="DN34" s="976"/>
      <c r="DO34" s="38"/>
      <c r="DP34" s="974"/>
      <c r="DQ34" s="975"/>
      <c r="DR34" s="975"/>
      <c r="DS34" s="976"/>
      <c r="DT34" s="850" t="s">
        <v>23</v>
      </c>
      <c r="DU34" s="850"/>
      <c r="DV34" s="850"/>
      <c r="DW34" s="850"/>
      <c r="DX34" s="850"/>
      <c r="DY34" s="850"/>
      <c r="DZ34" s="1268" t="s">
        <v>691</v>
      </c>
      <c r="EA34" s="1268"/>
      <c r="EB34" s="1268"/>
      <c r="EC34" s="1268"/>
      <c r="ED34" s="1268"/>
      <c r="EE34" s="1268"/>
      <c r="EF34" s="1268"/>
      <c r="EG34" s="1268"/>
      <c r="EH34" s="1268"/>
      <c r="EI34" s="1268"/>
      <c r="EJ34" s="1268"/>
      <c r="EK34" s="1268"/>
      <c r="EL34" s="974"/>
      <c r="EM34" s="975"/>
      <c r="EN34" s="975"/>
      <c r="EO34" s="976"/>
      <c r="EP34" s="38"/>
      <c r="EQ34" s="974"/>
      <c r="ER34" s="975"/>
      <c r="ES34" s="975"/>
      <c r="ET34" s="976"/>
      <c r="EU34" s="960" t="s">
        <v>19</v>
      </c>
      <c r="EV34" s="960"/>
      <c r="EW34" s="960"/>
      <c r="EX34" s="960"/>
      <c r="EY34" s="960"/>
      <c r="EZ34" s="960"/>
      <c r="FA34" s="974"/>
      <c r="FB34" s="975"/>
      <c r="FC34" s="975"/>
      <c r="FD34" s="976"/>
      <c r="FE34" s="38"/>
      <c r="FF34" s="974"/>
      <c r="FG34" s="975"/>
      <c r="FH34" s="975"/>
      <c r="FI34" s="976"/>
      <c r="FJ34" s="960" t="s">
        <v>20</v>
      </c>
      <c r="FK34" s="960"/>
      <c r="FL34" s="960"/>
      <c r="FM34" s="960"/>
      <c r="FN34" s="960"/>
      <c r="FO34" s="960"/>
      <c r="FP34" s="974"/>
      <c r="FQ34" s="975"/>
      <c r="FR34" s="975"/>
      <c r="FS34" s="976"/>
      <c r="FT34" s="38"/>
      <c r="FU34" s="974"/>
      <c r="FV34" s="975"/>
      <c r="FW34" s="975"/>
      <c r="FX34" s="976"/>
      <c r="FY34" s="960" t="s">
        <v>21</v>
      </c>
      <c r="FZ34" s="960"/>
      <c r="GA34" s="960"/>
      <c r="GB34" s="960"/>
      <c r="GC34" s="960"/>
      <c r="GD34" s="960"/>
      <c r="GE34" s="1252" t="s">
        <v>299</v>
      </c>
      <c r="GF34" s="1065" t="s">
        <v>644</v>
      </c>
      <c r="GG34" s="1233"/>
      <c r="GH34" s="1233"/>
      <c r="GI34" s="1233"/>
      <c r="GJ34" s="1233"/>
      <c r="GK34" s="1234"/>
    </row>
    <row r="35" spans="1:193" ht="9.75" customHeight="1">
      <c r="A35" s="851"/>
      <c r="B35" s="7"/>
      <c r="C35" s="1258"/>
      <c r="D35" s="1258"/>
      <c r="E35" s="1258"/>
      <c r="F35" s="1258"/>
      <c r="G35" s="1258"/>
      <c r="H35" s="1258"/>
      <c r="I35" s="367"/>
      <c r="J35" s="367"/>
      <c r="K35" s="367"/>
      <c r="L35" s="1273"/>
      <c r="M35" s="945"/>
      <c r="N35" s="945"/>
      <c r="O35" s="1274"/>
      <c r="P35" s="317"/>
      <c r="Q35" s="317"/>
      <c r="R35" s="1281"/>
      <c r="S35" s="901"/>
      <c r="T35" s="901"/>
      <c r="U35" s="1282"/>
      <c r="V35" s="19"/>
      <c r="W35" s="1281"/>
      <c r="X35" s="901"/>
      <c r="Y35" s="901"/>
      <c r="Z35" s="1282"/>
      <c r="AA35" s="21"/>
      <c r="AB35" s="21"/>
      <c r="AC35" s="21"/>
      <c r="AD35" s="974"/>
      <c r="AE35" s="975"/>
      <c r="AF35" s="975"/>
      <c r="AG35" s="976"/>
      <c r="AH35" s="38"/>
      <c r="AI35" s="974"/>
      <c r="AJ35" s="975"/>
      <c r="AK35" s="975"/>
      <c r="AL35" s="976"/>
      <c r="AM35" s="19"/>
      <c r="AN35" s="944" t="str">
        <f>+B17</f>
        <v>○○知事</v>
      </c>
      <c r="AO35" s="944"/>
      <c r="AP35" s="944"/>
      <c r="AQ35" s="944"/>
      <c r="AR35" s="944"/>
      <c r="AS35" s="944"/>
      <c r="AT35" s="944"/>
      <c r="AU35" s="944"/>
      <c r="AV35" s="944"/>
      <c r="AW35" s="944"/>
      <c r="AX35" s="944"/>
      <c r="AY35" s="944"/>
      <c r="AZ35" s="944"/>
      <c r="BA35" s="944"/>
      <c r="BB35" s="944"/>
      <c r="BC35" s="944"/>
      <c r="BD35" s="944"/>
      <c r="BE35" s="944"/>
      <c r="BF35" s="944"/>
      <c r="BG35" s="944"/>
      <c r="BH35" s="944"/>
      <c r="BI35" s="1259"/>
      <c r="BJ35" s="1259"/>
      <c r="BK35" s="1259"/>
      <c r="BL35" s="1259"/>
      <c r="BM35" s="1259"/>
      <c r="BN35" s="1259"/>
      <c r="BO35" s="1259"/>
      <c r="BP35" s="1259"/>
      <c r="BQ35" s="1259"/>
      <c r="BR35" s="1259"/>
      <c r="BS35" s="1259"/>
      <c r="BT35" s="1259" t="s">
        <v>76</v>
      </c>
      <c r="BU35" s="1259"/>
      <c r="BV35" s="1259"/>
      <c r="BW35" s="1259"/>
      <c r="BX35" s="1259"/>
      <c r="BY35" s="1269"/>
      <c r="BZ35" s="1269"/>
      <c r="CA35" s="1264"/>
      <c r="CB35" s="1265"/>
      <c r="CC35" s="1266"/>
      <c r="CD35" s="21"/>
      <c r="CE35" s="1264"/>
      <c r="CF35" s="1265"/>
      <c r="CG35" s="1266"/>
      <c r="CH35" s="1267"/>
      <c r="CI35" s="1267"/>
      <c r="CJ35" s="1267"/>
      <c r="CK35" s="849"/>
      <c r="CL35" s="849"/>
      <c r="CM35" s="849"/>
      <c r="CN35" s="849"/>
      <c r="CO35" s="849"/>
      <c r="CP35" s="849"/>
      <c r="CQ35" s="974"/>
      <c r="CR35" s="975"/>
      <c r="CS35" s="975"/>
      <c r="CT35" s="976"/>
      <c r="CU35" s="38"/>
      <c r="CV35" s="974"/>
      <c r="CW35" s="975"/>
      <c r="CX35" s="975"/>
      <c r="CY35" s="976"/>
      <c r="CZ35" s="38"/>
      <c r="DA35" s="974"/>
      <c r="DB35" s="975"/>
      <c r="DC35" s="975"/>
      <c r="DD35" s="976"/>
      <c r="DE35" s="38"/>
      <c r="DF35" s="974"/>
      <c r="DG35" s="975"/>
      <c r="DH35" s="975"/>
      <c r="DI35" s="976"/>
      <c r="DJ35" s="38"/>
      <c r="DK35" s="974"/>
      <c r="DL35" s="975"/>
      <c r="DM35" s="975"/>
      <c r="DN35" s="976"/>
      <c r="DO35" s="38"/>
      <c r="DP35" s="974"/>
      <c r="DQ35" s="975"/>
      <c r="DR35" s="975"/>
      <c r="DS35" s="976"/>
      <c r="DT35" s="850"/>
      <c r="DU35" s="850"/>
      <c r="DV35" s="850"/>
      <c r="DW35" s="850"/>
      <c r="DX35" s="850"/>
      <c r="DY35" s="850"/>
      <c r="DZ35" s="1268"/>
      <c r="EA35" s="1268"/>
      <c r="EB35" s="1268"/>
      <c r="EC35" s="1268"/>
      <c r="ED35" s="1268"/>
      <c r="EE35" s="1268"/>
      <c r="EF35" s="1268"/>
      <c r="EG35" s="1268"/>
      <c r="EH35" s="1268"/>
      <c r="EI35" s="1268"/>
      <c r="EJ35" s="1268"/>
      <c r="EK35" s="1268"/>
      <c r="EL35" s="974"/>
      <c r="EM35" s="975"/>
      <c r="EN35" s="975"/>
      <c r="EO35" s="976"/>
      <c r="EP35" s="38"/>
      <c r="EQ35" s="974"/>
      <c r="ER35" s="975"/>
      <c r="ES35" s="975"/>
      <c r="ET35" s="976"/>
      <c r="EU35" s="960"/>
      <c r="EV35" s="960"/>
      <c r="EW35" s="960"/>
      <c r="EX35" s="960"/>
      <c r="EY35" s="960"/>
      <c r="EZ35" s="960"/>
      <c r="FA35" s="974"/>
      <c r="FB35" s="975"/>
      <c r="FC35" s="975"/>
      <c r="FD35" s="976"/>
      <c r="FE35" s="38"/>
      <c r="FF35" s="974"/>
      <c r="FG35" s="975"/>
      <c r="FH35" s="975"/>
      <c r="FI35" s="976"/>
      <c r="FJ35" s="960"/>
      <c r="FK35" s="960"/>
      <c r="FL35" s="960"/>
      <c r="FM35" s="960"/>
      <c r="FN35" s="960"/>
      <c r="FO35" s="960"/>
      <c r="FP35" s="974"/>
      <c r="FQ35" s="975"/>
      <c r="FR35" s="975"/>
      <c r="FS35" s="976"/>
      <c r="FT35" s="38"/>
      <c r="FU35" s="974"/>
      <c r="FV35" s="975"/>
      <c r="FW35" s="975"/>
      <c r="FX35" s="976"/>
      <c r="FY35" s="960"/>
      <c r="FZ35" s="960"/>
      <c r="GA35" s="960"/>
      <c r="GB35" s="960"/>
      <c r="GC35" s="960"/>
      <c r="GD35" s="960"/>
      <c r="GE35" s="1252"/>
      <c r="GF35" s="1071"/>
      <c r="GG35" s="1236"/>
      <c r="GH35" s="1236"/>
      <c r="GI35" s="1236"/>
      <c r="GJ35" s="1236"/>
      <c r="GK35" s="1237"/>
    </row>
    <row r="36" spans="1:193" ht="1.5" customHeight="1">
      <c r="B36" s="7"/>
      <c r="C36" s="335"/>
      <c r="D36" s="335"/>
      <c r="E36" s="335"/>
      <c r="F36" s="335"/>
      <c r="G36" s="335"/>
      <c r="H36" s="335"/>
      <c r="I36" s="367"/>
      <c r="J36" s="367"/>
      <c r="K36" s="367"/>
      <c r="L36" s="1275"/>
      <c r="M36" s="1276"/>
      <c r="N36" s="1276"/>
      <c r="O36" s="1277"/>
      <c r="P36" s="317"/>
      <c r="Q36" s="317"/>
      <c r="R36" s="1283"/>
      <c r="S36" s="1284"/>
      <c r="T36" s="1284"/>
      <c r="U36" s="1285"/>
      <c r="V36" s="19"/>
      <c r="W36" s="1283"/>
      <c r="X36" s="1284"/>
      <c r="Y36" s="1284"/>
      <c r="Z36" s="1285"/>
      <c r="AA36" s="21"/>
      <c r="AB36" s="21"/>
      <c r="AC36" s="21"/>
      <c r="AD36" s="971"/>
      <c r="AE36" s="930"/>
      <c r="AF36" s="930"/>
      <c r="AG36" s="972"/>
      <c r="AH36" s="38"/>
      <c r="AI36" s="971"/>
      <c r="AJ36" s="930"/>
      <c r="AK36" s="930"/>
      <c r="AL36" s="972"/>
      <c r="AM36" s="19"/>
      <c r="AN36" s="944"/>
      <c r="AO36" s="944"/>
      <c r="AP36" s="944"/>
      <c r="AQ36" s="944"/>
      <c r="AR36" s="944"/>
      <c r="AS36" s="944"/>
      <c r="AT36" s="944"/>
      <c r="AU36" s="944"/>
      <c r="AV36" s="944"/>
      <c r="AW36" s="944"/>
      <c r="AX36" s="944"/>
      <c r="AY36" s="944"/>
      <c r="AZ36" s="944"/>
      <c r="BA36" s="944"/>
      <c r="BB36" s="944"/>
      <c r="BC36" s="944"/>
      <c r="BD36" s="944"/>
      <c r="BE36" s="944"/>
      <c r="BF36" s="944"/>
      <c r="BG36" s="944"/>
      <c r="BH36" s="944"/>
      <c r="BI36" s="258"/>
      <c r="BJ36" s="258"/>
      <c r="BK36" s="258"/>
      <c r="BL36" s="258"/>
      <c r="BM36" s="258"/>
      <c r="BN36" s="258"/>
      <c r="BO36" s="258"/>
      <c r="BP36" s="258"/>
      <c r="BQ36" s="258"/>
      <c r="BR36" s="258"/>
      <c r="BS36" s="258"/>
      <c r="BT36" s="1259"/>
      <c r="BU36" s="1259"/>
      <c r="BV36" s="1259"/>
      <c r="BW36" s="1259"/>
      <c r="BX36" s="1259"/>
      <c r="BY36" s="18"/>
      <c r="BZ36" s="18"/>
      <c r="CA36" s="38"/>
      <c r="CB36" s="38"/>
      <c r="CC36" s="38"/>
      <c r="CD36" s="104"/>
      <c r="CE36" s="38"/>
      <c r="CF36" s="38"/>
      <c r="CG36" s="38"/>
      <c r="CH36" s="316"/>
      <c r="CI36" s="316"/>
      <c r="CJ36" s="316"/>
      <c r="CK36" s="21"/>
      <c r="CL36" s="21"/>
      <c r="CM36" s="21"/>
      <c r="CN36" s="21"/>
      <c r="CO36" s="12"/>
      <c r="CP36" s="12"/>
      <c r="CQ36" s="971"/>
      <c r="CR36" s="930"/>
      <c r="CS36" s="930"/>
      <c r="CT36" s="972"/>
      <c r="CU36" s="38"/>
      <c r="CV36" s="971"/>
      <c r="CW36" s="930"/>
      <c r="CX36" s="930"/>
      <c r="CY36" s="972"/>
      <c r="CZ36" s="38"/>
      <c r="DA36" s="971"/>
      <c r="DB36" s="930"/>
      <c r="DC36" s="930"/>
      <c r="DD36" s="972"/>
      <c r="DE36" s="38"/>
      <c r="DF36" s="971"/>
      <c r="DG36" s="930"/>
      <c r="DH36" s="930"/>
      <c r="DI36" s="972"/>
      <c r="DJ36" s="38"/>
      <c r="DK36" s="971"/>
      <c r="DL36" s="930"/>
      <c r="DM36" s="930"/>
      <c r="DN36" s="972"/>
      <c r="DO36" s="38"/>
      <c r="DP36" s="971"/>
      <c r="DQ36" s="930"/>
      <c r="DR36" s="930"/>
      <c r="DS36" s="972"/>
      <c r="DT36" s="21"/>
      <c r="DU36" s="21"/>
      <c r="DV36" s="21"/>
      <c r="DW36" s="21"/>
      <c r="DX36" s="21"/>
      <c r="DY36" s="12"/>
      <c r="DZ36" s="703"/>
      <c r="EA36" s="19"/>
      <c r="EB36" s="1260"/>
      <c r="EC36" s="1260"/>
      <c r="ED36" s="1260"/>
      <c r="EE36" s="1260"/>
      <c r="EF36" s="1260"/>
      <c r="EG36" s="1260"/>
      <c r="EH36" s="1260"/>
      <c r="EI36" s="1260"/>
      <c r="EJ36" s="1260"/>
      <c r="EK36" s="1260"/>
      <c r="EL36" s="971"/>
      <c r="EM36" s="930"/>
      <c r="EN36" s="930"/>
      <c r="EO36" s="972"/>
      <c r="EP36" s="38"/>
      <c r="EQ36" s="971"/>
      <c r="ER36" s="930"/>
      <c r="ES36" s="930"/>
      <c r="ET36" s="972"/>
      <c r="EU36" s="21"/>
      <c r="EV36" s="21"/>
      <c r="EW36" s="21"/>
      <c r="EX36" s="21"/>
      <c r="EY36" s="19"/>
      <c r="EZ36" s="19"/>
      <c r="FA36" s="971"/>
      <c r="FB36" s="930"/>
      <c r="FC36" s="930"/>
      <c r="FD36" s="972"/>
      <c r="FE36" s="38"/>
      <c r="FF36" s="971"/>
      <c r="FG36" s="930"/>
      <c r="FH36" s="930"/>
      <c r="FI36" s="972"/>
      <c r="FJ36" s="19"/>
      <c r="FK36" s="19"/>
      <c r="FL36" s="19"/>
      <c r="FM36" s="19"/>
      <c r="FN36" s="19"/>
      <c r="FO36" s="19"/>
      <c r="FP36" s="971"/>
      <c r="FQ36" s="930"/>
      <c r="FR36" s="930"/>
      <c r="FS36" s="972"/>
      <c r="FT36" s="38"/>
      <c r="FU36" s="971"/>
      <c r="FV36" s="930"/>
      <c r="FW36" s="930"/>
      <c r="FX36" s="972"/>
      <c r="FY36" s="18"/>
      <c r="FZ36" s="18"/>
      <c r="GA36" s="18"/>
      <c r="GB36" s="18"/>
      <c r="GC36" s="18"/>
      <c r="GD36" s="18"/>
    </row>
    <row r="37" spans="1:193" ht="33" customHeight="1" thickBot="1">
      <c r="B37" s="7"/>
      <c r="C37" s="367"/>
      <c r="D37" s="367"/>
      <c r="E37" s="367"/>
      <c r="F37" s="367"/>
      <c r="G37" s="367"/>
      <c r="H37" s="367"/>
      <c r="I37" s="367"/>
      <c r="J37" s="367"/>
      <c r="K37" s="367"/>
      <c r="L37" s="367"/>
      <c r="M37" s="321"/>
      <c r="N37" s="103"/>
      <c r="O37" s="337"/>
      <c r="P37" s="337"/>
      <c r="Q37" s="337"/>
      <c r="R37" s="337"/>
      <c r="S37" s="337"/>
      <c r="T37" s="23"/>
      <c r="U37" s="23"/>
      <c r="V37" s="13"/>
      <c r="W37" s="23"/>
      <c r="X37" s="23"/>
      <c r="Y37" s="23"/>
      <c r="Z37" s="23"/>
      <c r="AA37" s="23"/>
      <c r="AB37" s="23"/>
      <c r="AC37" s="23"/>
      <c r="AD37" s="23"/>
      <c r="AE37" s="23"/>
      <c r="AF37" s="23"/>
      <c r="AG37" s="23"/>
      <c r="AH37" s="23"/>
      <c r="AI37" s="13"/>
      <c r="AJ37" s="23"/>
      <c r="AK37" s="23"/>
      <c r="AL37" s="23"/>
      <c r="AM37" s="23"/>
      <c r="AN37" s="23"/>
      <c r="AO37" s="23"/>
      <c r="AP37" s="23"/>
      <c r="AQ37" s="23"/>
      <c r="AR37" s="23"/>
      <c r="AS37" s="13"/>
      <c r="AT37" s="23"/>
      <c r="AU37" s="23"/>
      <c r="AV37" s="23"/>
      <c r="AW37" s="23"/>
      <c r="AX37" s="23"/>
      <c r="AY37" s="23"/>
      <c r="AZ37" s="23"/>
      <c r="BA37" s="13"/>
      <c r="BB37" s="23"/>
      <c r="BC37" s="23"/>
      <c r="BD37" s="23"/>
      <c r="BE37" s="19"/>
      <c r="BF37" s="103"/>
      <c r="BG37" s="103"/>
      <c r="BH37" s="103"/>
      <c r="BI37" s="103"/>
      <c r="BJ37" s="103"/>
      <c r="BK37" s="103"/>
      <c r="BL37" s="103"/>
      <c r="BM37" s="103"/>
      <c r="BN37" s="103"/>
      <c r="BO37" s="7"/>
      <c r="BP37" s="115"/>
      <c r="BQ37" s="115"/>
      <c r="BR37" s="115"/>
      <c r="BS37" s="97"/>
      <c r="BT37" s="97"/>
      <c r="BU37" s="97"/>
      <c r="BV37" s="97"/>
      <c r="BW37" s="97"/>
      <c r="BX37" s="97"/>
      <c r="BY37" s="97"/>
      <c r="BZ37" s="97"/>
      <c r="CA37" s="97"/>
      <c r="CB37" s="97"/>
      <c r="CC37" s="830" t="s">
        <v>109</v>
      </c>
      <c r="CD37" s="830"/>
      <c r="CE37" s="830"/>
      <c r="CF37" s="830"/>
      <c r="CG37" s="830"/>
      <c r="CH37" s="830"/>
      <c r="CI37" s="830"/>
      <c r="CJ37" s="97"/>
      <c r="CK37" s="97"/>
      <c r="CL37" s="23"/>
      <c r="CM37" s="23"/>
      <c r="CN37" s="23"/>
      <c r="CO37" s="23"/>
      <c r="CP37" s="13"/>
      <c r="CQ37" s="23"/>
      <c r="CR37" s="23"/>
      <c r="CS37" s="23"/>
      <c r="CT37" s="23"/>
      <c r="CU37" s="23"/>
      <c r="CV37" s="23"/>
      <c r="CW37" s="13"/>
      <c r="CX37" s="23"/>
      <c r="CY37" s="23"/>
      <c r="CZ37" s="23"/>
      <c r="DA37" s="23"/>
      <c r="DB37" s="23"/>
      <c r="DC37" s="23"/>
      <c r="DD37" s="13"/>
      <c r="DE37" s="23"/>
      <c r="DF37" s="23"/>
      <c r="DG37" s="23"/>
      <c r="DH37" s="23"/>
      <c r="DI37" s="23"/>
      <c r="DJ37" s="23"/>
      <c r="DK37" s="23"/>
      <c r="DL37" s="23"/>
      <c r="DM37" s="23"/>
      <c r="DN37" s="23"/>
      <c r="DO37" s="23"/>
      <c r="DP37" s="23"/>
      <c r="DQ37" s="13"/>
      <c r="DR37" s="23"/>
      <c r="DS37" s="23"/>
      <c r="DT37" s="23"/>
      <c r="DU37" s="23"/>
      <c r="DV37" s="23"/>
      <c r="DW37" s="23"/>
      <c r="DX37" s="23"/>
      <c r="DY37" s="23"/>
      <c r="DZ37" s="739"/>
      <c r="EA37" s="23"/>
      <c r="EB37" s="947"/>
      <c r="EC37" s="947"/>
      <c r="ED37" s="947"/>
      <c r="EE37" s="947"/>
      <c r="EF37" s="947"/>
      <c r="EG37" s="947"/>
      <c r="EH37" s="947"/>
      <c r="EI37" s="947"/>
      <c r="EJ37" s="947"/>
      <c r="EK37" s="947"/>
      <c r="EL37" s="103"/>
      <c r="EM37" s="103"/>
      <c r="EN37" s="103"/>
      <c r="EO37" s="103"/>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row>
    <row r="38" spans="1:193" s="35" customFormat="1" ht="18" customHeight="1">
      <c r="B38" s="442"/>
      <c r="C38" s="443" t="s">
        <v>733</v>
      </c>
      <c r="D38" s="444"/>
      <c r="E38" s="444"/>
      <c r="F38" s="444"/>
      <c r="G38" s="444"/>
      <c r="H38" s="444"/>
      <c r="I38" s="444"/>
      <c r="J38" s="444"/>
      <c r="K38" s="444"/>
      <c r="L38" s="445"/>
      <c r="M38" s="445"/>
      <c r="N38" s="444"/>
      <c r="O38" s="444"/>
      <c r="P38" s="444"/>
      <c r="Q38" s="444"/>
      <c r="R38" s="444"/>
      <c r="S38" s="444"/>
      <c r="T38" s="444"/>
      <c r="U38" s="444"/>
      <c r="V38" s="444"/>
      <c r="W38" s="444"/>
      <c r="X38" s="444"/>
      <c r="Y38" s="444"/>
      <c r="Z38" s="444"/>
      <c r="AA38" s="444"/>
      <c r="AB38" s="444"/>
      <c r="AC38" s="444"/>
      <c r="AD38" s="444"/>
      <c r="AE38" s="444"/>
      <c r="AF38" s="444"/>
      <c r="AG38" s="444"/>
      <c r="AH38" s="444"/>
      <c r="AI38" s="444"/>
      <c r="AJ38" s="444"/>
      <c r="AK38" s="444"/>
      <c r="AL38" s="444"/>
      <c r="AM38" s="444"/>
      <c r="AN38" s="444"/>
      <c r="AO38" s="444"/>
      <c r="AP38" s="444"/>
      <c r="AQ38" s="444"/>
      <c r="AR38" s="444"/>
      <c r="AS38" s="444"/>
      <c r="AT38" s="444"/>
      <c r="AU38" s="444"/>
      <c r="AV38" s="444"/>
      <c r="AW38" s="444"/>
      <c r="AX38" s="444"/>
      <c r="AY38" s="444"/>
      <c r="AZ38" s="444"/>
      <c r="BA38" s="444"/>
      <c r="BB38" s="444"/>
      <c r="BC38" s="444"/>
      <c r="BD38" s="444"/>
      <c r="BE38" s="444"/>
      <c r="BF38" s="444"/>
      <c r="BG38" s="444"/>
      <c r="BH38" s="444"/>
      <c r="BI38" s="444"/>
      <c r="BJ38" s="444"/>
      <c r="BK38" s="444"/>
      <c r="BL38" s="444"/>
      <c r="BM38" s="444"/>
      <c r="BN38" s="444"/>
      <c r="BO38" s="444"/>
      <c r="BP38" s="444"/>
      <c r="BQ38" s="444"/>
      <c r="BR38" s="444"/>
      <c r="BS38" s="444"/>
      <c r="BT38" s="444"/>
      <c r="BU38" s="444"/>
      <c r="BV38" s="444"/>
      <c r="BW38" s="444"/>
      <c r="BX38" s="444"/>
      <c r="BY38" s="444"/>
      <c r="BZ38" s="444"/>
      <c r="CA38" s="446"/>
      <c r="CB38" s="446"/>
      <c r="CC38" s="446"/>
      <c r="CD38" s="446"/>
      <c r="CE38" s="444"/>
      <c r="CF38" s="444"/>
      <c r="CG38" s="444"/>
      <c r="CH38" s="444"/>
      <c r="CI38" s="444"/>
      <c r="CJ38" s="444"/>
      <c r="CK38" s="444"/>
      <c r="CL38" s="444"/>
      <c r="CM38" s="444"/>
      <c r="CN38" s="444"/>
      <c r="CO38" s="444"/>
      <c r="CP38" s="444"/>
      <c r="CQ38" s="444"/>
      <c r="CR38" s="444"/>
      <c r="CS38" s="444"/>
      <c r="CT38" s="444"/>
      <c r="CU38" s="444"/>
      <c r="CV38" s="444"/>
      <c r="CW38" s="444"/>
      <c r="CX38" s="444"/>
      <c r="CY38" s="444"/>
      <c r="CZ38" s="444"/>
      <c r="DA38" s="444"/>
      <c r="DB38" s="444"/>
      <c r="DC38" s="444"/>
      <c r="DD38" s="444"/>
      <c r="DE38" s="443"/>
      <c r="DF38" s="443"/>
      <c r="DG38" s="443"/>
      <c r="DH38" s="443"/>
      <c r="DI38" s="443"/>
      <c r="DJ38" s="443"/>
      <c r="DK38" s="443"/>
      <c r="DL38" s="443"/>
      <c r="DM38" s="443"/>
      <c r="DN38" s="444"/>
      <c r="DO38" s="444"/>
      <c r="DP38" s="445"/>
      <c r="DQ38" s="444"/>
      <c r="DR38" s="444"/>
      <c r="DS38" s="444"/>
      <c r="DT38" s="444"/>
      <c r="DU38" s="444"/>
      <c r="DV38" s="444"/>
      <c r="DW38" s="444"/>
      <c r="DX38" s="444"/>
      <c r="DY38" s="444"/>
      <c r="DZ38" s="444"/>
      <c r="EA38" s="444"/>
      <c r="EB38" s="444"/>
      <c r="EC38" s="444"/>
      <c r="ED38" s="444"/>
      <c r="EE38" s="444"/>
      <c r="EF38" s="444"/>
      <c r="EG38" s="444"/>
      <c r="EH38" s="444"/>
      <c r="EI38" s="444"/>
      <c r="EJ38" s="444"/>
      <c r="EK38" s="444"/>
      <c r="EL38" s="444"/>
      <c r="EM38" s="444"/>
      <c r="EN38" s="444"/>
      <c r="EO38" s="444"/>
      <c r="EP38" s="443"/>
      <c r="EQ38" s="443"/>
      <c r="ER38" s="443"/>
      <c r="ES38" s="443"/>
      <c r="ET38" s="443"/>
      <c r="EU38" s="443"/>
      <c r="EV38" s="443"/>
      <c r="EW38" s="443"/>
      <c r="EX38" s="443"/>
      <c r="EY38" s="443"/>
      <c r="EZ38" s="443"/>
      <c r="FA38" s="443"/>
      <c r="FB38" s="443"/>
      <c r="FC38" s="443"/>
      <c r="FD38" s="443"/>
      <c r="FE38" s="443"/>
      <c r="FF38" s="443"/>
      <c r="FG38" s="443"/>
      <c r="FH38" s="443"/>
      <c r="FI38" s="443"/>
      <c r="FJ38" s="443"/>
      <c r="FK38" s="443"/>
      <c r="FL38" s="443"/>
      <c r="FM38" s="443"/>
      <c r="FN38" s="443"/>
      <c r="FO38" s="443"/>
      <c r="FP38" s="443"/>
      <c r="FQ38" s="443"/>
      <c r="FR38" s="443"/>
      <c r="FS38" s="443"/>
      <c r="FT38" s="443"/>
      <c r="FU38" s="443"/>
      <c r="FV38" s="443"/>
      <c r="FW38" s="443"/>
      <c r="FX38" s="443"/>
      <c r="FY38" s="443"/>
      <c r="FZ38" s="443"/>
      <c r="GA38" s="443"/>
      <c r="GB38" s="443"/>
      <c r="GC38" s="443"/>
      <c r="GD38" s="447"/>
    </row>
    <row r="39" spans="1:193" ht="13.5" customHeight="1">
      <c r="B39" s="347"/>
      <c r="C39" s="432"/>
      <c r="D39" s="432"/>
      <c r="E39" s="432"/>
      <c r="F39" s="432"/>
      <c r="G39" s="432"/>
      <c r="H39" s="334"/>
      <c r="I39" s="334"/>
      <c r="J39" s="334"/>
      <c r="K39" s="334"/>
      <c r="L39" s="336"/>
      <c r="M39" s="322"/>
      <c r="N39" s="50"/>
      <c r="O39" s="40"/>
      <c r="P39" s="40"/>
      <c r="Q39" s="40"/>
      <c r="R39" s="369"/>
      <c r="S39" s="369"/>
      <c r="T39" s="369"/>
      <c r="U39" s="369"/>
      <c r="V39" s="369"/>
      <c r="W39" s="369"/>
      <c r="X39" s="369"/>
      <c r="Y39" s="369"/>
      <c r="Z39" s="369"/>
      <c r="AA39" s="369"/>
      <c r="AB39" s="369"/>
      <c r="AC39" s="369"/>
      <c r="AD39" s="942">
        <v>3</v>
      </c>
      <c r="AE39" s="942"/>
      <c r="AF39" s="942"/>
      <c r="AG39" s="942"/>
      <c r="AH39" s="942"/>
      <c r="AI39" s="942"/>
      <c r="AJ39" s="942"/>
      <c r="AK39" s="103"/>
      <c r="AL39" s="103"/>
      <c r="AM39" s="103"/>
      <c r="AN39" s="103"/>
      <c r="AO39" s="103"/>
      <c r="AP39" s="103"/>
      <c r="AQ39" s="103"/>
      <c r="AR39" s="103"/>
      <c r="AS39" s="103"/>
      <c r="AT39" s="103"/>
      <c r="AU39" s="103"/>
      <c r="AV39" s="103"/>
      <c r="AW39" s="103"/>
      <c r="AX39" s="103"/>
      <c r="AY39" s="103"/>
      <c r="AZ39" s="103"/>
      <c r="BA39" s="103"/>
      <c r="BB39" s="103"/>
      <c r="BC39" s="103"/>
      <c r="BD39" s="103"/>
      <c r="BE39" s="103"/>
      <c r="BF39" s="103"/>
      <c r="BG39" s="103"/>
      <c r="BH39" s="103"/>
      <c r="BI39" s="103"/>
      <c r="BJ39" s="103"/>
      <c r="BK39" s="103"/>
      <c r="BL39" s="103"/>
      <c r="BM39" s="103"/>
      <c r="BN39" s="103"/>
      <c r="BO39" s="103"/>
      <c r="BP39" s="103"/>
      <c r="BQ39" s="103"/>
      <c r="BR39" s="103"/>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103"/>
      <c r="DO39" s="103"/>
      <c r="DP39" s="332"/>
      <c r="DQ39" s="103"/>
      <c r="DR39" s="103"/>
      <c r="DS39" s="103"/>
      <c r="DT39" s="103"/>
      <c r="DU39" s="103"/>
      <c r="DV39" s="103"/>
      <c r="DW39" s="103"/>
      <c r="DX39" s="103"/>
      <c r="DY39" s="103"/>
      <c r="DZ39" s="103"/>
      <c r="EA39" s="103"/>
      <c r="EB39" s="103"/>
      <c r="EC39" s="103"/>
      <c r="ED39" s="103"/>
      <c r="EE39" s="103"/>
      <c r="EF39" s="103"/>
      <c r="EG39" s="103"/>
      <c r="EH39" s="103"/>
      <c r="EI39" s="103"/>
      <c r="EJ39" s="103"/>
      <c r="EK39" s="103"/>
      <c r="EL39" s="103"/>
      <c r="EM39" s="103"/>
      <c r="EN39" s="103"/>
      <c r="EO39" s="103"/>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348"/>
    </row>
    <row r="40" spans="1:193" ht="22.5" customHeight="1">
      <c r="B40" s="347"/>
      <c r="C40" s="960" t="s">
        <v>283</v>
      </c>
      <c r="D40" s="960"/>
      <c r="E40" s="960"/>
      <c r="F40" s="960"/>
      <c r="G40" s="960"/>
      <c r="H40" s="960"/>
      <c r="I40" s="7"/>
      <c r="J40" s="7"/>
      <c r="K40" s="7"/>
      <c r="L40" s="1246"/>
      <c r="M40" s="1247"/>
      <c r="N40" s="1247"/>
      <c r="O40" s="1248"/>
      <c r="P40" s="12"/>
      <c r="Q40" s="12"/>
      <c r="R40" s="1249">
        <v>2</v>
      </c>
      <c r="S40" s="1250"/>
      <c r="T40" s="1250"/>
      <c r="U40" s="1251"/>
      <c r="V40" s="12"/>
      <c r="W40" s="1249">
        <v>4</v>
      </c>
      <c r="X40" s="1250"/>
      <c r="Y40" s="1250"/>
      <c r="Z40" s="1251"/>
      <c r="AA40" s="12"/>
      <c r="AB40" s="12"/>
      <c r="AC40" s="12"/>
      <c r="AD40" s="1239"/>
      <c r="AE40" s="1240"/>
      <c r="AF40" s="1240"/>
      <c r="AG40" s="1240"/>
      <c r="AH40" s="1240"/>
      <c r="AI40" s="1240"/>
      <c r="AJ40" s="1241"/>
      <c r="AK40" s="103"/>
      <c r="AL40" s="1239"/>
      <c r="AM40" s="1240"/>
      <c r="AN40" s="1240"/>
      <c r="AO40" s="1240"/>
      <c r="AP40" s="1240"/>
      <c r="AQ40" s="1240"/>
      <c r="AR40" s="1241"/>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103"/>
      <c r="DO40" s="103"/>
      <c r="DP40" s="332"/>
      <c r="DQ40" s="103"/>
      <c r="DR40" s="103"/>
      <c r="DS40" s="960" t="s">
        <v>111</v>
      </c>
      <c r="DT40" s="960"/>
      <c r="DU40" s="960"/>
      <c r="DV40" s="960"/>
      <c r="DW40" s="960"/>
      <c r="DX40" s="960"/>
      <c r="DY40" s="960"/>
      <c r="DZ40" s="960"/>
      <c r="EA40" s="960"/>
      <c r="EB40" s="960"/>
      <c r="EC40" s="960"/>
      <c r="ED40" s="960"/>
      <c r="EE40" s="960"/>
      <c r="EF40" s="960"/>
      <c r="EG40" s="960"/>
      <c r="EH40" s="960"/>
      <c r="EI40" s="960"/>
      <c r="EJ40" s="960"/>
      <c r="EK40" s="960"/>
      <c r="EL40" s="960"/>
      <c r="EM40" s="960"/>
      <c r="EN40" s="960"/>
      <c r="EO40" s="960"/>
      <c r="EP40" s="960"/>
      <c r="EQ40" s="960"/>
      <c r="ER40" s="960"/>
      <c r="ES40" s="960"/>
      <c r="ET40" s="960"/>
      <c r="EU40" s="960"/>
      <c r="EV40" s="960"/>
      <c r="EW40" s="960"/>
      <c r="EX40" s="960"/>
      <c r="EY40" s="960"/>
      <c r="EZ40" s="960"/>
      <c r="FA40" s="960"/>
      <c r="FB40" s="960"/>
      <c r="FC40" s="960"/>
      <c r="FD40" s="960"/>
      <c r="FE40" s="960"/>
      <c r="FF40" s="960"/>
      <c r="FG40" s="960"/>
      <c r="FH40" s="960"/>
      <c r="FI40" s="960"/>
      <c r="FJ40" s="960"/>
      <c r="FK40" s="960"/>
      <c r="FL40" s="960"/>
      <c r="FM40" s="960"/>
      <c r="FN40" s="960"/>
      <c r="FO40" s="960"/>
      <c r="FP40" s="960"/>
      <c r="FQ40" s="960"/>
      <c r="FR40" s="960"/>
      <c r="FS40" s="960"/>
      <c r="FT40" s="960"/>
      <c r="FU40" s="960"/>
      <c r="FV40" s="960"/>
      <c r="FW40" s="960"/>
      <c r="FX40" s="960"/>
      <c r="FY40" s="960"/>
      <c r="FZ40" s="960"/>
      <c r="GA40" s="960"/>
      <c r="GB40" s="960"/>
      <c r="GC40" s="960"/>
      <c r="GD40" s="1256"/>
    </row>
    <row r="41" spans="1:193" s="25" customFormat="1" ht="13.5" customHeight="1">
      <c r="B41" s="448"/>
      <c r="C41" s="23"/>
      <c r="D41" s="23"/>
      <c r="E41" s="23"/>
      <c r="F41" s="23"/>
      <c r="G41" s="23"/>
      <c r="H41" s="21"/>
      <c r="I41" s="50"/>
      <c r="J41" s="50"/>
      <c r="K41" s="50"/>
      <c r="L41" s="322"/>
      <c r="M41" s="322"/>
      <c r="N41" s="50"/>
      <c r="O41" s="40"/>
      <c r="P41" s="40"/>
      <c r="Q41" s="40"/>
      <c r="R41" s="437"/>
      <c r="S41" s="437"/>
      <c r="T41" s="437"/>
      <c r="U41" s="437"/>
      <c r="V41" s="437"/>
      <c r="W41" s="437"/>
      <c r="X41" s="437"/>
      <c r="Y41" s="437"/>
      <c r="Z41" s="437"/>
      <c r="AA41" s="437"/>
      <c r="AB41" s="437"/>
      <c r="AC41" s="437"/>
      <c r="AD41" s="1257">
        <v>3</v>
      </c>
      <c r="AE41" s="1257"/>
      <c r="AF41" s="1257"/>
      <c r="AG41" s="1257"/>
      <c r="AH41" s="1257"/>
      <c r="AI41" s="1257"/>
      <c r="AJ41" s="1257"/>
      <c r="AK41" s="368"/>
      <c r="AL41" s="368"/>
      <c r="AM41" s="368"/>
      <c r="AN41" s="368"/>
      <c r="AO41" s="368"/>
      <c r="AP41" s="368"/>
      <c r="AQ41" s="368"/>
      <c r="AR41" s="368"/>
      <c r="AS41" s="368"/>
      <c r="AT41" s="1257">
        <v>5</v>
      </c>
      <c r="AU41" s="1257"/>
      <c r="AV41" s="1257"/>
      <c r="AW41" s="1257"/>
      <c r="AX41" s="1257"/>
      <c r="AY41" s="1257"/>
      <c r="AZ41" s="1257"/>
      <c r="BA41" s="368"/>
      <c r="BB41" s="368"/>
      <c r="BC41" s="368"/>
      <c r="BD41" s="368"/>
      <c r="BE41" s="368"/>
      <c r="BF41" s="368"/>
      <c r="BG41" s="368"/>
      <c r="BH41" s="368"/>
      <c r="BI41" s="368"/>
      <c r="BJ41" s="368"/>
      <c r="BK41" s="368"/>
      <c r="BL41" s="368"/>
      <c r="BM41" s="368"/>
      <c r="BN41" s="368"/>
      <c r="BO41" s="368"/>
      <c r="BP41" s="368"/>
      <c r="BQ41" s="368"/>
      <c r="BR41" s="368"/>
      <c r="BS41" s="368"/>
      <c r="BT41" s="368"/>
      <c r="BU41" s="368"/>
      <c r="BV41" s="368"/>
      <c r="BW41" s="368"/>
      <c r="BX41" s="368"/>
      <c r="BY41" s="449"/>
      <c r="BZ41" s="449"/>
      <c r="CA41" s="449"/>
      <c r="CB41" s="368"/>
      <c r="CC41" s="368"/>
      <c r="CD41" s="368"/>
      <c r="CE41" s="368"/>
      <c r="CF41" s="368"/>
      <c r="CG41" s="368"/>
      <c r="CH41" s="1257">
        <v>10</v>
      </c>
      <c r="CI41" s="1257"/>
      <c r="CJ41" s="1257"/>
      <c r="CK41" s="1257"/>
      <c r="CL41" s="1257"/>
      <c r="CM41" s="1257"/>
      <c r="CN41" s="1257"/>
      <c r="CO41" s="368"/>
      <c r="CP41" s="368"/>
      <c r="CQ41" s="368"/>
      <c r="CR41" s="368"/>
      <c r="CS41" s="368"/>
      <c r="CT41" s="368"/>
      <c r="CU41" s="368"/>
      <c r="CV41" s="368"/>
      <c r="CW41" s="368"/>
      <c r="CX41" s="368"/>
      <c r="CY41" s="368"/>
      <c r="CZ41" s="368"/>
      <c r="DA41" s="368"/>
      <c r="DB41" s="368"/>
      <c r="DC41" s="39"/>
      <c r="DD41" s="39"/>
      <c r="DE41" s="39"/>
      <c r="DF41" s="39"/>
      <c r="DG41" s="39"/>
      <c r="DH41" s="39"/>
      <c r="DI41" s="39"/>
      <c r="DJ41" s="39"/>
      <c r="DK41" s="39"/>
      <c r="DL41" s="39"/>
      <c r="DM41" s="39"/>
      <c r="DN41" s="368"/>
      <c r="DO41" s="368"/>
      <c r="DP41" s="450"/>
      <c r="DQ41" s="368"/>
      <c r="DR41" s="368"/>
      <c r="DS41" s="368"/>
      <c r="DT41" s="368"/>
      <c r="DU41" s="368"/>
      <c r="DV41" s="368"/>
      <c r="DW41" s="368"/>
      <c r="DX41" s="368"/>
      <c r="DY41" s="368"/>
      <c r="DZ41" s="368"/>
      <c r="EA41" s="368"/>
      <c r="EB41" s="368"/>
      <c r="EC41" s="368"/>
      <c r="ED41" s="368"/>
      <c r="EE41" s="368"/>
      <c r="EF41" s="1257">
        <v>13</v>
      </c>
      <c r="EG41" s="1257"/>
      <c r="EH41" s="1257"/>
      <c r="EI41" s="1257"/>
      <c r="EJ41" s="368"/>
      <c r="EK41" s="368"/>
      <c r="EL41" s="1257">
        <v>14</v>
      </c>
      <c r="EM41" s="1257"/>
      <c r="EN41" s="1257"/>
      <c r="EO41" s="1257"/>
      <c r="EP41" s="39"/>
      <c r="EQ41" s="39"/>
      <c r="ER41" s="39"/>
      <c r="ES41" s="39"/>
      <c r="ET41" s="39"/>
      <c r="EU41" s="39"/>
      <c r="EV41" s="39"/>
      <c r="EW41" s="39"/>
      <c r="EX41" s="39"/>
      <c r="EY41" s="39"/>
      <c r="EZ41" s="39"/>
      <c r="FA41" s="1257">
        <v>16</v>
      </c>
      <c r="FB41" s="1257"/>
      <c r="FC41" s="1257"/>
      <c r="FD41" s="1257"/>
      <c r="FE41" s="39"/>
      <c r="FF41" s="39"/>
      <c r="FG41" s="39"/>
      <c r="FH41" s="39"/>
      <c r="FI41" s="39"/>
      <c r="FJ41" s="39"/>
      <c r="FK41" s="39"/>
      <c r="FL41" s="39"/>
      <c r="FM41" s="39"/>
      <c r="FN41" s="39"/>
      <c r="FO41" s="39"/>
      <c r="FP41" s="1257">
        <v>18</v>
      </c>
      <c r="FQ41" s="1257"/>
      <c r="FR41" s="1257"/>
      <c r="FS41" s="1257"/>
      <c r="FT41" s="39"/>
      <c r="FU41" s="39"/>
      <c r="FV41" s="39"/>
      <c r="FW41" s="39"/>
      <c r="FX41" s="39"/>
      <c r="FY41" s="39"/>
      <c r="FZ41" s="39"/>
      <c r="GA41" s="39"/>
      <c r="GB41" s="39"/>
      <c r="GC41" s="39"/>
      <c r="GD41" s="451"/>
    </row>
    <row r="42" spans="1:193" ht="22.5" customHeight="1">
      <c r="B42" s="347"/>
      <c r="C42" s="1258" t="s">
        <v>64</v>
      </c>
      <c r="D42" s="1258"/>
      <c r="E42" s="1258"/>
      <c r="F42" s="1258"/>
      <c r="G42" s="1258"/>
      <c r="H42" s="1258"/>
      <c r="I42" s="7"/>
      <c r="J42" s="7"/>
      <c r="K42" s="7"/>
      <c r="L42" s="1246"/>
      <c r="M42" s="1247"/>
      <c r="N42" s="1247"/>
      <c r="O42" s="1248"/>
      <c r="P42" s="12"/>
      <c r="Q42" s="12"/>
      <c r="R42" s="1249">
        <v>2</v>
      </c>
      <c r="S42" s="1250"/>
      <c r="T42" s="1250"/>
      <c r="U42" s="1251"/>
      <c r="V42" s="12"/>
      <c r="W42" s="1249">
        <v>5</v>
      </c>
      <c r="X42" s="1250"/>
      <c r="Y42" s="1250"/>
      <c r="Z42" s="1251"/>
      <c r="AA42" s="12"/>
      <c r="AB42" s="12"/>
      <c r="AC42" s="12"/>
      <c r="AD42" s="1239"/>
      <c r="AE42" s="1240"/>
      <c r="AF42" s="1240"/>
      <c r="AG42" s="1240"/>
      <c r="AH42" s="1240"/>
      <c r="AI42" s="1240"/>
      <c r="AJ42" s="1241"/>
      <c r="AK42" s="103"/>
      <c r="AL42" s="1239"/>
      <c r="AM42" s="1240"/>
      <c r="AN42" s="1240"/>
      <c r="AO42" s="1240"/>
      <c r="AP42" s="1240"/>
      <c r="AQ42" s="1240"/>
      <c r="AR42" s="1241"/>
      <c r="AS42" s="103"/>
      <c r="AT42" s="1239"/>
      <c r="AU42" s="1240"/>
      <c r="AV42" s="1240"/>
      <c r="AW42" s="1240"/>
      <c r="AX42" s="1240"/>
      <c r="AY42" s="1240"/>
      <c r="AZ42" s="1241"/>
      <c r="BA42" s="103"/>
      <c r="BB42" s="1239"/>
      <c r="BC42" s="1240"/>
      <c r="BD42" s="1240"/>
      <c r="BE42" s="1240"/>
      <c r="BF42" s="1240"/>
      <c r="BG42" s="1240"/>
      <c r="BH42" s="1241"/>
      <c r="BI42" s="103"/>
      <c r="BJ42" s="1239"/>
      <c r="BK42" s="1240"/>
      <c r="BL42" s="1240"/>
      <c r="BM42" s="1240"/>
      <c r="BN42" s="1240"/>
      <c r="BO42" s="1240"/>
      <c r="BP42" s="1241"/>
      <c r="BQ42" s="43"/>
      <c r="BR42" s="1239"/>
      <c r="BS42" s="1240"/>
      <c r="BT42" s="1240"/>
      <c r="BU42" s="1240"/>
      <c r="BV42" s="1240"/>
      <c r="BW42" s="1240"/>
      <c r="BX42" s="1241"/>
      <c r="BY42" s="103"/>
      <c r="BZ42" s="1239"/>
      <c r="CA42" s="1240"/>
      <c r="CB42" s="1240"/>
      <c r="CC42" s="1240"/>
      <c r="CD42" s="1240"/>
      <c r="CE42" s="1240"/>
      <c r="CF42" s="1241"/>
      <c r="CG42" s="103"/>
      <c r="CH42" s="1239"/>
      <c r="CI42" s="1240"/>
      <c r="CJ42" s="1240"/>
      <c r="CK42" s="1240"/>
      <c r="CL42" s="1240"/>
      <c r="CM42" s="1240"/>
      <c r="CN42" s="1241"/>
      <c r="CO42" s="103"/>
      <c r="CP42" s="1239"/>
      <c r="CQ42" s="1240"/>
      <c r="CR42" s="1240"/>
      <c r="CS42" s="1240"/>
      <c r="CT42" s="1240"/>
      <c r="CU42" s="1240"/>
      <c r="CV42" s="1241"/>
      <c r="CW42" s="103"/>
      <c r="CX42" s="1239"/>
      <c r="CY42" s="1240"/>
      <c r="CZ42" s="1240"/>
      <c r="DA42" s="1240"/>
      <c r="DB42" s="1240"/>
      <c r="DC42" s="1240"/>
      <c r="DD42" s="1241"/>
      <c r="DE42" s="7"/>
      <c r="DF42" s="316"/>
      <c r="DG42" s="316"/>
      <c r="DH42" s="103"/>
      <c r="DI42" s="316"/>
      <c r="DJ42" s="849" t="s">
        <v>284</v>
      </c>
      <c r="DK42" s="849"/>
      <c r="DL42" s="849"/>
      <c r="DM42" s="849"/>
      <c r="DN42" s="849"/>
      <c r="DO42" s="849"/>
      <c r="DP42" s="849"/>
      <c r="DQ42" s="849"/>
      <c r="DR42" s="849"/>
      <c r="DS42" s="849"/>
      <c r="DT42" s="849"/>
      <c r="DU42" s="849"/>
      <c r="DV42" s="849"/>
      <c r="DW42" s="849"/>
      <c r="DX42" s="849"/>
      <c r="DY42" s="849"/>
      <c r="DZ42" s="849"/>
      <c r="EA42" s="849"/>
      <c r="EB42" s="849"/>
      <c r="EC42" s="849"/>
      <c r="ED42" s="849"/>
      <c r="EE42" s="849"/>
      <c r="EF42" s="1243"/>
      <c r="EG42" s="1244"/>
      <c r="EH42" s="1244"/>
      <c r="EI42" s="1245"/>
      <c r="EJ42" s="103"/>
      <c r="EK42" s="103"/>
      <c r="EL42" s="1243"/>
      <c r="EM42" s="1244"/>
      <c r="EN42" s="1244"/>
      <c r="EO42" s="1245"/>
      <c r="EP42" s="37"/>
      <c r="EQ42" s="1243"/>
      <c r="ER42" s="1244"/>
      <c r="ES42" s="1244"/>
      <c r="ET42" s="1245"/>
      <c r="EU42" s="960" t="s">
        <v>19</v>
      </c>
      <c r="EV42" s="960"/>
      <c r="EW42" s="960"/>
      <c r="EX42" s="960"/>
      <c r="EY42" s="960"/>
      <c r="EZ42" s="960"/>
      <c r="FA42" s="1243"/>
      <c r="FB42" s="1244"/>
      <c r="FC42" s="1244"/>
      <c r="FD42" s="1245"/>
      <c r="FE42" s="37"/>
      <c r="FF42" s="1243"/>
      <c r="FG42" s="1244"/>
      <c r="FH42" s="1244"/>
      <c r="FI42" s="1245"/>
      <c r="FJ42" s="960" t="s">
        <v>20</v>
      </c>
      <c r="FK42" s="960"/>
      <c r="FL42" s="960"/>
      <c r="FM42" s="960"/>
      <c r="FN42" s="960"/>
      <c r="FO42" s="960"/>
      <c r="FP42" s="1243"/>
      <c r="FQ42" s="1244"/>
      <c r="FR42" s="1244"/>
      <c r="FS42" s="1245"/>
      <c r="FT42" s="37"/>
      <c r="FU42" s="1243"/>
      <c r="FV42" s="1244"/>
      <c r="FW42" s="1244"/>
      <c r="FX42" s="1245"/>
      <c r="FY42" s="901" t="s">
        <v>21</v>
      </c>
      <c r="FZ42" s="901"/>
      <c r="GA42" s="901"/>
      <c r="GB42" s="901"/>
      <c r="GC42" s="901"/>
      <c r="GD42" s="1242"/>
    </row>
    <row r="43" spans="1:193" ht="5.25" customHeight="1">
      <c r="B43" s="347"/>
      <c r="C43" s="13"/>
      <c r="D43" s="23"/>
      <c r="E43" s="23"/>
      <c r="F43" s="23"/>
      <c r="G43" s="23"/>
      <c r="H43" s="23"/>
      <c r="I43" s="103"/>
      <c r="J43" s="103"/>
      <c r="K43" s="103"/>
      <c r="L43" s="332"/>
      <c r="M43" s="332"/>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c r="BV43" s="103"/>
      <c r="BW43" s="103"/>
      <c r="BX43" s="103"/>
      <c r="BY43" s="103"/>
      <c r="BZ43" s="103"/>
      <c r="CA43" s="452"/>
      <c r="CB43" s="452"/>
      <c r="CC43" s="452"/>
      <c r="CD43" s="452"/>
      <c r="CE43" s="103"/>
      <c r="CF43" s="103"/>
      <c r="CG43" s="103"/>
      <c r="CH43" s="103"/>
      <c r="CI43" s="103"/>
      <c r="CJ43" s="103"/>
      <c r="CK43" s="103"/>
      <c r="CL43" s="103"/>
      <c r="CM43" s="103"/>
      <c r="CN43" s="103"/>
      <c r="CO43" s="103"/>
      <c r="CP43" s="103"/>
      <c r="CQ43" s="103"/>
      <c r="CR43" s="103"/>
      <c r="CS43" s="103"/>
      <c r="CT43" s="103"/>
      <c r="CU43" s="103"/>
      <c r="CV43" s="103"/>
      <c r="CW43" s="103"/>
      <c r="CX43" s="103"/>
      <c r="CY43" s="103"/>
      <c r="CZ43" s="103"/>
      <c r="DA43" s="103"/>
      <c r="DB43" s="103"/>
      <c r="DC43" s="103"/>
      <c r="DD43" s="103"/>
      <c r="DE43" s="7"/>
      <c r="DF43" s="7"/>
      <c r="DG43" s="7"/>
      <c r="DH43" s="7"/>
      <c r="DI43" s="7"/>
      <c r="DJ43" s="7"/>
      <c r="DK43" s="7"/>
      <c r="DL43" s="7"/>
      <c r="DM43" s="7"/>
      <c r="DN43" s="103"/>
      <c r="DO43" s="103"/>
      <c r="DP43" s="332"/>
      <c r="DQ43" s="103"/>
      <c r="DR43" s="103"/>
      <c r="DS43" s="103"/>
      <c r="DT43" s="103"/>
      <c r="DU43" s="103"/>
      <c r="DV43" s="103"/>
      <c r="DW43" s="103"/>
      <c r="DX43" s="103"/>
      <c r="DY43" s="103"/>
      <c r="DZ43" s="103"/>
      <c r="EA43" s="103"/>
      <c r="EB43" s="103"/>
      <c r="EC43" s="103"/>
      <c r="ED43" s="103"/>
      <c r="EE43" s="103"/>
      <c r="EF43" s="103"/>
      <c r="EG43" s="103"/>
      <c r="EH43" s="103"/>
      <c r="EI43" s="103"/>
      <c r="EJ43" s="103"/>
      <c r="EK43" s="103"/>
      <c r="EL43" s="103"/>
      <c r="EM43" s="103"/>
      <c r="EN43" s="103"/>
      <c r="EO43" s="103"/>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348"/>
    </row>
    <row r="44" spans="1:193" s="11" customFormat="1" ht="22.5" customHeight="1">
      <c r="B44" s="349"/>
      <c r="C44" s="1230" t="s">
        <v>105</v>
      </c>
      <c r="D44" s="1230"/>
      <c r="E44" s="1230"/>
      <c r="F44" s="1230"/>
      <c r="G44" s="1230"/>
      <c r="H44" s="1230"/>
      <c r="I44" s="9"/>
      <c r="J44" s="9"/>
      <c r="K44" s="453"/>
      <c r="L44" s="1387"/>
      <c r="M44" s="1387"/>
      <c r="N44" s="1387"/>
      <c r="O44" s="1387"/>
      <c r="P44" s="1387"/>
      <c r="Q44" s="1387"/>
      <c r="R44" s="1387"/>
      <c r="S44" s="1387"/>
      <c r="T44" s="1387"/>
      <c r="U44" s="1387"/>
      <c r="V44" s="1387"/>
      <c r="W44" s="1387"/>
      <c r="X44" s="1387"/>
      <c r="Y44" s="1387"/>
      <c r="Z44" s="1387"/>
      <c r="AA44" s="1387"/>
      <c r="AB44" s="1387"/>
      <c r="AC44" s="1387"/>
      <c r="AD44" s="1387"/>
      <c r="AE44" s="1387"/>
      <c r="AF44" s="1387"/>
      <c r="AG44" s="1387"/>
      <c r="AH44" s="1387"/>
      <c r="AI44" s="1387"/>
      <c r="AJ44" s="1387"/>
      <c r="AK44" s="1387"/>
      <c r="AL44" s="1387"/>
      <c r="AM44" s="1387"/>
      <c r="AN44" s="1387"/>
      <c r="AO44" s="1387"/>
      <c r="AP44" s="1387"/>
      <c r="AQ44" s="1387"/>
      <c r="AR44" s="1387"/>
      <c r="AS44" s="1387"/>
      <c r="AT44" s="1387"/>
      <c r="AU44" s="1387"/>
      <c r="AV44" s="1387"/>
      <c r="AW44" s="1387"/>
      <c r="AX44" s="1387"/>
      <c r="AY44" s="1387"/>
      <c r="AZ44" s="1387"/>
      <c r="BA44" s="1387"/>
      <c r="BB44" s="1387"/>
      <c r="BC44" s="1387"/>
      <c r="BD44" s="1387"/>
      <c r="BE44" s="1387"/>
      <c r="BF44" s="1387"/>
      <c r="BG44" s="1387"/>
      <c r="BH44" s="1387"/>
      <c r="BI44" s="1387"/>
      <c r="BJ44" s="1387"/>
      <c r="BK44" s="1387"/>
      <c r="BL44" s="1387"/>
      <c r="BM44" s="1387"/>
      <c r="BN44" s="1387"/>
      <c r="BO44" s="1387"/>
      <c r="BP44" s="1387"/>
      <c r="BQ44" s="1387"/>
      <c r="BR44" s="1387"/>
      <c r="BS44" s="1387"/>
      <c r="BT44" s="1387"/>
      <c r="BU44" s="1387"/>
      <c r="BV44" s="1387"/>
      <c r="BW44" s="1387"/>
      <c r="BX44" s="1387"/>
      <c r="BY44" s="1387"/>
      <c r="BZ44" s="1387"/>
      <c r="CA44" s="1387"/>
      <c r="CB44" s="1387"/>
      <c r="CC44" s="1387"/>
      <c r="CD44" s="1387"/>
      <c r="CE44" s="1387"/>
      <c r="CF44" s="1387"/>
      <c r="CG44" s="1387"/>
      <c r="CH44" s="1387"/>
      <c r="CI44" s="1387"/>
      <c r="CJ44" s="1387"/>
      <c r="CK44" s="1387"/>
      <c r="CL44" s="1387"/>
      <c r="CM44" s="1387"/>
      <c r="CN44" s="1387"/>
      <c r="CO44" s="1387"/>
      <c r="CP44" s="1387"/>
      <c r="CQ44" s="1387"/>
      <c r="CR44" s="1387"/>
      <c r="CS44" s="1387"/>
      <c r="CT44" s="1387"/>
      <c r="CU44" s="1387"/>
      <c r="CV44" s="1387"/>
      <c r="CW44" s="1387"/>
      <c r="CX44" s="1387"/>
      <c r="CY44" s="1387"/>
      <c r="CZ44" s="1387"/>
      <c r="DA44" s="1387"/>
      <c r="DB44" s="1387"/>
      <c r="DC44" s="1387"/>
      <c r="DD44" s="1387"/>
      <c r="DE44" s="1387"/>
      <c r="DF44" s="1387"/>
      <c r="DG44" s="1387"/>
      <c r="DH44" s="1387"/>
      <c r="DI44" s="1387"/>
      <c r="DJ44" s="1387"/>
      <c r="DK44" s="1387"/>
      <c r="DL44" s="1387"/>
      <c r="DM44" s="1387"/>
      <c r="DN44" s="1387"/>
      <c r="DO44" s="1387"/>
      <c r="DP44" s="1387"/>
      <c r="DQ44" s="1387"/>
      <c r="DR44" s="1387"/>
      <c r="DS44" s="1387"/>
      <c r="DT44" s="1387"/>
      <c r="DU44" s="1387"/>
      <c r="DV44" s="1387"/>
      <c r="DW44" s="1387"/>
      <c r="DX44" s="1387"/>
      <c r="DY44" s="1387"/>
      <c r="DZ44" s="454"/>
      <c r="EA44" s="454"/>
      <c r="EB44" s="454"/>
      <c r="EC44" s="454"/>
      <c r="ED44" s="454"/>
      <c r="EE44" s="454"/>
      <c r="EF44" s="454"/>
      <c r="EG44" s="454"/>
      <c r="EH44" s="454"/>
      <c r="EI44" s="454"/>
      <c r="EJ44" s="454"/>
      <c r="EK44" s="454"/>
      <c r="EL44" s="454"/>
      <c r="EM44" s="454"/>
      <c r="EN44" s="454"/>
      <c r="EO44" s="454"/>
      <c r="EP44" s="454"/>
      <c r="EQ44" s="454"/>
      <c r="ER44" s="454"/>
      <c r="ES44" s="454"/>
      <c r="ET44" s="454"/>
      <c r="EU44" s="454"/>
      <c r="EV44" s="454"/>
      <c r="EW44" s="454"/>
      <c r="EX44" s="454"/>
      <c r="EY44" s="454"/>
      <c r="EZ44" s="454"/>
      <c r="FA44" s="454"/>
      <c r="FB44" s="454"/>
      <c r="FC44" s="454"/>
      <c r="FD44" s="454"/>
      <c r="FE44" s="454"/>
      <c r="FF44" s="454"/>
      <c r="FG44" s="454"/>
      <c r="FH44" s="454"/>
      <c r="FI44" s="454"/>
      <c r="FJ44" s="454"/>
      <c r="FK44" s="454"/>
      <c r="FL44" s="454"/>
      <c r="FM44" s="454"/>
      <c r="FN44" s="454"/>
      <c r="FO44" s="454"/>
      <c r="FP44" s="454"/>
      <c r="FQ44" s="454"/>
      <c r="FR44" s="454"/>
      <c r="FS44" s="454"/>
      <c r="FT44" s="454"/>
      <c r="FU44" s="454"/>
      <c r="FV44" s="454"/>
      <c r="FW44" s="454"/>
      <c r="FX44" s="454"/>
      <c r="FY44" s="454"/>
      <c r="FZ44" s="454"/>
      <c r="GA44" s="454"/>
      <c r="GB44" s="454"/>
      <c r="GC44" s="454"/>
      <c r="GD44" s="350"/>
    </row>
    <row r="45" spans="1:193" s="36" customFormat="1" ht="6" customHeight="1" thickBot="1">
      <c r="B45" s="455"/>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454"/>
      <c r="AC45" s="454"/>
      <c r="AD45" s="454"/>
      <c r="AE45" s="454"/>
      <c r="AF45" s="454"/>
      <c r="AG45" s="454"/>
      <c r="AH45" s="454"/>
      <c r="AI45" s="454"/>
      <c r="AJ45" s="454"/>
      <c r="AK45" s="454"/>
      <c r="AL45" s="454"/>
      <c r="AM45" s="454"/>
      <c r="AN45" s="454"/>
      <c r="AO45" s="454"/>
      <c r="AP45" s="454"/>
      <c r="AQ45" s="454"/>
      <c r="AR45" s="454"/>
      <c r="AS45" s="454"/>
      <c r="AT45" s="454"/>
      <c r="AU45" s="454"/>
      <c r="AV45" s="454"/>
      <c r="AW45" s="454"/>
      <c r="AX45" s="454"/>
      <c r="AY45" s="454"/>
      <c r="AZ45" s="454"/>
      <c r="BA45" s="454"/>
      <c r="BB45" s="454"/>
      <c r="BC45" s="454"/>
      <c r="BD45" s="454"/>
      <c r="BE45" s="454"/>
      <c r="BF45" s="454"/>
      <c r="BG45" s="454"/>
      <c r="BH45" s="454"/>
      <c r="BI45" s="454"/>
      <c r="BJ45" s="454"/>
      <c r="BK45" s="454"/>
      <c r="BL45" s="454"/>
      <c r="BM45" s="454"/>
      <c r="BN45" s="454"/>
      <c r="BO45" s="454"/>
      <c r="BP45" s="454"/>
      <c r="BQ45" s="454"/>
      <c r="BR45" s="454"/>
      <c r="BS45" s="454"/>
      <c r="BT45" s="454"/>
      <c r="BU45" s="454"/>
      <c r="BV45" s="454"/>
      <c r="BW45" s="454"/>
      <c r="BX45" s="454"/>
      <c r="BY45" s="454"/>
      <c r="BZ45" s="454"/>
      <c r="CA45" s="454"/>
      <c r="CB45" s="454"/>
      <c r="CC45" s="454"/>
      <c r="CD45" s="454"/>
      <c r="CE45" s="454"/>
      <c r="CF45" s="454"/>
      <c r="CG45" s="454"/>
      <c r="CH45" s="454"/>
      <c r="CI45" s="454"/>
      <c r="CJ45" s="454"/>
      <c r="CK45" s="454"/>
      <c r="CL45" s="454"/>
      <c r="CM45" s="454"/>
      <c r="CN45" s="454"/>
      <c r="CO45" s="454"/>
      <c r="CP45" s="454"/>
      <c r="CQ45" s="454"/>
      <c r="CR45" s="454"/>
      <c r="CS45" s="454"/>
      <c r="CT45" s="454"/>
      <c r="CU45" s="454"/>
      <c r="CV45" s="454"/>
      <c r="CW45" s="454"/>
      <c r="CX45" s="454"/>
      <c r="CY45" s="454"/>
      <c r="CZ45" s="454"/>
      <c r="DA45" s="454"/>
      <c r="DB45" s="454"/>
      <c r="DC45" s="454"/>
      <c r="DD45" s="454"/>
      <c r="DE45" s="454"/>
      <c r="DF45" s="454"/>
      <c r="DG45" s="454"/>
      <c r="DH45" s="454"/>
      <c r="DI45" s="454"/>
      <c r="DJ45" s="454"/>
      <c r="DK45" s="454"/>
      <c r="DL45" s="454"/>
      <c r="DM45" s="454"/>
      <c r="DN45" s="454"/>
      <c r="DO45" s="454"/>
      <c r="DP45" s="454"/>
      <c r="DQ45" s="454"/>
      <c r="DR45" s="454"/>
      <c r="DS45" s="454"/>
      <c r="DT45" s="454"/>
      <c r="DU45" s="454"/>
      <c r="DV45" s="454"/>
      <c r="DW45" s="454"/>
      <c r="DX45" s="454"/>
      <c r="DY45" s="454"/>
      <c r="DZ45" s="454"/>
      <c r="EA45" s="454"/>
      <c r="EB45" s="454"/>
      <c r="EC45" s="454"/>
      <c r="ED45" s="454"/>
      <c r="EE45" s="454"/>
      <c r="EF45" s="454"/>
      <c r="EG45" s="454"/>
      <c r="EH45" s="454"/>
      <c r="EI45" s="454"/>
      <c r="EJ45" s="454"/>
      <c r="EK45" s="454"/>
      <c r="EL45" s="454"/>
      <c r="EM45" s="454"/>
      <c r="EN45" s="454"/>
      <c r="EO45" s="454"/>
      <c r="EP45" s="454"/>
      <c r="EQ45" s="454"/>
      <c r="ER45" s="454"/>
      <c r="ES45" s="454"/>
      <c r="ET45" s="454"/>
      <c r="EU45" s="454"/>
      <c r="EV45" s="454"/>
      <c r="EW45" s="454"/>
      <c r="EX45" s="454"/>
      <c r="EY45" s="454"/>
      <c r="EZ45" s="454"/>
      <c r="FA45" s="454"/>
      <c r="FB45" s="454"/>
      <c r="FC45" s="454"/>
      <c r="FD45" s="454"/>
      <c r="FE45" s="454"/>
      <c r="FF45" s="454"/>
      <c r="FG45" s="454"/>
      <c r="FH45" s="454"/>
      <c r="FI45" s="454"/>
      <c r="FJ45" s="454"/>
      <c r="FK45" s="454"/>
      <c r="FL45" s="454"/>
      <c r="FM45" s="454"/>
      <c r="FN45" s="454"/>
      <c r="FO45" s="454"/>
      <c r="FP45" s="454"/>
      <c r="FQ45" s="454"/>
      <c r="FR45" s="454"/>
      <c r="FS45" s="454"/>
      <c r="FT45" s="454"/>
      <c r="FU45" s="454"/>
      <c r="FV45" s="454"/>
      <c r="FW45" s="454"/>
      <c r="FX45" s="454"/>
      <c r="FY45" s="454"/>
      <c r="FZ45" s="454"/>
      <c r="GA45" s="454"/>
      <c r="GB45" s="454"/>
      <c r="GC45" s="454"/>
      <c r="GD45" s="456"/>
    </row>
    <row r="46" spans="1:193" s="35" customFormat="1" ht="18" customHeight="1">
      <c r="B46" s="442"/>
      <c r="C46" s="443" t="s">
        <v>142</v>
      </c>
      <c r="D46" s="444"/>
      <c r="E46" s="444"/>
      <c r="F46" s="444"/>
      <c r="G46" s="444"/>
      <c r="H46" s="444"/>
      <c r="I46" s="444"/>
      <c r="J46" s="444"/>
      <c r="K46" s="444"/>
      <c r="L46" s="445"/>
      <c r="M46" s="445"/>
      <c r="N46" s="444"/>
      <c r="O46" s="444"/>
      <c r="P46" s="444"/>
      <c r="Q46" s="444"/>
      <c r="R46" s="444"/>
      <c r="S46" s="444"/>
      <c r="T46" s="444"/>
      <c r="U46" s="444"/>
      <c r="V46" s="444"/>
      <c r="W46" s="444"/>
      <c r="X46" s="444"/>
      <c r="Y46" s="444"/>
      <c r="Z46" s="444"/>
      <c r="AA46" s="444"/>
      <c r="AB46" s="444"/>
      <c r="AC46" s="444"/>
      <c r="AD46" s="444"/>
      <c r="AE46" s="444"/>
      <c r="AF46" s="444"/>
      <c r="AG46" s="444"/>
      <c r="AH46" s="444"/>
      <c r="AI46" s="444"/>
      <c r="AJ46" s="444"/>
      <c r="AK46" s="444"/>
      <c r="AL46" s="444"/>
      <c r="AM46" s="444"/>
      <c r="AN46" s="444"/>
      <c r="AO46" s="444"/>
      <c r="AP46" s="444"/>
      <c r="AQ46" s="444"/>
      <c r="AR46" s="444"/>
      <c r="AS46" s="444"/>
      <c r="AT46" s="444"/>
      <c r="AU46" s="444"/>
      <c r="AV46" s="444"/>
      <c r="AW46" s="444"/>
      <c r="AX46" s="444"/>
      <c r="AY46" s="444"/>
      <c r="AZ46" s="444"/>
      <c r="BA46" s="444"/>
      <c r="BB46" s="444"/>
      <c r="BC46" s="444"/>
      <c r="BD46" s="444"/>
      <c r="BE46" s="444"/>
      <c r="BF46" s="444"/>
      <c r="BG46" s="444"/>
      <c r="BH46" s="444"/>
      <c r="BI46" s="444"/>
      <c r="BJ46" s="444"/>
      <c r="BK46" s="444"/>
      <c r="BL46" s="444"/>
      <c r="BM46" s="444"/>
      <c r="BN46" s="444"/>
      <c r="BO46" s="444"/>
      <c r="BP46" s="444"/>
      <c r="BQ46" s="444"/>
      <c r="BR46" s="444"/>
      <c r="BS46" s="444"/>
      <c r="BT46" s="444"/>
      <c r="BU46" s="444"/>
      <c r="BV46" s="444"/>
      <c r="BW46" s="444"/>
      <c r="BX46" s="444"/>
      <c r="BY46" s="444"/>
      <c r="BZ46" s="444"/>
      <c r="CA46" s="446"/>
      <c r="CB46" s="446"/>
      <c r="CC46" s="446"/>
      <c r="CD46" s="446"/>
      <c r="CE46" s="444"/>
      <c r="CF46" s="444"/>
      <c r="CG46" s="444"/>
      <c r="CH46" s="444"/>
      <c r="CI46" s="444"/>
      <c r="CJ46" s="444"/>
      <c r="CK46" s="444"/>
      <c r="CL46" s="444"/>
      <c r="CM46" s="444"/>
      <c r="CN46" s="444"/>
      <c r="CO46" s="444"/>
      <c r="CP46" s="444"/>
      <c r="CQ46" s="444"/>
      <c r="CR46" s="444"/>
      <c r="CS46" s="444"/>
      <c r="CT46" s="444"/>
      <c r="CU46" s="444"/>
      <c r="CV46" s="444"/>
      <c r="CW46" s="444"/>
      <c r="CX46" s="444"/>
      <c r="CY46" s="444"/>
      <c r="CZ46" s="444"/>
      <c r="DA46" s="444"/>
      <c r="DB46" s="444"/>
      <c r="DC46" s="444"/>
      <c r="DD46" s="444"/>
      <c r="DE46" s="443"/>
      <c r="DF46" s="443"/>
      <c r="DG46" s="443"/>
      <c r="DH46" s="443"/>
      <c r="DI46" s="443"/>
      <c r="DJ46" s="443"/>
      <c r="DK46" s="443"/>
      <c r="DL46" s="443"/>
      <c r="DM46" s="443"/>
      <c r="DN46" s="444"/>
      <c r="DO46" s="444"/>
      <c r="DP46" s="445"/>
      <c r="DQ46" s="444"/>
      <c r="DR46" s="444"/>
      <c r="DS46" s="444"/>
      <c r="DT46" s="444"/>
      <c r="DU46" s="444"/>
      <c r="DV46" s="444"/>
      <c r="DW46" s="444"/>
      <c r="DX46" s="444"/>
      <c r="DY46" s="444"/>
      <c r="DZ46" s="444"/>
      <c r="EA46" s="444"/>
      <c r="EB46" s="444"/>
      <c r="EC46" s="444"/>
      <c r="ED46" s="444"/>
      <c r="EE46" s="444"/>
      <c r="EF46" s="444"/>
      <c r="EG46" s="444"/>
      <c r="EH46" s="444"/>
      <c r="EI46" s="444"/>
      <c r="EJ46" s="444"/>
      <c r="EK46" s="444"/>
      <c r="EL46" s="444"/>
      <c r="EM46" s="444"/>
      <c r="EN46" s="444"/>
      <c r="EO46" s="444"/>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7"/>
    </row>
    <row r="47" spans="1:193" s="35" customFormat="1" ht="13.5" customHeight="1">
      <c r="B47" s="457"/>
      <c r="C47" s="18"/>
      <c r="D47" s="18"/>
      <c r="E47" s="18"/>
      <c r="F47" s="18"/>
      <c r="G47" s="18"/>
      <c r="H47" s="18"/>
      <c r="I47" s="13"/>
      <c r="J47" s="13"/>
      <c r="K47" s="13"/>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3"/>
      <c r="AL47" s="18"/>
      <c r="AM47" s="18"/>
      <c r="AN47" s="18"/>
      <c r="AO47" s="18"/>
      <c r="AP47" s="18"/>
      <c r="AQ47" s="18"/>
      <c r="AR47" s="18"/>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13"/>
      <c r="BZ47" s="13"/>
      <c r="CA47" s="13"/>
      <c r="CB47" s="13"/>
      <c r="CC47" s="13"/>
      <c r="CD47" s="13"/>
      <c r="CE47" s="23"/>
      <c r="CF47" s="13"/>
      <c r="CG47" s="13"/>
      <c r="CH47" s="13"/>
      <c r="CI47" s="13"/>
      <c r="CJ47" s="13"/>
      <c r="CK47" s="23"/>
      <c r="CL47" s="23"/>
      <c r="CM47" s="13"/>
      <c r="CN47" s="13"/>
      <c r="CO47" s="13"/>
      <c r="CP47" s="13"/>
      <c r="CQ47" s="13"/>
      <c r="CR47" s="23"/>
      <c r="CS47" s="23"/>
      <c r="CT47" s="23"/>
      <c r="CU47" s="23"/>
      <c r="CV47" s="23"/>
      <c r="CW47" s="23"/>
      <c r="CX47" s="23"/>
      <c r="CY47" s="23"/>
      <c r="CZ47" s="23"/>
      <c r="DA47" s="23"/>
      <c r="DB47" s="23"/>
      <c r="DC47" s="23"/>
      <c r="DD47" s="23"/>
      <c r="DE47" s="13"/>
      <c r="DF47" s="13"/>
      <c r="DG47" s="13"/>
      <c r="DH47" s="13"/>
      <c r="DI47" s="13"/>
      <c r="DJ47" s="13"/>
      <c r="DK47" s="13"/>
      <c r="DL47" s="13"/>
      <c r="DM47" s="13"/>
      <c r="DN47" s="23"/>
      <c r="DO47" s="23"/>
      <c r="DP47" s="221"/>
      <c r="DQ47" s="23"/>
      <c r="DR47" s="23"/>
      <c r="DS47" s="960" t="s">
        <v>111</v>
      </c>
      <c r="DT47" s="960"/>
      <c r="DU47" s="960"/>
      <c r="DV47" s="960"/>
      <c r="DW47" s="960"/>
      <c r="DX47" s="960"/>
      <c r="DY47" s="960"/>
      <c r="DZ47" s="960"/>
      <c r="EA47" s="960"/>
      <c r="EB47" s="960"/>
      <c r="EC47" s="960"/>
      <c r="ED47" s="960"/>
      <c r="EE47" s="960"/>
      <c r="EF47" s="960"/>
      <c r="EG47" s="960"/>
      <c r="EH47" s="960"/>
      <c r="EI47" s="960"/>
      <c r="EJ47" s="960"/>
      <c r="EK47" s="960"/>
      <c r="EL47" s="960"/>
      <c r="EM47" s="960"/>
      <c r="EN47" s="960"/>
      <c r="EO47" s="960"/>
      <c r="EP47" s="960"/>
      <c r="EQ47" s="960"/>
      <c r="ER47" s="960"/>
      <c r="ES47" s="960"/>
      <c r="ET47" s="960"/>
      <c r="EU47" s="960"/>
      <c r="EV47" s="960"/>
      <c r="EW47" s="960"/>
      <c r="EX47" s="960"/>
      <c r="EY47" s="960"/>
      <c r="EZ47" s="960"/>
      <c r="FA47" s="960"/>
      <c r="FB47" s="960"/>
      <c r="FC47" s="960"/>
      <c r="FD47" s="960"/>
      <c r="FE47" s="960"/>
      <c r="FF47" s="960"/>
      <c r="FG47" s="960"/>
      <c r="FH47" s="960"/>
      <c r="FI47" s="960"/>
      <c r="FJ47" s="960"/>
      <c r="FK47" s="960"/>
      <c r="FL47" s="960"/>
      <c r="FM47" s="960"/>
      <c r="FN47" s="960"/>
      <c r="FO47" s="960"/>
      <c r="FP47" s="960"/>
      <c r="FQ47" s="960"/>
      <c r="FR47" s="960"/>
      <c r="FS47" s="960"/>
      <c r="FT47" s="960"/>
      <c r="FU47" s="960"/>
      <c r="FV47" s="960"/>
      <c r="FW47" s="960"/>
      <c r="FX47" s="960"/>
      <c r="FY47" s="960"/>
      <c r="FZ47" s="960"/>
      <c r="GA47" s="960"/>
      <c r="GB47" s="960"/>
      <c r="GC47" s="960"/>
      <c r="GD47" s="1256"/>
    </row>
    <row r="48" spans="1:193" s="25" customFormat="1" ht="13.5" customHeight="1">
      <c r="B48" s="448"/>
      <c r="C48" s="368"/>
      <c r="D48" s="368"/>
      <c r="E48" s="368"/>
      <c r="F48" s="368"/>
      <c r="G48" s="368"/>
      <c r="H48" s="50"/>
      <c r="I48" s="50"/>
      <c r="J48" s="50"/>
      <c r="K48" s="50"/>
      <c r="L48" s="322"/>
      <c r="M48" s="322"/>
      <c r="N48" s="50"/>
      <c r="O48" s="40"/>
      <c r="P48" s="40"/>
      <c r="Q48" s="40"/>
      <c r="R48" s="437"/>
      <c r="S48" s="437"/>
      <c r="T48" s="437"/>
      <c r="U48" s="437"/>
      <c r="V48" s="437"/>
      <c r="W48" s="437"/>
      <c r="X48" s="437"/>
      <c r="Y48" s="437"/>
      <c r="Z48" s="437"/>
      <c r="AA48" s="437"/>
      <c r="AB48" s="437"/>
      <c r="AC48" s="437"/>
      <c r="AD48" s="1257">
        <v>3</v>
      </c>
      <c r="AE48" s="1257"/>
      <c r="AF48" s="1257"/>
      <c r="AG48" s="1257"/>
      <c r="AH48" s="1257"/>
      <c r="AI48" s="1257"/>
      <c r="AJ48" s="1257"/>
      <c r="AK48" s="368"/>
      <c r="AL48" s="368"/>
      <c r="AM48" s="368"/>
      <c r="AN48" s="368"/>
      <c r="AO48" s="368"/>
      <c r="AP48" s="368"/>
      <c r="AQ48" s="368"/>
      <c r="AR48" s="368"/>
      <c r="AS48" s="368"/>
      <c r="AT48" s="1257">
        <v>5</v>
      </c>
      <c r="AU48" s="1257"/>
      <c r="AV48" s="1257"/>
      <c r="AW48" s="1257"/>
      <c r="AX48" s="1257"/>
      <c r="AY48" s="1257"/>
      <c r="AZ48" s="1257"/>
      <c r="BA48" s="368"/>
      <c r="BB48" s="368"/>
      <c r="BC48" s="368"/>
      <c r="BD48" s="368"/>
      <c r="BE48" s="368"/>
      <c r="BF48" s="368"/>
      <c r="BG48" s="368"/>
      <c r="BH48" s="368"/>
      <c r="BI48" s="368"/>
      <c r="BJ48" s="368"/>
      <c r="BK48" s="368"/>
      <c r="BL48" s="368"/>
      <c r="BM48" s="368"/>
      <c r="BN48" s="368"/>
      <c r="BO48" s="368"/>
      <c r="BP48" s="368"/>
      <c r="BQ48" s="368"/>
      <c r="BR48" s="368"/>
      <c r="BS48" s="368"/>
      <c r="BT48" s="368"/>
      <c r="BU48" s="368"/>
      <c r="BV48" s="368"/>
      <c r="BW48" s="368"/>
      <c r="BX48" s="368"/>
      <c r="BY48" s="449"/>
      <c r="BZ48" s="449"/>
      <c r="CA48" s="449"/>
      <c r="CB48" s="368"/>
      <c r="CC48" s="368"/>
      <c r="CD48" s="368"/>
      <c r="CE48" s="368"/>
      <c r="CF48" s="368"/>
      <c r="CG48" s="368"/>
      <c r="CH48" s="1257">
        <v>10</v>
      </c>
      <c r="CI48" s="1257"/>
      <c r="CJ48" s="1257"/>
      <c r="CK48" s="1257"/>
      <c r="CL48" s="1257"/>
      <c r="CM48" s="1257"/>
      <c r="CN48" s="1257"/>
      <c r="CO48" s="368"/>
      <c r="CP48" s="368"/>
      <c r="CQ48" s="368"/>
      <c r="CR48" s="368"/>
      <c r="CS48" s="368"/>
      <c r="CT48" s="368"/>
      <c r="CU48" s="368"/>
      <c r="CV48" s="368"/>
      <c r="CW48" s="368"/>
      <c r="CX48" s="368"/>
      <c r="CY48" s="368"/>
      <c r="CZ48" s="368"/>
      <c r="DA48" s="368"/>
      <c r="DB48" s="368"/>
      <c r="DC48" s="39"/>
      <c r="DD48" s="39"/>
      <c r="DE48" s="39"/>
      <c r="DF48" s="39"/>
      <c r="DG48" s="39"/>
      <c r="DH48" s="39"/>
      <c r="DI48" s="39"/>
      <c r="DJ48" s="39"/>
      <c r="DK48" s="39"/>
      <c r="DL48" s="39"/>
      <c r="DM48" s="39"/>
      <c r="DN48" s="368"/>
      <c r="DO48" s="368"/>
      <c r="DP48" s="450"/>
      <c r="DQ48" s="368"/>
      <c r="DR48" s="368"/>
      <c r="DS48" s="368"/>
      <c r="DT48" s="368"/>
      <c r="DU48" s="368"/>
      <c r="DV48" s="368"/>
      <c r="DW48" s="368"/>
      <c r="DX48" s="368"/>
      <c r="DY48" s="368"/>
      <c r="DZ48" s="368"/>
      <c r="EA48" s="368"/>
      <c r="EB48" s="368"/>
      <c r="EC48" s="368"/>
      <c r="ED48" s="368"/>
      <c r="EE48" s="368"/>
      <c r="EF48" s="1257">
        <v>13</v>
      </c>
      <c r="EG48" s="1257"/>
      <c r="EH48" s="1257"/>
      <c r="EI48" s="1257"/>
      <c r="EJ48" s="368"/>
      <c r="EK48" s="368"/>
      <c r="EL48" s="1257">
        <v>14</v>
      </c>
      <c r="EM48" s="1257"/>
      <c r="EN48" s="1257"/>
      <c r="EO48" s="1257"/>
      <c r="EP48" s="39"/>
      <c r="EQ48" s="39"/>
      <c r="ER48" s="39"/>
      <c r="ES48" s="39"/>
      <c r="ET48" s="39"/>
      <c r="EU48" s="39"/>
      <c r="EV48" s="39"/>
      <c r="EW48" s="39"/>
      <c r="EX48" s="39"/>
      <c r="EY48" s="39"/>
      <c r="EZ48" s="39"/>
      <c r="FA48" s="1257">
        <v>16</v>
      </c>
      <c r="FB48" s="1257"/>
      <c r="FC48" s="1257"/>
      <c r="FD48" s="1257"/>
      <c r="FE48" s="39"/>
      <c r="FF48" s="39"/>
      <c r="FG48" s="39"/>
      <c r="FH48" s="39"/>
      <c r="FI48" s="39"/>
      <c r="FJ48" s="39"/>
      <c r="FK48" s="39"/>
      <c r="FL48" s="39"/>
      <c r="FM48" s="39"/>
      <c r="FN48" s="39"/>
      <c r="FO48" s="39"/>
      <c r="FP48" s="1257">
        <v>18</v>
      </c>
      <c r="FQ48" s="1257"/>
      <c r="FR48" s="1257"/>
      <c r="FS48" s="1257"/>
      <c r="FT48" s="39"/>
      <c r="FU48" s="39"/>
      <c r="FV48" s="39"/>
      <c r="FW48" s="39"/>
      <c r="FX48" s="39"/>
      <c r="FY48" s="39"/>
      <c r="FZ48" s="39"/>
      <c r="GA48" s="39"/>
      <c r="GB48" s="39"/>
      <c r="GC48" s="39"/>
      <c r="GD48" s="451"/>
    </row>
    <row r="49" spans="2:186" ht="22.5" customHeight="1">
      <c r="B49" s="347"/>
      <c r="C49" s="1258" t="s">
        <v>64</v>
      </c>
      <c r="D49" s="1258"/>
      <c r="E49" s="1258"/>
      <c r="F49" s="1258"/>
      <c r="G49" s="1258"/>
      <c r="H49" s="1258"/>
      <c r="I49" s="7"/>
      <c r="J49" s="7"/>
      <c r="K49" s="7"/>
      <c r="L49" s="1246"/>
      <c r="M49" s="1247"/>
      <c r="N49" s="1247"/>
      <c r="O49" s="1248"/>
      <c r="P49" s="12"/>
      <c r="Q49" s="12"/>
      <c r="R49" s="1249">
        <v>2</v>
      </c>
      <c r="S49" s="1250"/>
      <c r="T49" s="1250"/>
      <c r="U49" s="1251"/>
      <c r="V49" s="12"/>
      <c r="W49" s="1249">
        <v>6</v>
      </c>
      <c r="X49" s="1250"/>
      <c r="Y49" s="1250"/>
      <c r="Z49" s="1251"/>
      <c r="AA49" s="12"/>
      <c r="AB49" s="12"/>
      <c r="AC49" s="12"/>
      <c r="AD49" s="1239"/>
      <c r="AE49" s="1240"/>
      <c r="AF49" s="1240"/>
      <c r="AG49" s="1240"/>
      <c r="AH49" s="1240"/>
      <c r="AI49" s="1240"/>
      <c r="AJ49" s="1241"/>
      <c r="AK49" s="103"/>
      <c r="AL49" s="1239"/>
      <c r="AM49" s="1240"/>
      <c r="AN49" s="1240"/>
      <c r="AO49" s="1240"/>
      <c r="AP49" s="1240"/>
      <c r="AQ49" s="1240"/>
      <c r="AR49" s="1241"/>
      <c r="AS49" s="103"/>
      <c r="AT49" s="1239"/>
      <c r="AU49" s="1240"/>
      <c r="AV49" s="1240"/>
      <c r="AW49" s="1240"/>
      <c r="AX49" s="1240"/>
      <c r="AY49" s="1240"/>
      <c r="AZ49" s="1241"/>
      <c r="BA49" s="103"/>
      <c r="BB49" s="1239"/>
      <c r="BC49" s="1240"/>
      <c r="BD49" s="1240"/>
      <c r="BE49" s="1240"/>
      <c r="BF49" s="1240"/>
      <c r="BG49" s="1240"/>
      <c r="BH49" s="1241"/>
      <c r="BI49" s="103"/>
      <c r="BJ49" s="1239"/>
      <c r="BK49" s="1240"/>
      <c r="BL49" s="1240"/>
      <c r="BM49" s="1240"/>
      <c r="BN49" s="1240"/>
      <c r="BO49" s="1240"/>
      <c r="BP49" s="1241"/>
      <c r="BQ49" s="43"/>
      <c r="BR49" s="1239"/>
      <c r="BS49" s="1240"/>
      <c r="BT49" s="1240"/>
      <c r="BU49" s="1240"/>
      <c r="BV49" s="1240"/>
      <c r="BW49" s="1240"/>
      <c r="BX49" s="1241"/>
      <c r="BY49" s="103"/>
      <c r="BZ49" s="1239"/>
      <c r="CA49" s="1240"/>
      <c r="CB49" s="1240"/>
      <c r="CC49" s="1240"/>
      <c r="CD49" s="1240"/>
      <c r="CE49" s="1240"/>
      <c r="CF49" s="1241"/>
      <c r="CG49" s="103"/>
      <c r="CH49" s="1239"/>
      <c r="CI49" s="1240"/>
      <c r="CJ49" s="1240"/>
      <c r="CK49" s="1240"/>
      <c r="CL49" s="1240"/>
      <c r="CM49" s="1240"/>
      <c r="CN49" s="1241"/>
      <c r="CO49" s="103"/>
      <c r="CP49" s="1239"/>
      <c r="CQ49" s="1240"/>
      <c r="CR49" s="1240"/>
      <c r="CS49" s="1240"/>
      <c r="CT49" s="1240"/>
      <c r="CU49" s="1240"/>
      <c r="CV49" s="1241"/>
      <c r="CW49" s="103"/>
      <c r="CX49" s="1239"/>
      <c r="CY49" s="1240"/>
      <c r="CZ49" s="1240"/>
      <c r="DA49" s="1240"/>
      <c r="DB49" s="1240"/>
      <c r="DC49" s="1240"/>
      <c r="DD49" s="1241"/>
      <c r="DE49" s="7"/>
      <c r="DF49" s="316"/>
      <c r="DG49" s="316"/>
      <c r="DH49" s="103"/>
      <c r="DI49" s="316"/>
      <c r="DJ49" s="849" t="s">
        <v>284</v>
      </c>
      <c r="DK49" s="849"/>
      <c r="DL49" s="849"/>
      <c r="DM49" s="849"/>
      <c r="DN49" s="849"/>
      <c r="DO49" s="849"/>
      <c r="DP49" s="849"/>
      <c r="DQ49" s="849"/>
      <c r="DR49" s="849"/>
      <c r="DS49" s="849"/>
      <c r="DT49" s="849"/>
      <c r="DU49" s="849"/>
      <c r="DV49" s="849"/>
      <c r="DW49" s="849"/>
      <c r="DX49" s="849"/>
      <c r="DY49" s="849"/>
      <c r="DZ49" s="849"/>
      <c r="EA49" s="849"/>
      <c r="EB49" s="849"/>
      <c r="EC49" s="849"/>
      <c r="ED49" s="849"/>
      <c r="EE49" s="849"/>
      <c r="EF49" s="1243"/>
      <c r="EG49" s="1244"/>
      <c r="EH49" s="1244"/>
      <c r="EI49" s="1245"/>
      <c r="EJ49" s="330"/>
      <c r="EK49" s="330"/>
      <c r="EL49" s="1243"/>
      <c r="EM49" s="1244"/>
      <c r="EN49" s="1244"/>
      <c r="EO49" s="1245"/>
      <c r="EP49" s="37"/>
      <c r="EQ49" s="1243"/>
      <c r="ER49" s="1244"/>
      <c r="ES49" s="1244"/>
      <c r="ET49" s="1245"/>
      <c r="EU49" s="960" t="s">
        <v>19</v>
      </c>
      <c r="EV49" s="960"/>
      <c r="EW49" s="960"/>
      <c r="EX49" s="960"/>
      <c r="EY49" s="960"/>
      <c r="EZ49" s="960"/>
      <c r="FA49" s="1243"/>
      <c r="FB49" s="1244"/>
      <c r="FC49" s="1244"/>
      <c r="FD49" s="1245"/>
      <c r="FE49" s="37"/>
      <c r="FF49" s="1243"/>
      <c r="FG49" s="1244"/>
      <c r="FH49" s="1244"/>
      <c r="FI49" s="1245"/>
      <c r="FJ49" s="960" t="s">
        <v>20</v>
      </c>
      <c r="FK49" s="960"/>
      <c r="FL49" s="960"/>
      <c r="FM49" s="960"/>
      <c r="FN49" s="960"/>
      <c r="FO49" s="960"/>
      <c r="FP49" s="1243"/>
      <c r="FQ49" s="1244"/>
      <c r="FR49" s="1244"/>
      <c r="FS49" s="1245"/>
      <c r="FT49" s="37"/>
      <c r="FU49" s="1243"/>
      <c r="FV49" s="1244"/>
      <c r="FW49" s="1244"/>
      <c r="FX49" s="1245"/>
      <c r="FY49" s="960" t="s">
        <v>21</v>
      </c>
      <c r="FZ49" s="960"/>
      <c r="GA49" s="960"/>
      <c r="GB49" s="960"/>
      <c r="GC49" s="960"/>
      <c r="GD49" s="1256"/>
    </row>
    <row r="50" spans="2:186" s="25" customFormat="1" ht="9.75" customHeight="1" thickBot="1">
      <c r="B50" s="458"/>
      <c r="C50" s="459"/>
      <c r="D50" s="459"/>
      <c r="E50" s="459"/>
      <c r="F50" s="459"/>
      <c r="G50" s="459"/>
      <c r="H50" s="459"/>
      <c r="I50" s="459"/>
      <c r="J50" s="459"/>
      <c r="K50" s="459"/>
      <c r="L50" s="459"/>
      <c r="M50" s="460"/>
      <c r="N50" s="460"/>
      <c r="O50" s="460"/>
      <c r="P50" s="460"/>
      <c r="Q50" s="460"/>
      <c r="R50" s="460"/>
      <c r="S50" s="460"/>
      <c r="T50" s="461"/>
      <c r="U50" s="461"/>
      <c r="V50" s="461"/>
      <c r="W50" s="461"/>
      <c r="X50" s="461"/>
      <c r="Y50" s="461"/>
      <c r="Z50" s="460"/>
      <c r="AA50" s="460"/>
      <c r="AB50" s="460"/>
      <c r="AC50" s="462"/>
      <c r="AD50" s="462"/>
      <c r="AE50" s="462"/>
      <c r="AF50" s="460"/>
      <c r="AG50" s="460"/>
      <c r="AH50" s="460"/>
      <c r="AI50" s="460"/>
      <c r="AJ50" s="460"/>
      <c r="AK50" s="460"/>
      <c r="AL50" s="460"/>
      <c r="AM50" s="460"/>
      <c r="AN50" s="460"/>
      <c r="AO50" s="460"/>
      <c r="AP50" s="460"/>
      <c r="AQ50" s="460"/>
      <c r="AR50" s="460"/>
      <c r="AS50" s="460"/>
      <c r="AT50" s="460"/>
      <c r="AU50" s="460"/>
      <c r="AV50" s="460"/>
      <c r="AW50" s="460"/>
      <c r="AX50" s="460"/>
      <c r="AY50" s="460"/>
      <c r="AZ50" s="460"/>
      <c r="BA50" s="460"/>
      <c r="BB50" s="460"/>
      <c r="BC50" s="460"/>
      <c r="BD50" s="460"/>
      <c r="BE50" s="460"/>
      <c r="BF50" s="460"/>
      <c r="BG50" s="460"/>
      <c r="BH50" s="460"/>
      <c r="BI50" s="460"/>
      <c r="BJ50" s="460"/>
      <c r="BK50" s="460"/>
      <c r="BL50" s="460"/>
      <c r="BM50" s="460"/>
      <c r="BN50" s="460"/>
      <c r="BO50" s="460"/>
      <c r="BP50" s="460"/>
      <c r="BQ50" s="460"/>
      <c r="BR50" s="460"/>
      <c r="BS50" s="460"/>
      <c r="BT50" s="460"/>
      <c r="BU50" s="460"/>
      <c r="BV50" s="460"/>
      <c r="BW50" s="460"/>
      <c r="BX50" s="460"/>
      <c r="BY50" s="460"/>
      <c r="BZ50" s="460"/>
      <c r="CA50" s="460"/>
      <c r="CB50" s="460"/>
      <c r="CC50" s="460"/>
      <c r="CD50" s="460"/>
      <c r="CE50" s="460"/>
      <c r="CF50" s="460"/>
      <c r="CG50" s="460"/>
      <c r="CH50" s="460"/>
      <c r="CI50" s="460"/>
      <c r="CJ50" s="460"/>
      <c r="CK50" s="460"/>
      <c r="CL50" s="460"/>
      <c r="CM50" s="460"/>
      <c r="CN50" s="460"/>
      <c r="CO50" s="101"/>
      <c r="CP50" s="101"/>
      <c r="CQ50" s="101"/>
      <c r="CR50" s="462"/>
      <c r="CS50" s="462"/>
      <c r="CT50" s="462"/>
      <c r="CU50" s="462"/>
      <c r="CV50" s="460"/>
      <c r="CW50" s="460"/>
      <c r="CX50" s="460"/>
      <c r="CY50" s="460"/>
      <c r="CZ50" s="460"/>
      <c r="DA50" s="460"/>
      <c r="DB50" s="460"/>
      <c r="DC50" s="460"/>
      <c r="DD50" s="460"/>
      <c r="DE50" s="460"/>
      <c r="DF50" s="462"/>
      <c r="DG50" s="462"/>
      <c r="DH50" s="460"/>
      <c r="DI50" s="460"/>
      <c r="DJ50" s="460"/>
      <c r="DK50" s="460"/>
      <c r="DL50" s="460"/>
      <c r="DM50" s="463"/>
      <c r="DN50" s="463"/>
      <c r="DO50" s="463"/>
      <c r="DP50" s="463"/>
      <c r="DQ50" s="463"/>
      <c r="DR50" s="463"/>
      <c r="DS50" s="463"/>
      <c r="DT50" s="463"/>
      <c r="DU50" s="463"/>
      <c r="DV50" s="463"/>
      <c r="DW50" s="463"/>
      <c r="DX50" s="463"/>
      <c r="DY50" s="463"/>
      <c r="DZ50" s="463"/>
      <c r="EA50" s="463"/>
      <c r="EB50" s="463"/>
      <c r="EC50" s="463"/>
      <c r="ED50" s="463"/>
      <c r="EE50" s="463"/>
      <c r="EF50" s="463"/>
      <c r="EG50" s="463"/>
      <c r="EH50" s="463"/>
      <c r="EI50" s="463"/>
      <c r="EJ50" s="463"/>
      <c r="EK50" s="463"/>
      <c r="EL50" s="463"/>
      <c r="EM50" s="463"/>
      <c r="EN50" s="463"/>
      <c r="EO50" s="463"/>
      <c r="EP50" s="463"/>
      <c r="EQ50" s="463"/>
      <c r="ER50" s="463"/>
      <c r="ES50" s="463"/>
      <c r="ET50" s="463"/>
      <c r="EU50" s="463"/>
      <c r="EV50" s="463"/>
      <c r="EW50" s="463"/>
      <c r="EX50" s="463"/>
      <c r="EY50" s="463"/>
      <c r="EZ50" s="463"/>
      <c r="FA50" s="463"/>
      <c r="FB50" s="463"/>
      <c r="FC50" s="463"/>
      <c r="FD50" s="463"/>
      <c r="FE50" s="463"/>
      <c r="FF50" s="463"/>
      <c r="FG50" s="463"/>
      <c r="FH50" s="463"/>
      <c r="FI50" s="463"/>
      <c r="FJ50" s="463"/>
      <c r="FK50" s="463"/>
      <c r="FL50" s="463"/>
      <c r="FM50" s="463"/>
      <c r="FN50" s="463"/>
      <c r="FO50" s="463"/>
      <c r="FP50" s="463"/>
      <c r="FQ50" s="463"/>
      <c r="FR50" s="463"/>
      <c r="FS50" s="463"/>
      <c r="FT50" s="463"/>
      <c r="FU50" s="463"/>
      <c r="FV50" s="463"/>
      <c r="FW50" s="463"/>
      <c r="FX50" s="463"/>
      <c r="FY50" s="463"/>
      <c r="FZ50" s="463"/>
      <c r="GA50" s="463"/>
      <c r="GB50" s="463"/>
      <c r="GC50" s="463"/>
      <c r="GD50" s="464"/>
    </row>
    <row r="51" spans="2:186" s="25" customFormat="1" ht="9.75" customHeight="1">
      <c r="B51" s="9" t="s">
        <v>99</v>
      </c>
      <c r="C51" s="9"/>
      <c r="D51" s="9"/>
      <c r="E51" s="9"/>
      <c r="F51" s="9"/>
      <c r="G51" s="9"/>
      <c r="H51" s="9"/>
      <c r="I51" s="9"/>
      <c r="J51" s="9"/>
      <c r="K51" s="9"/>
      <c r="L51" s="9"/>
      <c r="M51" s="39"/>
      <c r="N51" s="39"/>
      <c r="O51" s="39"/>
      <c r="P51" s="39"/>
      <c r="Q51" s="39"/>
      <c r="R51" s="39"/>
      <c r="S51" s="39"/>
      <c r="T51" s="13"/>
      <c r="U51" s="13"/>
      <c r="V51" s="13"/>
      <c r="W51" s="13"/>
      <c r="X51" s="13"/>
      <c r="Y51" s="13"/>
      <c r="Z51" s="39"/>
      <c r="AA51" s="39"/>
      <c r="AB51" s="39"/>
      <c r="AC51" s="368"/>
      <c r="AD51" s="368"/>
      <c r="AE51" s="368"/>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c r="CH51" s="39"/>
      <c r="CI51" s="39"/>
      <c r="CJ51" s="39"/>
      <c r="CK51" s="39"/>
      <c r="CL51" s="39"/>
      <c r="CM51" s="39"/>
      <c r="CN51" s="39"/>
      <c r="CO51" s="14"/>
      <c r="CP51" s="14"/>
      <c r="CQ51" s="14"/>
      <c r="CR51" s="368"/>
      <c r="CS51" s="368"/>
      <c r="CT51" s="368"/>
      <c r="CU51" s="368"/>
      <c r="CV51" s="39"/>
      <c r="CW51" s="39"/>
      <c r="CX51" s="39"/>
      <c r="CY51" s="39"/>
      <c r="CZ51" s="39"/>
      <c r="DA51" s="39"/>
      <c r="DB51" s="39"/>
      <c r="DC51" s="39"/>
      <c r="DD51" s="39"/>
      <c r="DE51" s="39"/>
      <c r="DF51" s="368"/>
      <c r="DG51" s="368"/>
      <c r="DH51" s="39"/>
      <c r="DI51" s="39"/>
      <c r="DJ51" s="39"/>
      <c r="DK51" s="39"/>
      <c r="DL51" s="39"/>
      <c r="DM51" s="454"/>
      <c r="DN51" s="454"/>
      <c r="DO51" s="454"/>
      <c r="DP51" s="454"/>
      <c r="DQ51" s="454"/>
      <c r="DR51" s="454"/>
      <c r="DS51" s="454"/>
      <c r="DT51" s="454"/>
      <c r="DU51" s="454"/>
      <c r="DV51" s="454"/>
      <c r="DW51" s="454"/>
      <c r="DX51" s="454"/>
      <c r="DY51" s="454"/>
      <c r="DZ51" s="454"/>
      <c r="EA51" s="454"/>
      <c r="EB51" s="454"/>
      <c r="EC51" s="454"/>
      <c r="ED51" s="454"/>
      <c r="EE51" s="454"/>
      <c r="EF51" s="454"/>
      <c r="EG51" s="454"/>
      <c r="EH51" s="454"/>
      <c r="EI51" s="454"/>
      <c r="EJ51" s="454"/>
      <c r="EK51" s="454"/>
      <c r="EL51" s="454"/>
      <c r="EM51" s="454"/>
      <c r="EN51" s="454"/>
      <c r="EO51" s="454"/>
      <c r="EP51" s="454"/>
      <c r="EQ51" s="454"/>
      <c r="ER51" s="454"/>
      <c r="ES51" s="454"/>
      <c r="ET51" s="454"/>
      <c r="EU51" s="454"/>
      <c r="EV51" s="454"/>
      <c r="EW51" s="454"/>
      <c r="EX51" s="454"/>
      <c r="EY51" s="454"/>
      <c r="EZ51" s="454"/>
      <c r="FA51" s="454"/>
      <c r="FB51" s="454"/>
      <c r="FC51" s="454"/>
      <c r="FD51" s="454"/>
      <c r="FE51" s="454"/>
      <c r="FF51" s="454"/>
      <c r="FG51" s="454"/>
      <c r="FH51" s="454"/>
      <c r="FI51" s="454"/>
      <c r="FJ51" s="454"/>
      <c r="FK51" s="454"/>
      <c r="FL51" s="454"/>
      <c r="FM51" s="454"/>
      <c r="FN51" s="454"/>
      <c r="FO51" s="454"/>
      <c r="FP51" s="454"/>
      <c r="FQ51" s="454"/>
      <c r="FR51" s="454"/>
      <c r="FS51" s="454"/>
      <c r="FT51" s="454"/>
      <c r="FU51" s="454"/>
      <c r="FV51" s="454"/>
      <c r="FW51" s="454"/>
      <c r="FX51" s="454"/>
      <c r="FY51" s="454"/>
      <c r="FZ51" s="454"/>
      <c r="GA51" s="454"/>
      <c r="GB51" s="454"/>
      <c r="GC51" s="454"/>
      <c r="GD51" s="39"/>
    </row>
    <row r="52" spans="2:186" s="25" customFormat="1" ht="9.75" customHeight="1">
      <c r="B52" s="39"/>
      <c r="C52" s="9"/>
      <c r="D52" s="9"/>
      <c r="E52" s="9"/>
      <c r="F52" s="9"/>
      <c r="G52" s="9" t="s">
        <v>756</v>
      </c>
      <c r="H52" s="9"/>
      <c r="I52" s="9"/>
      <c r="J52" s="9"/>
      <c r="K52" s="9"/>
      <c r="L52" s="9"/>
      <c r="M52" s="39"/>
      <c r="N52" s="39"/>
      <c r="O52" s="39"/>
      <c r="P52" s="39"/>
      <c r="Q52" s="39"/>
      <c r="R52" s="39"/>
      <c r="S52" s="39"/>
      <c r="T52" s="13"/>
      <c r="U52" s="13"/>
      <c r="V52" s="13"/>
      <c r="W52" s="13"/>
      <c r="X52" s="13"/>
      <c r="Y52" s="13"/>
      <c r="Z52" s="39"/>
      <c r="AA52" s="39"/>
      <c r="AB52" s="39"/>
      <c r="AC52" s="368"/>
      <c r="AD52" s="368"/>
      <c r="AE52" s="368"/>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14"/>
      <c r="CP52" s="14"/>
      <c r="CQ52" s="14"/>
      <c r="CR52" s="368"/>
      <c r="CS52" s="368"/>
      <c r="CT52" s="368"/>
      <c r="CU52" s="368"/>
      <c r="CV52" s="39"/>
      <c r="CW52" s="39"/>
      <c r="CX52" s="39"/>
      <c r="CY52" s="39"/>
      <c r="CZ52" s="39"/>
      <c r="DA52" s="39"/>
      <c r="DB52" s="39"/>
      <c r="DC52" s="39"/>
      <c r="DD52" s="39"/>
      <c r="DE52" s="39"/>
      <c r="DF52" s="368"/>
      <c r="DG52" s="368"/>
      <c r="DH52" s="39"/>
      <c r="DI52" s="39"/>
      <c r="DJ52" s="39"/>
      <c r="DK52" s="39"/>
      <c r="DL52" s="39"/>
      <c r="DM52" s="454"/>
      <c r="DN52" s="454"/>
      <c r="DO52" s="454"/>
      <c r="DP52" s="454"/>
      <c r="DQ52" s="454"/>
      <c r="DR52" s="454"/>
      <c r="DS52" s="454"/>
      <c r="DT52" s="454"/>
      <c r="DU52" s="454"/>
      <c r="DV52" s="454"/>
      <c r="DW52" s="454"/>
      <c r="DX52" s="454"/>
      <c r="DY52" s="454"/>
      <c r="DZ52" s="454"/>
      <c r="EA52" s="454"/>
      <c r="EB52" s="454"/>
      <c r="EC52" s="454"/>
      <c r="ED52" s="454"/>
      <c r="EE52" s="454"/>
      <c r="EF52" s="454"/>
      <c r="EG52" s="454"/>
      <c r="EH52" s="454"/>
      <c r="EI52" s="454"/>
      <c r="EJ52" s="454"/>
      <c r="EK52" s="454"/>
      <c r="EL52" s="454"/>
      <c r="EM52" s="454"/>
      <c r="EN52" s="454"/>
      <c r="EO52" s="454"/>
      <c r="EP52" s="454"/>
      <c r="EQ52" s="454"/>
      <c r="ER52" s="454"/>
      <c r="ES52" s="454"/>
      <c r="ET52" s="454"/>
      <c r="EU52" s="454"/>
      <c r="EV52" s="454"/>
      <c r="EW52" s="454"/>
      <c r="EX52" s="454"/>
      <c r="EY52" s="454"/>
      <c r="EZ52" s="454"/>
      <c r="FA52" s="454"/>
      <c r="FB52" s="454"/>
      <c r="FC52" s="454"/>
      <c r="FD52" s="454"/>
      <c r="FE52" s="454"/>
      <c r="FF52" s="454"/>
      <c r="FG52" s="454"/>
      <c r="FH52" s="454"/>
      <c r="FI52" s="454"/>
      <c r="FJ52" s="454"/>
      <c r="FK52" s="454"/>
      <c r="FL52" s="454"/>
      <c r="FM52" s="454"/>
      <c r="FN52" s="454"/>
      <c r="FO52" s="454"/>
      <c r="FP52" s="454"/>
      <c r="FQ52" s="454"/>
      <c r="FR52" s="454"/>
      <c r="FS52" s="454"/>
      <c r="FT52" s="454"/>
      <c r="FU52" s="454"/>
      <c r="FV52" s="454"/>
      <c r="FW52" s="454"/>
      <c r="FX52" s="454"/>
      <c r="FY52" s="454"/>
      <c r="FZ52" s="454"/>
      <c r="GA52" s="454"/>
      <c r="GB52" s="454"/>
      <c r="GC52" s="454"/>
      <c r="GD52" s="39"/>
    </row>
    <row r="54" spans="2:186">
      <c r="B54" s="215"/>
      <c r="C54" s="215"/>
      <c r="D54" s="215"/>
      <c r="E54" s="215"/>
      <c r="F54" s="215"/>
      <c r="G54" s="215"/>
      <c r="J54" s="214"/>
      <c r="K54" s="214"/>
      <c r="L54" s="214"/>
      <c r="M54" s="214"/>
      <c r="N54" s="214"/>
      <c r="O54" s="214"/>
    </row>
    <row r="55" spans="2:186">
      <c r="B55" s="215" t="s">
        <v>691</v>
      </c>
      <c r="C55" s="215"/>
      <c r="D55" s="215"/>
      <c r="E55" s="215"/>
      <c r="F55" s="215"/>
      <c r="G55" s="215"/>
      <c r="J55" s="215" t="s">
        <v>626</v>
      </c>
      <c r="K55" s="215"/>
      <c r="L55" s="215"/>
      <c r="M55" s="215"/>
      <c r="N55" s="215"/>
      <c r="O55" s="215"/>
    </row>
    <row r="56" spans="2:186">
      <c r="B56" s="215" t="s">
        <v>18</v>
      </c>
      <c r="C56" s="215"/>
      <c r="D56" s="215"/>
      <c r="E56" s="215"/>
      <c r="F56" s="215"/>
      <c r="G56" s="215"/>
      <c r="J56" s="215" t="s">
        <v>627</v>
      </c>
      <c r="K56" s="215"/>
      <c r="L56" s="215"/>
      <c r="M56" s="215"/>
      <c r="N56" s="215"/>
      <c r="O56" s="215"/>
    </row>
    <row r="57" spans="2:186">
      <c r="B57" s="215" t="s">
        <v>15</v>
      </c>
      <c r="C57" s="215"/>
      <c r="D57" s="215"/>
      <c r="E57" s="215"/>
      <c r="F57" s="215"/>
      <c r="G57" s="215"/>
      <c r="J57" s="215" t="s">
        <v>628</v>
      </c>
      <c r="K57" s="215"/>
      <c r="L57" s="215"/>
      <c r="M57" s="215"/>
      <c r="N57" s="215"/>
      <c r="O57" s="215"/>
      <c r="W57" s="157"/>
      <c r="X57" s="157"/>
      <c r="Y57" s="157"/>
      <c r="Z57" s="157"/>
      <c r="AA57" s="157"/>
      <c r="AB57" s="157"/>
      <c r="AC57" s="157"/>
    </row>
    <row r="58" spans="2:186">
      <c r="J58" s="215" t="s">
        <v>629</v>
      </c>
      <c r="K58" s="215"/>
      <c r="L58" s="215"/>
      <c r="M58" s="215"/>
      <c r="N58" s="215"/>
      <c r="O58" s="215"/>
      <c r="W58" s="157"/>
      <c r="X58" s="157"/>
      <c r="Y58" s="157"/>
      <c r="Z58" s="157"/>
      <c r="AA58" s="157"/>
      <c r="AB58" s="157"/>
      <c r="AC58" s="157"/>
    </row>
  </sheetData>
  <sheetProtection algorithmName="SHA-512" hashValue="EJrwjbF4ia24Jf9XeSnTUfm0TNSbw/dgYrnF+DdYfw2+8JKAJh2feoHIGFWIzPgEq8KA6gfgWgn4YlGT9IWGBg==" saltValue="6eI+2nDJ9dXla9TUuhzjLQ==" spinCount="100000" sheet="1" objects="1" scenarios="1" selectLockedCells="1"/>
  <mergeCells count="197">
    <mergeCell ref="FU49:FX49"/>
    <mergeCell ref="FY49:GD49"/>
    <mergeCell ref="EL49:EO49"/>
    <mergeCell ref="EQ49:ET49"/>
    <mergeCell ref="B10:GD10"/>
    <mergeCell ref="B11:GD11"/>
    <mergeCell ref="B12:GD12"/>
    <mergeCell ref="D13:BG15"/>
    <mergeCell ref="P22:GD22"/>
    <mergeCell ref="P23:GD23"/>
    <mergeCell ref="FY13:GD13"/>
    <mergeCell ref="CB14:CX14"/>
    <mergeCell ref="DS47:GD47"/>
    <mergeCell ref="FU42:FX42"/>
    <mergeCell ref="FY42:GD42"/>
    <mergeCell ref="FA49:FD49"/>
    <mergeCell ref="AD49:AJ49"/>
    <mergeCell ref="AL49:AR49"/>
    <mergeCell ref="AT49:AZ49"/>
    <mergeCell ref="BB49:BH49"/>
    <mergeCell ref="BJ49:BP49"/>
    <mergeCell ref="FP49:FS49"/>
    <mergeCell ref="FP48:FS48"/>
    <mergeCell ref="BR49:BX49"/>
    <mergeCell ref="FF49:FI49"/>
    <mergeCell ref="FJ49:FO49"/>
    <mergeCell ref="AD48:AJ48"/>
    <mergeCell ref="AT48:AZ48"/>
    <mergeCell ref="CH48:CN48"/>
    <mergeCell ref="EF48:EI48"/>
    <mergeCell ref="EL48:EO48"/>
    <mergeCell ref="FA48:FD48"/>
    <mergeCell ref="EF49:EI49"/>
    <mergeCell ref="EU49:EZ49"/>
    <mergeCell ref="FA42:FD42"/>
    <mergeCell ref="FF42:FI42"/>
    <mergeCell ref="FJ42:FO42"/>
    <mergeCell ref="FP42:FS42"/>
    <mergeCell ref="EF42:EI42"/>
    <mergeCell ref="EL42:EO42"/>
    <mergeCell ref="EQ42:ET42"/>
    <mergeCell ref="CX42:DD42"/>
    <mergeCell ref="DJ42:EE42"/>
    <mergeCell ref="EU42:EZ42"/>
    <mergeCell ref="C49:H49"/>
    <mergeCell ref="L49:O49"/>
    <mergeCell ref="R49:U49"/>
    <mergeCell ref="W49:Z49"/>
    <mergeCell ref="AD42:AJ42"/>
    <mergeCell ref="AL42:AR42"/>
    <mergeCell ref="AT42:AZ42"/>
    <mergeCell ref="BB42:BH42"/>
    <mergeCell ref="C44:H44"/>
    <mergeCell ref="L44:DY44"/>
    <mergeCell ref="BR42:BX42"/>
    <mergeCell ref="BZ42:CF42"/>
    <mergeCell ref="CH42:CN42"/>
    <mergeCell ref="CP42:CV42"/>
    <mergeCell ref="BJ42:BP42"/>
    <mergeCell ref="BZ49:CF49"/>
    <mergeCell ref="CH49:CN49"/>
    <mergeCell ref="CP49:CV49"/>
    <mergeCell ref="CX49:DD49"/>
    <mergeCell ref="DJ49:EE49"/>
    <mergeCell ref="C40:H40"/>
    <mergeCell ref="L40:O40"/>
    <mergeCell ref="R40:U40"/>
    <mergeCell ref="W40:Z40"/>
    <mergeCell ref="AD40:AJ40"/>
    <mergeCell ref="AL40:AR40"/>
    <mergeCell ref="R42:U42"/>
    <mergeCell ref="W42:Z42"/>
    <mergeCell ref="C42:H42"/>
    <mergeCell ref="L42:O42"/>
    <mergeCell ref="DS40:GD40"/>
    <mergeCell ref="AD41:AJ41"/>
    <mergeCell ref="AT41:AZ41"/>
    <mergeCell ref="CH41:CN41"/>
    <mergeCell ref="EF41:EI41"/>
    <mergeCell ref="EL41:EO41"/>
    <mergeCell ref="FA41:FD41"/>
    <mergeCell ref="FP41:FS41"/>
    <mergeCell ref="FY34:GD35"/>
    <mergeCell ref="AD39:AJ39"/>
    <mergeCell ref="AN33:BH34"/>
    <mergeCell ref="BT33:BX34"/>
    <mergeCell ref="CQ33:CT36"/>
    <mergeCell ref="GE34:GE35"/>
    <mergeCell ref="GF34:GK35"/>
    <mergeCell ref="AN35:BH36"/>
    <mergeCell ref="BT35:BX36"/>
    <mergeCell ref="EB36:EK37"/>
    <mergeCell ref="CC37:CI37"/>
    <mergeCell ref="CE34:CG35"/>
    <mergeCell ref="CH34:CJ35"/>
    <mergeCell ref="FP33:FS36"/>
    <mergeCell ref="FU33:FX36"/>
    <mergeCell ref="DZ34:EK35"/>
    <mergeCell ref="EU34:EZ35"/>
    <mergeCell ref="EQ33:ET36"/>
    <mergeCell ref="FA33:FD36"/>
    <mergeCell ref="EL33:EO36"/>
    <mergeCell ref="FJ34:FO35"/>
    <mergeCell ref="FF33:FI36"/>
    <mergeCell ref="DZ31:EV31"/>
    <mergeCell ref="AD32:AG32"/>
    <mergeCell ref="CQ32:CT32"/>
    <mergeCell ref="DP32:DS32"/>
    <mergeCell ref="EL32:EO32"/>
    <mergeCell ref="FA32:FD32"/>
    <mergeCell ref="FP32:FS32"/>
    <mergeCell ref="A34:A35"/>
    <mergeCell ref="C34:H35"/>
    <mergeCell ref="BI34:BS35"/>
    <mergeCell ref="BY34:BZ35"/>
    <mergeCell ref="CA34:CC35"/>
    <mergeCell ref="CV33:CY36"/>
    <mergeCell ref="DA33:DD36"/>
    <mergeCell ref="CK34:CP35"/>
    <mergeCell ref="DT34:DY35"/>
    <mergeCell ref="DF33:DI36"/>
    <mergeCell ref="DK33:DN36"/>
    <mergeCell ref="DP33:DS36"/>
    <mergeCell ref="L33:O36"/>
    <mergeCell ref="R33:U36"/>
    <mergeCell ref="W33:Z36"/>
    <mergeCell ref="AD33:AG36"/>
    <mergeCell ref="AI33:AL36"/>
    <mergeCell ref="C29:H29"/>
    <mergeCell ref="M29:W29"/>
    <mergeCell ref="X29:AD29"/>
    <mergeCell ref="AE29:AJ29"/>
    <mergeCell ref="AK29:AQ29"/>
    <mergeCell ref="AR29:AW29"/>
    <mergeCell ref="AX29:BD29"/>
    <mergeCell ref="BE29:BJ29"/>
    <mergeCell ref="Y31:AJ31"/>
    <mergeCell ref="AK31:AW31"/>
    <mergeCell ref="B18:O18"/>
    <mergeCell ref="C26:H27"/>
    <mergeCell ref="R26:U26"/>
    <mergeCell ref="W26:Z26"/>
    <mergeCell ref="AD26:AG26"/>
    <mergeCell ref="L27:O27"/>
    <mergeCell ref="R27:U27"/>
    <mergeCell ref="W27:Z27"/>
    <mergeCell ref="AD27:AG27"/>
    <mergeCell ref="P25:GD25"/>
    <mergeCell ref="DV20:EB20"/>
    <mergeCell ref="G21:N21"/>
    <mergeCell ref="G22:N22"/>
    <mergeCell ref="BX20:CD20"/>
    <mergeCell ref="CE20:CK20"/>
    <mergeCell ref="CL20:CZ20"/>
    <mergeCell ref="DA20:DG20"/>
    <mergeCell ref="P21:GD21"/>
    <mergeCell ref="DO20:DU20"/>
    <mergeCell ref="AN27:GD27"/>
    <mergeCell ref="Q17:Z17"/>
    <mergeCell ref="CB17:CV17"/>
    <mergeCell ref="AV20:BG20"/>
    <mergeCell ref="CZ17:FV17"/>
    <mergeCell ref="FW17:GC17"/>
    <mergeCell ref="CZ15:GD15"/>
    <mergeCell ref="EG13:EQ13"/>
    <mergeCell ref="ER13:EX13"/>
    <mergeCell ref="EY13:FD13"/>
    <mergeCell ref="FE13:FK13"/>
    <mergeCell ref="FL13:FQ13"/>
    <mergeCell ref="FR13:FX13"/>
    <mergeCell ref="CZ14:GD14"/>
    <mergeCell ref="DH20:DN20"/>
    <mergeCell ref="CB15:CX15"/>
    <mergeCell ref="GF2:GF3"/>
    <mergeCell ref="GG2:GG3"/>
    <mergeCell ref="GH2:GH3"/>
    <mergeCell ref="FG5:GD5"/>
    <mergeCell ref="BH20:BP20"/>
    <mergeCell ref="BQ20:BW20"/>
    <mergeCell ref="B7:GD7"/>
    <mergeCell ref="B8:GD8"/>
    <mergeCell ref="GF20:GK24"/>
    <mergeCell ref="P24:GD24"/>
    <mergeCell ref="I3:BH3"/>
    <mergeCell ref="BI3:DH3"/>
    <mergeCell ref="DI3:FH3"/>
    <mergeCell ref="G19:N19"/>
    <mergeCell ref="P19:CK19"/>
    <mergeCell ref="G20:N20"/>
    <mergeCell ref="P20:Z20"/>
    <mergeCell ref="AA20:AG20"/>
    <mergeCell ref="AH20:AN20"/>
    <mergeCell ref="AO20:AU20"/>
    <mergeCell ref="B16:N16"/>
    <mergeCell ref="CB16:CV16"/>
    <mergeCell ref="CZ16:GD16"/>
    <mergeCell ref="B17:N17"/>
  </mergeCells>
  <phoneticPr fontId="3"/>
  <dataValidations count="2">
    <dataValidation type="list" allowBlank="1" showInputMessage="1" showErrorMessage="1" sqref="P20:Z20" xr:uid="{00000000-0002-0000-0D00-000000000000}">
      <formula1>$B$54:$B$57</formula1>
    </dataValidation>
    <dataValidation type="list" allowBlank="1" showInputMessage="1" showErrorMessage="1" sqref="EF42:EI42 EF49:EI49" xr:uid="{00000000-0002-0000-0D00-000001000000}">
      <formula1>$J$54:$J$58</formula1>
    </dataValidation>
  </dataValidations>
  <printOptions horizontalCentered="1"/>
  <pageMargins left="0.56000000000000005" right="0.2" top="0.43307086614173229" bottom="0.38" header="0.35433070866141736" footer="0.2"/>
  <pageSetup paperSize="9" scale="93"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Q58"/>
  <sheetViews>
    <sheetView showRowColHeaders="0" workbookViewId="0">
      <selection activeCell="ER13" sqref="ER13:EX13"/>
    </sheetView>
  </sheetViews>
  <sheetFormatPr defaultColWidth="8.875" defaultRowHeight="13.5"/>
  <cols>
    <col min="1" max="1" width="5.5" style="8" customWidth="1"/>
    <col min="2" max="6" width="0.5" style="8" customWidth="1"/>
    <col min="7" max="7" width="11.375" style="8" customWidth="1"/>
    <col min="8" max="186" width="0.5" style="8" customWidth="1"/>
    <col min="187" max="187" width="2.5" style="8" customWidth="1"/>
    <col min="188" max="192" width="3.375" style="8" customWidth="1"/>
    <col min="193" max="193" width="5.75" style="8" customWidth="1"/>
    <col min="194" max="194" width="9.625" style="8" customWidth="1"/>
    <col min="195" max="195" width="2.75" style="8" customWidth="1"/>
    <col min="196" max="16384" width="8.875" style="8"/>
  </cols>
  <sheetData>
    <row r="1" spans="1:196" s="105" customFormat="1" ht="8.25" customHeight="1">
      <c r="B1" s="106"/>
      <c r="D1" s="106"/>
      <c r="F1" s="106"/>
      <c r="H1" s="106"/>
      <c r="J1" s="106"/>
      <c r="L1" s="106"/>
      <c r="N1" s="106"/>
      <c r="P1" s="106"/>
      <c r="R1" s="106"/>
      <c r="T1" s="106"/>
      <c r="V1" s="106"/>
      <c r="X1" s="106"/>
      <c r="Z1" s="106"/>
      <c r="AB1" s="106"/>
      <c r="AD1" s="106"/>
      <c r="AF1" s="106"/>
      <c r="AH1" s="106"/>
      <c r="AJ1" s="106"/>
      <c r="AL1" s="106"/>
      <c r="AN1" s="106"/>
      <c r="AP1" s="106"/>
      <c r="AR1" s="106"/>
      <c r="AT1" s="106"/>
      <c r="AV1" s="106"/>
      <c r="AX1" s="106"/>
      <c r="AZ1" s="106"/>
      <c r="BB1" s="106"/>
      <c r="BD1" s="106"/>
      <c r="BF1" s="106"/>
      <c r="BH1" s="106"/>
      <c r="BJ1" s="106"/>
      <c r="BL1" s="106"/>
      <c r="BN1" s="106"/>
      <c r="BP1" s="106"/>
      <c r="BR1" s="106"/>
      <c r="BT1" s="106"/>
      <c r="BV1" s="106"/>
      <c r="BX1" s="106"/>
      <c r="BZ1" s="106"/>
      <c r="CB1" s="106"/>
      <c r="CD1" s="106"/>
      <c r="CF1" s="106"/>
      <c r="CH1" s="106"/>
      <c r="CJ1" s="106"/>
      <c r="CL1" s="106"/>
      <c r="CN1" s="106"/>
      <c r="CP1" s="106"/>
    </row>
    <row r="2" spans="1:196" s="105" customFormat="1" ht="18.75" customHeight="1">
      <c r="B2" s="106"/>
      <c r="D2" s="106"/>
      <c r="F2" s="106"/>
      <c r="H2" s="106"/>
      <c r="J2" s="106"/>
      <c r="L2" s="106"/>
      <c r="N2" s="106"/>
      <c r="P2" s="106"/>
      <c r="R2" s="106"/>
      <c r="T2" s="106"/>
      <c r="V2" s="106"/>
      <c r="X2" s="106"/>
      <c r="Z2" s="106"/>
      <c r="AB2" s="106"/>
      <c r="AD2" s="106"/>
      <c r="AF2" s="106"/>
      <c r="AH2" s="106"/>
      <c r="AJ2" s="106"/>
      <c r="AL2" s="106"/>
      <c r="AN2" s="106"/>
      <c r="AP2" s="106"/>
      <c r="AR2" s="106"/>
      <c r="AT2" s="106"/>
      <c r="AV2" s="106"/>
      <c r="AX2" s="106"/>
      <c r="AZ2" s="106"/>
      <c r="BB2" s="106"/>
      <c r="BD2" s="106"/>
      <c r="BF2" s="106"/>
      <c r="BH2" s="106"/>
      <c r="BI2" s="771"/>
      <c r="BJ2" s="772"/>
      <c r="BK2" s="771"/>
      <c r="BL2" s="772"/>
      <c r="BM2" s="771"/>
      <c r="BN2" s="772"/>
      <c r="BO2" s="771"/>
      <c r="BP2" s="772"/>
      <c r="BQ2" s="771"/>
      <c r="BR2" s="772"/>
      <c r="BS2" s="771"/>
      <c r="BT2" s="772"/>
      <c r="BU2" s="771"/>
      <c r="BV2" s="772"/>
      <c r="BW2" s="771"/>
      <c r="BX2" s="772"/>
      <c r="BY2" s="771"/>
      <c r="BZ2" s="772"/>
      <c r="CA2" s="771"/>
      <c r="CB2" s="772"/>
      <c r="CC2" s="771"/>
      <c r="CD2" s="772"/>
      <c r="CE2" s="771"/>
      <c r="CF2" s="772"/>
      <c r="CG2" s="771"/>
      <c r="CH2" s="772"/>
      <c r="CI2" s="771"/>
      <c r="CJ2" s="772"/>
      <c r="CK2" s="771"/>
      <c r="CL2" s="772"/>
      <c r="CM2" s="771"/>
      <c r="CN2" s="772"/>
      <c r="CO2" s="771"/>
      <c r="CP2" s="772"/>
      <c r="CQ2" s="771"/>
      <c r="CR2" s="771"/>
      <c r="CS2" s="771"/>
      <c r="CT2" s="771"/>
      <c r="CU2" s="771"/>
      <c r="CV2" s="771"/>
      <c r="CW2" s="771"/>
      <c r="CX2" s="771"/>
      <c r="CY2" s="771"/>
      <c r="CZ2" s="771"/>
      <c r="DA2" s="771"/>
      <c r="DB2" s="771"/>
      <c r="DC2" s="771"/>
      <c r="DD2" s="771"/>
      <c r="DE2" s="771"/>
      <c r="DF2" s="771"/>
      <c r="DG2" s="771"/>
      <c r="DH2" s="771"/>
      <c r="DI2" s="771"/>
      <c r="DJ2" s="771"/>
      <c r="DK2" s="771"/>
      <c r="DL2" s="771"/>
      <c r="DM2" s="771"/>
      <c r="DN2" s="771"/>
      <c r="DO2" s="771"/>
      <c r="DP2" s="771"/>
      <c r="DQ2" s="771"/>
      <c r="DR2" s="771"/>
      <c r="DS2" s="771"/>
      <c r="DT2" s="771"/>
      <c r="DU2" s="771"/>
      <c r="DV2" s="771"/>
      <c r="DW2" s="771"/>
      <c r="DX2" s="771"/>
      <c r="DY2" s="771"/>
      <c r="DZ2" s="771"/>
      <c r="EA2" s="771"/>
      <c r="EB2" s="771"/>
      <c r="EC2" s="771"/>
      <c r="ED2" s="771"/>
      <c r="EE2" s="771"/>
      <c r="EF2" s="771"/>
      <c r="EG2" s="771"/>
      <c r="EH2" s="771"/>
      <c r="EI2" s="771"/>
      <c r="EJ2" s="771"/>
      <c r="EK2" s="771"/>
      <c r="EL2" s="771"/>
      <c r="EM2" s="771"/>
      <c r="EN2" s="771"/>
      <c r="EO2" s="771"/>
      <c r="EP2" s="771"/>
      <c r="EQ2" s="771"/>
      <c r="ER2" s="771"/>
      <c r="ES2" s="771"/>
      <c r="ET2" s="771"/>
      <c r="EU2" s="771"/>
      <c r="EV2" s="771"/>
      <c r="EW2" s="771"/>
      <c r="EX2" s="771"/>
      <c r="EY2" s="771"/>
      <c r="EZ2" s="773"/>
      <c r="FA2" s="773"/>
      <c r="FB2" s="773"/>
      <c r="FC2" s="773"/>
      <c r="FD2" s="773"/>
      <c r="FE2" s="773"/>
      <c r="FF2" s="773"/>
      <c r="FG2" s="773"/>
      <c r="FH2" s="773"/>
      <c r="FI2" s="773"/>
      <c r="FJ2" s="773"/>
      <c r="FK2" s="773"/>
      <c r="FL2" s="216"/>
      <c r="FM2" s="216"/>
      <c r="FN2" s="216"/>
      <c r="FO2" s="216"/>
      <c r="FP2" s="216"/>
      <c r="FQ2" s="216"/>
      <c r="FR2" s="216"/>
      <c r="FS2" s="216"/>
      <c r="FT2" s="216"/>
      <c r="FU2" s="216"/>
      <c r="FV2" s="216"/>
      <c r="FW2" s="216"/>
      <c r="FX2" s="216"/>
      <c r="FY2" s="216"/>
      <c r="FZ2" s="216"/>
      <c r="GA2" s="216"/>
      <c r="GF2" s="1074" t="s">
        <v>348</v>
      </c>
      <c r="GG2" s="1074" t="s">
        <v>349</v>
      </c>
      <c r="GH2" s="1027" t="s">
        <v>350</v>
      </c>
    </row>
    <row r="3" spans="1:196" s="105" customFormat="1" ht="21.75" customHeight="1">
      <c r="B3" s="106"/>
      <c r="D3" s="106"/>
      <c r="F3" s="106"/>
      <c r="H3" s="106"/>
      <c r="I3" s="1089" t="s">
        <v>746</v>
      </c>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1089"/>
      <c r="AZ3" s="1089"/>
      <c r="BA3" s="1089"/>
      <c r="BB3" s="1089"/>
      <c r="BC3" s="1089"/>
      <c r="BD3" s="1089"/>
      <c r="BE3" s="1089"/>
      <c r="BF3" s="1089"/>
      <c r="BG3" s="1089"/>
      <c r="BH3" s="1089"/>
      <c r="BI3" s="1088" t="s">
        <v>747</v>
      </c>
      <c r="BJ3" s="1088"/>
      <c r="BK3" s="1088"/>
      <c r="BL3" s="1088"/>
      <c r="BM3" s="1088"/>
      <c r="BN3" s="1088"/>
      <c r="BO3" s="1088"/>
      <c r="BP3" s="1088"/>
      <c r="BQ3" s="1088"/>
      <c r="BR3" s="1088"/>
      <c r="BS3" s="1088"/>
      <c r="BT3" s="1088"/>
      <c r="BU3" s="1088"/>
      <c r="BV3" s="1088"/>
      <c r="BW3" s="1088"/>
      <c r="BX3" s="1088"/>
      <c r="BY3" s="1088"/>
      <c r="BZ3" s="1088"/>
      <c r="CA3" s="1088"/>
      <c r="CB3" s="1088"/>
      <c r="CC3" s="1088"/>
      <c r="CD3" s="1088"/>
      <c r="CE3" s="1088"/>
      <c r="CF3" s="1088"/>
      <c r="CG3" s="1088"/>
      <c r="CH3" s="1088"/>
      <c r="CI3" s="1088"/>
      <c r="CJ3" s="1088"/>
      <c r="CK3" s="1088"/>
      <c r="CL3" s="1088"/>
      <c r="CM3" s="1088"/>
      <c r="CN3" s="1088"/>
      <c r="CO3" s="1088"/>
      <c r="CP3" s="1088"/>
      <c r="CQ3" s="1088"/>
      <c r="CR3" s="1088"/>
      <c r="CS3" s="1088"/>
      <c r="CT3" s="1088"/>
      <c r="CU3" s="1088"/>
      <c r="CV3" s="1088"/>
      <c r="CW3" s="1088"/>
      <c r="CX3" s="1088"/>
      <c r="CY3" s="1088"/>
      <c r="CZ3" s="1088"/>
      <c r="DA3" s="1088"/>
      <c r="DB3" s="1088"/>
      <c r="DC3" s="1088"/>
      <c r="DD3" s="1088"/>
      <c r="DE3" s="1088"/>
      <c r="DF3" s="1088"/>
      <c r="DG3" s="1088"/>
      <c r="DH3" s="1088"/>
      <c r="DI3" s="1089" t="s">
        <v>748</v>
      </c>
      <c r="DJ3" s="1089"/>
      <c r="DK3" s="1089"/>
      <c r="DL3" s="1089"/>
      <c r="DM3" s="1089"/>
      <c r="DN3" s="1089"/>
      <c r="DO3" s="1089"/>
      <c r="DP3" s="1089"/>
      <c r="DQ3" s="1089"/>
      <c r="DR3" s="1089"/>
      <c r="DS3" s="1089"/>
      <c r="DT3" s="1089"/>
      <c r="DU3" s="1089"/>
      <c r="DV3" s="1089"/>
      <c r="DW3" s="1089"/>
      <c r="DX3" s="1089"/>
      <c r="DY3" s="1089"/>
      <c r="DZ3" s="1089"/>
      <c r="EA3" s="1089"/>
      <c r="EB3" s="1089"/>
      <c r="EC3" s="1089"/>
      <c r="ED3" s="1089"/>
      <c r="EE3" s="1089"/>
      <c r="EF3" s="1089"/>
      <c r="EG3" s="1089"/>
      <c r="EH3" s="1089"/>
      <c r="EI3" s="1089"/>
      <c r="EJ3" s="1089"/>
      <c r="EK3" s="1089"/>
      <c r="EL3" s="1089"/>
      <c r="EM3" s="1089"/>
      <c r="EN3" s="1089"/>
      <c r="EO3" s="1089"/>
      <c r="EP3" s="1089"/>
      <c r="EQ3" s="1089"/>
      <c r="ER3" s="1089"/>
      <c r="ES3" s="1089"/>
      <c r="ET3" s="1089"/>
      <c r="EU3" s="1089"/>
      <c r="EV3" s="1089"/>
      <c r="EW3" s="1089"/>
      <c r="EX3" s="1089"/>
      <c r="EY3" s="1089"/>
      <c r="EZ3" s="1089"/>
      <c r="FA3" s="1089"/>
      <c r="FB3" s="1089"/>
      <c r="FC3" s="1089"/>
      <c r="FD3" s="1089"/>
      <c r="FE3" s="1089"/>
      <c r="FF3" s="1089"/>
      <c r="FG3" s="1089"/>
      <c r="FH3" s="1089"/>
      <c r="FI3" s="773"/>
      <c r="FJ3" s="773"/>
      <c r="FK3" s="773"/>
      <c r="FL3" s="216"/>
      <c r="FM3" s="216"/>
      <c r="FN3" s="216"/>
      <c r="FO3" s="216"/>
      <c r="FP3" s="216"/>
      <c r="FQ3" s="216"/>
      <c r="FR3" s="216"/>
      <c r="FS3" s="216"/>
      <c r="FT3" s="216"/>
      <c r="FU3" s="216"/>
      <c r="FV3" s="216"/>
      <c r="FW3" s="216"/>
      <c r="FX3" s="216"/>
      <c r="FY3" s="216"/>
      <c r="FZ3" s="216"/>
      <c r="GA3" s="216"/>
      <c r="GF3" s="1074"/>
      <c r="GG3" s="1074"/>
      <c r="GH3" s="1027"/>
    </row>
    <row r="4" spans="1:196" s="105" customFormat="1" ht="21.75" customHeight="1">
      <c r="B4" s="106"/>
      <c r="D4" s="106"/>
      <c r="F4" s="106"/>
      <c r="H4" s="106"/>
      <c r="J4" s="106"/>
      <c r="L4" s="106"/>
      <c r="N4" s="106"/>
      <c r="P4" s="106"/>
      <c r="R4" s="106"/>
      <c r="T4" s="106"/>
      <c r="V4" s="106"/>
      <c r="X4" s="106"/>
      <c r="Z4" s="106"/>
      <c r="AB4" s="106"/>
      <c r="AD4" s="106"/>
      <c r="AF4" s="106"/>
      <c r="AH4" s="106"/>
      <c r="AJ4" s="106"/>
      <c r="AL4" s="106"/>
      <c r="AN4" s="106"/>
      <c r="AP4" s="106"/>
      <c r="AR4" s="106"/>
      <c r="AT4" s="106"/>
      <c r="AV4" s="106"/>
      <c r="AX4" s="106"/>
      <c r="AZ4" s="106"/>
      <c r="BB4" s="106"/>
      <c r="BD4" s="106"/>
      <c r="BF4" s="106"/>
      <c r="BH4" s="106"/>
      <c r="BI4" s="771"/>
      <c r="BJ4" s="772"/>
      <c r="BK4" s="771"/>
      <c r="BL4" s="772"/>
      <c r="BM4" s="771"/>
      <c r="BN4" s="772"/>
      <c r="BO4" s="771"/>
      <c r="BP4" s="772"/>
      <c r="BQ4" s="771"/>
      <c r="BR4" s="772"/>
      <c r="BS4" s="771"/>
      <c r="BT4" s="772"/>
      <c r="BU4" s="771"/>
      <c r="BV4" s="772"/>
      <c r="BW4" s="771"/>
      <c r="BX4" s="772"/>
      <c r="BY4" s="771"/>
      <c r="BZ4" s="772"/>
      <c r="CA4" s="771"/>
      <c r="CB4" s="772"/>
      <c r="CC4" s="771"/>
      <c r="CD4" s="772"/>
      <c r="CE4" s="771"/>
      <c r="CF4" s="772"/>
      <c r="CG4" s="771"/>
      <c r="CH4" s="772"/>
      <c r="CI4" s="771"/>
      <c r="CJ4" s="772"/>
      <c r="CK4" s="771"/>
      <c r="CL4" s="772"/>
      <c r="CM4" s="771"/>
      <c r="CN4" s="772"/>
      <c r="CO4" s="771"/>
      <c r="CP4" s="772"/>
      <c r="CQ4" s="771"/>
      <c r="CR4" s="771"/>
      <c r="CS4" s="771"/>
      <c r="CT4" s="771"/>
      <c r="CU4" s="771"/>
      <c r="CV4" s="771"/>
      <c r="CW4" s="771"/>
      <c r="CX4" s="771"/>
      <c r="CY4" s="771"/>
      <c r="CZ4" s="771"/>
      <c r="DA4" s="771"/>
      <c r="DB4" s="771"/>
      <c r="DC4" s="771"/>
      <c r="DD4" s="771"/>
      <c r="DE4" s="771"/>
      <c r="DF4" s="771"/>
      <c r="DG4" s="771"/>
      <c r="DH4" s="771"/>
      <c r="DI4" s="771"/>
      <c r="DJ4" s="771"/>
      <c r="DK4" s="771"/>
      <c r="DL4" s="771"/>
      <c r="DM4" s="771"/>
      <c r="DN4" s="771"/>
      <c r="DO4" s="771"/>
      <c r="DP4" s="771"/>
      <c r="DQ4" s="771"/>
      <c r="DR4" s="771"/>
      <c r="DS4" s="771"/>
      <c r="DT4" s="771"/>
      <c r="DU4" s="771"/>
      <c r="DV4" s="771"/>
      <c r="DW4" s="771"/>
      <c r="DX4" s="771"/>
      <c r="DY4" s="771"/>
      <c r="DZ4" s="771"/>
      <c r="EA4" s="771"/>
      <c r="EB4" s="771"/>
      <c r="EC4" s="771"/>
      <c r="ED4" s="771"/>
      <c r="EE4" s="771"/>
      <c r="EF4" s="771"/>
      <c r="EG4" s="771"/>
      <c r="EH4" s="771"/>
      <c r="EI4" s="771"/>
      <c r="EJ4" s="771"/>
      <c r="EK4" s="771"/>
      <c r="EL4" s="771"/>
      <c r="EM4" s="771"/>
      <c r="EN4" s="771"/>
      <c r="EO4" s="771"/>
      <c r="EP4" s="771"/>
      <c r="EQ4" s="771"/>
      <c r="ER4" s="771"/>
      <c r="ES4" s="773"/>
      <c r="ET4" s="773"/>
      <c r="EU4" s="773"/>
      <c r="EV4" s="773"/>
      <c r="EW4" s="773"/>
      <c r="EX4" s="773"/>
      <c r="EY4" s="773"/>
      <c r="EZ4" s="773"/>
      <c r="FA4" s="773"/>
      <c r="FB4" s="773"/>
      <c r="FC4" s="773"/>
      <c r="FD4" s="773"/>
      <c r="FE4" s="773"/>
      <c r="FF4" s="773"/>
      <c r="FG4" s="773"/>
      <c r="FH4" s="773"/>
      <c r="FI4" s="773"/>
      <c r="FJ4" s="773"/>
      <c r="FK4" s="773"/>
      <c r="FL4" s="216"/>
      <c r="FM4" s="216"/>
      <c r="FN4" s="216"/>
      <c r="FO4" s="216"/>
      <c r="FP4" s="216"/>
      <c r="FQ4" s="216"/>
      <c r="FR4" s="216"/>
      <c r="FS4" s="216"/>
      <c r="FT4" s="216"/>
      <c r="FU4" s="216"/>
      <c r="FV4" s="216"/>
      <c r="FW4" s="216"/>
      <c r="FX4" s="216"/>
      <c r="FY4" s="216"/>
      <c r="FZ4" s="216"/>
      <c r="GA4" s="216"/>
      <c r="GF4" s="472" t="s">
        <v>351</v>
      </c>
      <c r="GG4" s="472" t="s">
        <v>351</v>
      </c>
      <c r="GH4" s="774"/>
    </row>
    <row r="5" spans="1:196" s="35" customFormat="1" ht="13.5" customHeight="1">
      <c r="B5" s="13"/>
      <c r="C5" s="427"/>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269" t="s">
        <v>279</v>
      </c>
      <c r="FH5" s="1269"/>
      <c r="FI5" s="1269"/>
      <c r="FJ5" s="1269"/>
      <c r="FK5" s="1269"/>
      <c r="FL5" s="1269"/>
      <c r="FM5" s="1269"/>
      <c r="FN5" s="1269"/>
      <c r="FO5" s="1269"/>
      <c r="FP5" s="1269"/>
      <c r="FQ5" s="1269"/>
      <c r="FR5" s="1269"/>
      <c r="FS5" s="1269"/>
      <c r="FT5" s="1269"/>
      <c r="FU5" s="1269"/>
      <c r="FV5" s="1269"/>
      <c r="FW5" s="1269"/>
      <c r="FX5" s="1269"/>
      <c r="FY5" s="1269"/>
      <c r="FZ5" s="1269"/>
      <c r="GA5" s="1269"/>
      <c r="GB5" s="1269"/>
      <c r="GC5" s="1269"/>
      <c r="GD5" s="1269"/>
      <c r="GF5" s="105"/>
      <c r="GG5" s="105"/>
      <c r="GH5" s="105"/>
      <c r="GI5" s="105"/>
      <c r="GJ5" s="105"/>
      <c r="GK5" s="105"/>
      <c r="GL5" s="105"/>
      <c r="GM5" s="105"/>
      <c r="GN5" s="105"/>
    </row>
    <row r="6" spans="1:196" s="11" customFormat="1" ht="13.5" customHeight="1">
      <c r="B6" s="9"/>
      <c r="C6" s="429"/>
      <c r="D6" s="429"/>
      <c r="E6" s="429"/>
      <c r="F6" s="429"/>
      <c r="G6" s="429"/>
      <c r="H6" s="429"/>
      <c r="I6" s="429"/>
      <c r="J6" s="429"/>
      <c r="K6" s="429"/>
      <c r="L6" s="429"/>
      <c r="M6" s="429"/>
      <c r="N6" s="429"/>
      <c r="O6" s="429"/>
      <c r="P6" s="34"/>
      <c r="Q6" s="34"/>
      <c r="R6" s="34"/>
      <c r="S6" s="34"/>
      <c r="T6" s="34"/>
      <c r="U6" s="34"/>
      <c r="V6" s="34"/>
      <c r="W6" s="34"/>
      <c r="X6" s="34"/>
      <c r="Y6" s="34"/>
      <c r="Z6" s="34"/>
      <c r="AA6" s="34"/>
      <c r="AB6" s="34"/>
      <c r="AC6" s="34"/>
      <c r="AD6" s="34"/>
      <c r="AE6" s="34"/>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9"/>
      <c r="ES6" s="7"/>
      <c r="ET6" s="7"/>
      <c r="EU6" s="21"/>
      <c r="EV6" s="7"/>
      <c r="EW6" s="7"/>
      <c r="EX6" s="7"/>
      <c r="EY6" s="7"/>
      <c r="EZ6" s="13"/>
      <c r="FA6" s="7"/>
      <c r="FB6" s="430">
        <v>0</v>
      </c>
      <c r="FC6" s="430"/>
      <c r="FD6" s="430"/>
      <c r="FE6" s="430"/>
      <c r="FF6" s="430"/>
      <c r="FG6" s="430"/>
      <c r="FH6" s="430">
        <v>0</v>
      </c>
      <c r="FI6" s="430"/>
      <c r="FJ6" s="430"/>
      <c r="FK6" s="430"/>
      <c r="FL6" s="430"/>
      <c r="FM6" s="333"/>
      <c r="FN6" s="430">
        <v>0</v>
      </c>
      <c r="FO6" s="430"/>
      <c r="FP6" s="430"/>
      <c r="FQ6" s="430"/>
      <c r="FR6" s="430"/>
      <c r="FS6" s="430"/>
      <c r="FT6" s="430">
        <v>0</v>
      </c>
      <c r="FU6" s="430"/>
      <c r="FV6" s="430"/>
      <c r="FW6" s="430"/>
      <c r="FX6" s="430"/>
      <c r="FY6" s="333"/>
      <c r="FZ6" s="430">
        <v>2</v>
      </c>
      <c r="GA6" s="430"/>
      <c r="GB6" s="430"/>
      <c r="GC6" s="430"/>
      <c r="GD6" s="430"/>
      <c r="GF6" s="105"/>
      <c r="GG6" s="105"/>
      <c r="GH6" s="105"/>
      <c r="GI6" s="105"/>
      <c r="GJ6" s="105"/>
      <c r="GK6" s="105"/>
      <c r="GL6" s="105"/>
      <c r="GM6" s="105"/>
      <c r="GN6" s="105"/>
    </row>
    <row r="7" spans="1:196" ht="18" customHeight="1">
      <c r="B7" s="1009"/>
      <c r="C7" s="1009"/>
      <c r="D7" s="1009"/>
      <c r="E7" s="1009"/>
      <c r="F7" s="1009"/>
      <c r="G7" s="1009"/>
      <c r="H7" s="1009"/>
      <c r="I7" s="1009"/>
      <c r="J7" s="1009"/>
      <c r="K7" s="1009"/>
      <c r="L7" s="1009"/>
      <c r="M7" s="1009"/>
      <c r="N7" s="1009"/>
      <c r="O7" s="1009"/>
      <c r="P7" s="1009"/>
      <c r="Q7" s="1009"/>
      <c r="R7" s="1009"/>
      <c r="S7" s="1009"/>
      <c r="T7" s="1009"/>
      <c r="U7" s="1009"/>
      <c r="V7" s="1009"/>
      <c r="W7" s="1009"/>
      <c r="X7" s="1009"/>
      <c r="Y7" s="1009"/>
      <c r="Z7" s="1009"/>
      <c r="AA7" s="1009"/>
      <c r="AB7" s="1009"/>
      <c r="AC7" s="1009"/>
      <c r="AD7" s="1009"/>
      <c r="AE7" s="1009"/>
      <c r="AF7" s="1009"/>
      <c r="AG7" s="1009"/>
      <c r="AH7" s="1009"/>
      <c r="AI7" s="1009"/>
      <c r="AJ7" s="1009"/>
      <c r="AK7" s="1009"/>
      <c r="AL7" s="1009"/>
      <c r="AM7" s="1009"/>
      <c r="AN7" s="1009"/>
      <c r="AO7" s="1009"/>
      <c r="AP7" s="1009"/>
      <c r="AQ7" s="1009"/>
      <c r="AR7" s="1009"/>
      <c r="AS7" s="1009"/>
      <c r="AT7" s="1009"/>
      <c r="AU7" s="1009"/>
      <c r="AV7" s="1009"/>
      <c r="AW7" s="1009"/>
      <c r="AX7" s="1009"/>
      <c r="AY7" s="1009"/>
      <c r="AZ7" s="1009"/>
      <c r="BA7" s="1009"/>
      <c r="BB7" s="1009"/>
      <c r="BC7" s="1009"/>
      <c r="BD7" s="1009"/>
      <c r="BE7" s="1009"/>
      <c r="BF7" s="1009"/>
      <c r="BG7" s="1009"/>
      <c r="BH7" s="1009"/>
      <c r="BI7" s="1009"/>
      <c r="BJ7" s="1009"/>
      <c r="BK7" s="1009"/>
      <c r="BL7" s="1009"/>
      <c r="BM7" s="1009"/>
      <c r="BN7" s="1009"/>
      <c r="BO7" s="1009"/>
      <c r="BP7" s="1009"/>
      <c r="BQ7" s="1009"/>
      <c r="BR7" s="1009"/>
      <c r="BS7" s="1009"/>
      <c r="BT7" s="1009"/>
      <c r="BU7" s="1009"/>
      <c r="BV7" s="1009"/>
      <c r="BW7" s="1009"/>
      <c r="BX7" s="1009"/>
      <c r="BY7" s="1009"/>
      <c r="BZ7" s="1009"/>
      <c r="CA7" s="1009"/>
      <c r="CB7" s="1009"/>
      <c r="CC7" s="1009"/>
      <c r="CD7" s="1009"/>
      <c r="CE7" s="1009"/>
      <c r="CF7" s="1009"/>
      <c r="CG7" s="1009"/>
      <c r="CH7" s="1009"/>
      <c r="CI7" s="1009"/>
      <c r="CJ7" s="1009"/>
      <c r="CK7" s="1009"/>
      <c r="CL7" s="1009"/>
      <c r="CM7" s="1009"/>
      <c r="CN7" s="1009"/>
      <c r="CO7" s="1009"/>
      <c r="CP7" s="1009"/>
      <c r="CQ7" s="1009"/>
      <c r="CR7" s="1009"/>
      <c r="CS7" s="1009"/>
      <c r="CT7" s="1009"/>
      <c r="CU7" s="1009"/>
      <c r="CV7" s="1009"/>
      <c r="CW7" s="1009"/>
      <c r="CX7" s="1009"/>
      <c r="CY7" s="1009"/>
      <c r="CZ7" s="1009"/>
      <c r="DA7" s="1009"/>
      <c r="DB7" s="1009"/>
      <c r="DC7" s="1009"/>
      <c r="DD7" s="1009"/>
      <c r="DE7" s="1009"/>
      <c r="DF7" s="1009"/>
      <c r="DG7" s="1009"/>
      <c r="DH7" s="1009"/>
      <c r="DI7" s="1009"/>
      <c r="DJ7" s="1009"/>
      <c r="DK7" s="1009"/>
      <c r="DL7" s="1009"/>
      <c r="DM7" s="1009"/>
      <c r="DN7" s="1009"/>
      <c r="DO7" s="1009"/>
      <c r="DP7" s="1009"/>
      <c r="DQ7" s="1009"/>
      <c r="DR7" s="1009"/>
      <c r="DS7" s="1009"/>
      <c r="DT7" s="1009"/>
      <c r="DU7" s="1009"/>
      <c r="DV7" s="1009"/>
      <c r="DW7" s="1009"/>
      <c r="DX7" s="1009"/>
      <c r="DY7" s="1009"/>
      <c r="DZ7" s="1009"/>
      <c r="EA7" s="1009"/>
      <c r="EB7" s="1009"/>
      <c r="EC7" s="1009"/>
      <c r="ED7" s="1009"/>
      <c r="EE7" s="1009"/>
      <c r="EF7" s="1009"/>
      <c r="EG7" s="1009"/>
      <c r="EH7" s="1009"/>
      <c r="EI7" s="1009"/>
      <c r="EJ7" s="1009"/>
      <c r="EK7" s="1009"/>
      <c r="EL7" s="1009"/>
      <c r="EM7" s="1009"/>
      <c r="EN7" s="1009"/>
      <c r="EO7" s="1009"/>
      <c r="EP7" s="1009"/>
      <c r="EQ7" s="1009"/>
      <c r="ER7" s="1009"/>
      <c r="ES7" s="1009"/>
      <c r="ET7" s="1009"/>
      <c r="EU7" s="1009"/>
      <c r="EV7" s="1009"/>
      <c r="EW7" s="1009"/>
      <c r="EX7" s="1009"/>
      <c r="EY7" s="1009"/>
      <c r="EZ7" s="1009"/>
      <c r="FA7" s="1009"/>
      <c r="FB7" s="1009"/>
      <c r="FC7" s="1009"/>
      <c r="FD7" s="1009"/>
      <c r="FE7" s="1009"/>
      <c r="FF7" s="1009"/>
      <c r="FG7" s="1009"/>
      <c r="FH7" s="1009"/>
      <c r="FI7" s="1009"/>
      <c r="FJ7" s="1009"/>
      <c r="FK7" s="1009"/>
      <c r="FL7" s="1009"/>
      <c r="FM7" s="1009"/>
      <c r="FN7" s="1009"/>
      <c r="FO7" s="1009"/>
      <c r="FP7" s="1009"/>
      <c r="FQ7" s="1009"/>
      <c r="FR7" s="1009"/>
      <c r="FS7" s="1009"/>
      <c r="FT7" s="1009"/>
      <c r="FU7" s="1009"/>
      <c r="FV7" s="1009"/>
      <c r="FW7" s="1009"/>
      <c r="FX7" s="1009"/>
      <c r="FY7" s="1009"/>
      <c r="FZ7" s="1009"/>
      <c r="GA7" s="1009"/>
      <c r="GB7" s="1009"/>
      <c r="GC7" s="1009"/>
      <c r="GD7" s="1009"/>
    </row>
    <row r="8" spans="1:196" ht="14.25" customHeight="1">
      <c r="B8" s="1009" t="s">
        <v>734</v>
      </c>
      <c r="C8" s="1009"/>
      <c r="D8" s="1009"/>
      <c r="E8" s="1009"/>
      <c r="F8" s="1009"/>
      <c r="G8" s="1009"/>
      <c r="H8" s="1009"/>
      <c r="I8" s="1009"/>
      <c r="J8" s="1009"/>
      <c r="K8" s="1009"/>
      <c r="L8" s="1009"/>
      <c r="M8" s="1009"/>
      <c r="N8" s="1009"/>
      <c r="O8" s="1009"/>
      <c r="P8" s="1009"/>
      <c r="Q8" s="1009"/>
      <c r="R8" s="1009"/>
      <c r="S8" s="1009"/>
      <c r="T8" s="1009"/>
      <c r="U8" s="1009"/>
      <c r="V8" s="1009"/>
      <c r="W8" s="1009"/>
      <c r="X8" s="1009"/>
      <c r="Y8" s="1009"/>
      <c r="Z8" s="1009"/>
      <c r="AA8" s="1009"/>
      <c r="AB8" s="1009"/>
      <c r="AC8" s="1009"/>
      <c r="AD8" s="1009"/>
      <c r="AE8" s="1009"/>
      <c r="AF8" s="1009"/>
      <c r="AG8" s="1009"/>
      <c r="AH8" s="1009"/>
      <c r="AI8" s="1009"/>
      <c r="AJ8" s="1009"/>
      <c r="AK8" s="1009"/>
      <c r="AL8" s="1009"/>
      <c r="AM8" s="1009"/>
      <c r="AN8" s="1009"/>
      <c r="AO8" s="1009"/>
      <c r="AP8" s="1009"/>
      <c r="AQ8" s="1009"/>
      <c r="AR8" s="1009"/>
      <c r="AS8" s="1009"/>
      <c r="AT8" s="1009"/>
      <c r="AU8" s="1009"/>
      <c r="AV8" s="1009"/>
      <c r="AW8" s="1009"/>
      <c r="AX8" s="1009"/>
      <c r="AY8" s="1009"/>
      <c r="AZ8" s="1009"/>
      <c r="BA8" s="1009"/>
      <c r="BB8" s="1009"/>
      <c r="BC8" s="1009"/>
      <c r="BD8" s="1009"/>
      <c r="BE8" s="1009"/>
      <c r="BF8" s="1009"/>
      <c r="BG8" s="1009"/>
      <c r="BH8" s="1009"/>
      <c r="BI8" s="1009"/>
      <c r="BJ8" s="1009"/>
      <c r="BK8" s="1009"/>
      <c r="BL8" s="1009"/>
      <c r="BM8" s="1009"/>
      <c r="BN8" s="1009"/>
      <c r="BO8" s="1009"/>
      <c r="BP8" s="1009"/>
      <c r="BQ8" s="1009"/>
      <c r="BR8" s="1009"/>
      <c r="BS8" s="1009"/>
      <c r="BT8" s="1009"/>
      <c r="BU8" s="1009"/>
      <c r="BV8" s="1009"/>
      <c r="BW8" s="1009"/>
      <c r="BX8" s="1009"/>
      <c r="BY8" s="1009"/>
      <c r="BZ8" s="1009"/>
      <c r="CA8" s="1009"/>
      <c r="CB8" s="1009"/>
      <c r="CC8" s="1009"/>
      <c r="CD8" s="1009"/>
      <c r="CE8" s="1009"/>
      <c r="CF8" s="1009"/>
      <c r="CG8" s="1009"/>
      <c r="CH8" s="1009"/>
      <c r="CI8" s="1009"/>
      <c r="CJ8" s="1009"/>
      <c r="CK8" s="1009"/>
      <c r="CL8" s="1009"/>
      <c r="CM8" s="1009"/>
      <c r="CN8" s="1009"/>
      <c r="CO8" s="1009"/>
      <c r="CP8" s="1009"/>
      <c r="CQ8" s="1009"/>
      <c r="CR8" s="1009"/>
      <c r="CS8" s="1009"/>
      <c r="CT8" s="1009"/>
      <c r="CU8" s="1009"/>
      <c r="CV8" s="1009"/>
      <c r="CW8" s="1009"/>
      <c r="CX8" s="1009"/>
      <c r="CY8" s="1009"/>
      <c r="CZ8" s="1009"/>
      <c r="DA8" s="1009"/>
      <c r="DB8" s="1009"/>
      <c r="DC8" s="1009"/>
      <c r="DD8" s="1009"/>
      <c r="DE8" s="1009"/>
      <c r="DF8" s="1009"/>
      <c r="DG8" s="1009"/>
      <c r="DH8" s="1009"/>
      <c r="DI8" s="1009"/>
      <c r="DJ8" s="1009"/>
      <c r="DK8" s="1009"/>
      <c r="DL8" s="1009"/>
      <c r="DM8" s="1009"/>
      <c r="DN8" s="1009"/>
      <c r="DO8" s="1009"/>
      <c r="DP8" s="1009"/>
      <c r="DQ8" s="1009"/>
      <c r="DR8" s="1009"/>
      <c r="DS8" s="1009"/>
      <c r="DT8" s="1009"/>
      <c r="DU8" s="1009"/>
      <c r="DV8" s="1009"/>
      <c r="DW8" s="1009"/>
      <c r="DX8" s="1009"/>
      <c r="DY8" s="1009"/>
      <c r="DZ8" s="1009"/>
      <c r="EA8" s="1009"/>
      <c r="EB8" s="1009"/>
      <c r="EC8" s="1009"/>
      <c r="ED8" s="1009"/>
      <c r="EE8" s="1009"/>
      <c r="EF8" s="1009"/>
      <c r="EG8" s="1009"/>
      <c r="EH8" s="1009"/>
      <c r="EI8" s="1009"/>
      <c r="EJ8" s="1009"/>
      <c r="EK8" s="1009"/>
      <c r="EL8" s="1009"/>
      <c r="EM8" s="1009"/>
      <c r="EN8" s="1009"/>
      <c r="EO8" s="1009"/>
      <c r="EP8" s="1009"/>
      <c r="EQ8" s="1009"/>
      <c r="ER8" s="1009"/>
      <c r="ES8" s="1009"/>
      <c r="ET8" s="1009"/>
      <c r="EU8" s="1009"/>
      <c r="EV8" s="1009"/>
      <c r="EW8" s="1009"/>
      <c r="EX8" s="1009"/>
      <c r="EY8" s="1009"/>
      <c r="EZ8" s="1009"/>
      <c r="FA8" s="1009"/>
      <c r="FB8" s="1009"/>
      <c r="FC8" s="1009"/>
      <c r="FD8" s="1009"/>
      <c r="FE8" s="1009"/>
      <c r="FF8" s="1009"/>
      <c r="FG8" s="1009"/>
      <c r="FH8" s="1009"/>
      <c r="FI8" s="1009"/>
      <c r="FJ8" s="1009"/>
      <c r="FK8" s="1009"/>
      <c r="FL8" s="1009"/>
      <c r="FM8" s="1009"/>
      <c r="FN8" s="1009"/>
      <c r="FO8" s="1009"/>
      <c r="FP8" s="1009"/>
      <c r="FQ8" s="1009"/>
      <c r="FR8" s="1009"/>
      <c r="FS8" s="1009"/>
      <c r="FT8" s="1009"/>
      <c r="FU8" s="1009"/>
      <c r="FV8" s="1009"/>
      <c r="FW8" s="1009"/>
      <c r="FX8" s="1009"/>
      <c r="FY8" s="1009"/>
      <c r="FZ8" s="1009"/>
      <c r="GA8" s="1009"/>
      <c r="GB8" s="1009"/>
      <c r="GC8" s="1009"/>
      <c r="GD8" s="1009"/>
    </row>
    <row r="9" spans="1:196" ht="14.25" customHeight="1">
      <c r="B9" s="758"/>
      <c r="C9" s="758"/>
      <c r="D9" s="758"/>
      <c r="E9" s="758"/>
      <c r="F9" s="758"/>
      <c r="G9" s="758"/>
      <c r="H9" s="93"/>
      <c r="I9" s="93"/>
      <c r="J9" s="93"/>
      <c r="K9" s="93"/>
      <c r="L9" s="93"/>
      <c r="M9" s="93"/>
      <c r="N9" s="93"/>
      <c r="O9" s="93"/>
      <c r="P9" s="93"/>
      <c r="Q9" s="93"/>
      <c r="R9" s="93"/>
      <c r="S9" s="93"/>
      <c r="T9" s="93"/>
      <c r="U9" s="93"/>
      <c r="V9" s="93"/>
      <c r="W9" s="93"/>
      <c r="X9" s="93"/>
      <c r="Y9" s="93"/>
      <c r="Z9" s="93"/>
      <c r="AA9" s="93"/>
      <c r="AB9" s="93"/>
      <c r="AC9" s="93"/>
      <c r="AD9" s="93"/>
      <c r="AE9" s="93"/>
      <c r="AF9" s="93"/>
      <c r="AG9" s="93"/>
      <c r="AH9" s="93"/>
      <c r="AI9" s="93"/>
      <c r="AJ9" s="93"/>
      <c r="AK9" s="93"/>
      <c r="AL9" s="93"/>
      <c r="AM9" s="93"/>
      <c r="AN9" s="93"/>
      <c r="AO9" s="93"/>
      <c r="AP9" s="93"/>
      <c r="AQ9" s="93"/>
      <c r="AR9" s="758"/>
      <c r="AS9" s="758"/>
      <c r="AT9" s="758"/>
      <c r="AU9" s="7"/>
      <c r="AV9" s="7"/>
      <c r="AW9" s="7"/>
      <c r="AX9" s="7"/>
      <c r="AY9" s="7"/>
      <c r="AZ9" s="7"/>
      <c r="BA9" s="7"/>
      <c r="BB9" s="7"/>
      <c r="BC9" s="758"/>
      <c r="BD9" s="758"/>
      <c r="BE9" s="758"/>
      <c r="BF9" s="758"/>
      <c r="BG9" s="758"/>
      <c r="BH9" s="758"/>
      <c r="BI9" s="758"/>
      <c r="BJ9" s="758"/>
      <c r="BK9" s="758"/>
      <c r="BL9" s="758"/>
      <c r="BM9" s="758"/>
      <c r="BN9" s="758"/>
      <c r="BO9" s="18"/>
      <c r="BP9" s="18"/>
      <c r="BQ9" s="18"/>
      <c r="BR9" s="18"/>
      <c r="BS9" s="18"/>
      <c r="BT9" s="7"/>
      <c r="BU9" s="7"/>
      <c r="BV9" s="7"/>
      <c r="BW9" s="7"/>
      <c r="BX9" s="7"/>
      <c r="BY9" s="7"/>
      <c r="BZ9" s="7"/>
      <c r="CA9" s="7"/>
      <c r="CB9" s="13"/>
      <c r="CC9" s="13"/>
      <c r="CD9" s="13"/>
      <c r="CE9" s="13"/>
      <c r="CF9" s="759"/>
      <c r="CG9" s="759"/>
      <c r="CH9" s="759"/>
      <c r="CI9" s="759"/>
      <c r="CJ9" s="759"/>
      <c r="CK9" s="759"/>
      <c r="CL9" s="759"/>
      <c r="CM9" s="759"/>
      <c r="CN9" s="759"/>
      <c r="CO9" s="759"/>
      <c r="CP9" s="759"/>
      <c r="CQ9" s="759"/>
      <c r="CR9" s="759"/>
      <c r="CS9" s="759"/>
      <c r="CT9" s="759"/>
      <c r="CU9" s="759"/>
      <c r="CV9" s="759"/>
      <c r="CW9" s="759"/>
      <c r="CX9" s="759"/>
      <c r="CY9" s="759"/>
      <c r="CZ9" s="759"/>
      <c r="DA9" s="759"/>
      <c r="DB9" s="759"/>
      <c r="DC9" s="759"/>
      <c r="DD9" s="759"/>
      <c r="DE9" s="759"/>
      <c r="DF9" s="759"/>
      <c r="DG9" s="759"/>
      <c r="DH9" s="759"/>
      <c r="DI9" s="759"/>
      <c r="DJ9" s="759"/>
      <c r="DK9" s="759"/>
      <c r="DL9" s="759"/>
      <c r="DM9" s="759"/>
      <c r="DN9" s="759"/>
      <c r="DO9" s="759"/>
      <c r="DP9" s="759"/>
      <c r="DQ9" s="759"/>
      <c r="DR9" s="759"/>
      <c r="DS9" s="759"/>
      <c r="DT9" s="759"/>
      <c r="DU9" s="759"/>
      <c r="DV9" s="759"/>
      <c r="DW9" s="759"/>
      <c r="DX9" s="759"/>
      <c r="DY9" s="759"/>
      <c r="DZ9" s="759"/>
      <c r="EA9" s="759"/>
      <c r="EB9" s="759"/>
      <c r="EC9" s="759"/>
      <c r="ED9" s="759"/>
      <c r="EE9" s="759"/>
      <c r="EF9" s="759"/>
      <c r="EG9" s="759"/>
      <c r="EH9" s="759"/>
      <c r="EI9" s="759"/>
      <c r="EJ9" s="759"/>
      <c r="EK9" s="759"/>
      <c r="EL9" s="759"/>
      <c r="EM9" s="759"/>
      <c r="EN9" s="759"/>
      <c r="EO9" s="759"/>
      <c r="EP9" s="759"/>
      <c r="EQ9" s="759"/>
      <c r="ER9" s="759"/>
      <c r="ES9" s="759"/>
      <c r="ET9" s="759"/>
      <c r="EU9" s="759"/>
      <c r="EV9" s="759"/>
      <c r="EW9" s="759"/>
      <c r="EX9" s="759"/>
      <c r="EY9" s="759"/>
      <c r="EZ9" s="759"/>
      <c r="FA9" s="759"/>
      <c r="FB9" s="759"/>
      <c r="FC9" s="759"/>
      <c r="FD9" s="759"/>
      <c r="FE9" s="759"/>
      <c r="FF9" s="759"/>
      <c r="FG9" s="759"/>
      <c r="FH9" s="759"/>
      <c r="FI9" s="759"/>
      <c r="FJ9" s="759"/>
      <c r="FK9" s="759"/>
      <c r="FL9" s="759"/>
      <c r="FM9" s="759"/>
      <c r="FN9" s="759"/>
      <c r="FO9" s="759"/>
      <c r="FP9" s="759"/>
      <c r="FQ9" s="759"/>
      <c r="FR9" s="759"/>
      <c r="FS9" s="759"/>
      <c r="FT9" s="759"/>
      <c r="FU9" s="759"/>
      <c r="FV9" s="759"/>
      <c r="FW9" s="759"/>
      <c r="FX9" s="759"/>
      <c r="FY9" s="759"/>
      <c r="FZ9" s="759"/>
      <c r="GA9" s="759"/>
      <c r="GB9" s="759"/>
      <c r="GC9" s="759"/>
      <c r="GD9" s="759"/>
    </row>
    <row r="10" spans="1:196" ht="14.25" customHeight="1">
      <c r="B10" s="850" t="s">
        <v>735</v>
      </c>
      <c r="C10" s="850"/>
      <c r="D10" s="850"/>
      <c r="E10" s="850"/>
      <c r="F10" s="850"/>
      <c r="G10" s="850"/>
      <c r="H10" s="850"/>
      <c r="I10" s="850"/>
      <c r="J10" s="850"/>
      <c r="K10" s="850"/>
      <c r="L10" s="850"/>
      <c r="M10" s="850"/>
      <c r="N10" s="850"/>
      <c r="O10" s="850"/>
      <c r="P10" s="850"/>
      <c r="Q10" s="850"/>
      <c r="R10" s="850"/>
      <c r="S10" s="850"/>
      <c r="T10" s="850"/>
      <c r="U10" s="850"/>
      <c r="V10" s="850"/>
      <c r="W10" s="850"/>
      <c r="X10" s="850"/>
      <c r="Y10" s="850"/>
      <c r="Z10" s="850"/>
      <c r="AA10" s="850"/>
      <c r="AB10" s="850"/>
      <c r="AC10" s="850"/>
      <c r="AD10" s="850"/>
      <c r="AE10" s="850"/>
      <c r="AF10" s="850"/>
      <c r="AG10" s="850"/>
      <c r="AH10" s="850"/>
      <c r="AI10" s="850"/>
      <c r="AJ10" s="850"/>
      <c r="AK10" s="850"/>
      <c r="AL10" s="850"/>
      <c r="AM10" s="850"/>
      <c r="AN10" s="850"/>
      <c r="AO10" s="850"/>
      <c r="AP10" s="850"/>
      <c r="AQ10" s="850"/>
      <c r="AR10" s="850"/>
      <c r="AS10" s="850"/>
      <c r="AT10" s="850"/>
      <c r="AU10" s="850"/>
      <c r="AV10" s="850"/>
      <c r="AW10" s="850"/>
      <c r="AX10" s="850"/>
      <c r="AY10" s="850"/>
      <c r="AZ10" s="850"/>
      <c r="BA10" s="850"/>
      <c r="BB10" s="850"/>
      <c r="BC10" s="850"/>
      <c r="BD10" s="850"/>
      <c r="BE10" s="850"/>
      <c r="BF10" s="850"/>
      <c r="BG10" s="850"/>
      <c r="BH10" s="850"/>
      <c r="BI10" s="850"/>
      <c r="BJ10" s="850"/>
      <c r="BK10" s="850"/>
      <c r="BL10" s="850"/>
      <c r="BM10" s="850"/>
      <c r="BN10" s="850"/>
      <c r="BO10" s="850"/>
      <c r="BP10" s="850"/>
      <c r="BQ10" s="850"/>
      <c r="BR10" s="850"/>
      <c r="BS10" s="850"/>
      <c r="BT10" s="850"/>
      <c r="BU10" s="850"/>
      <c r="BV10" s="850"/>
      <c r="BW10" s="850"/>
      <c r="BX10" s="850"/>
      <c r="BY10" s="850"/>
      <c r="BZ10" s="850"/>
      <c r="CA10" s="850"/>
      <c r="CB10" s="850"/>
      <c r="CC10" s="850"/>
      <c r="CD10" s="850"/>
      <c r="CE10" s="850"/>
      <c r="CF10" s="850"/>
      <c r="CG10" s="850"/>
      <c r="CH10" s="850"/>
      <c r="CI10" s="850"/>
      <c r="CJ10" s="850"/>
      <c r="CK10" s="850"/>
      <c r="CL10" s="850"/>
      <c r="CM10" s="850"/>
      <c r="CN10" s="850"/>
      <c r="CO10" s="850"/>
      <c r="CP10" s="850"/>
      <c r="CQ10" s="850"/>
      <c r="CR10" s="850"/>
      <c r="CS10" s="850"/>
      <c r="CT10" s="850"/>
      <c r="CU10" s="850"/>
      <c r="CV10" s="850"/>
      <c r="CW10" s="850"/>
      <c r="CX10" s="850"/>
      <c r="CY10" s="850"/>
      <c r="CZ10" s="850"/>
      <c r="DA10" s="850"/>
      <c r="DB10" s="850"/>
      <c r="DC10" s="850"/>
      <c r="DD10" s="850"/>
      <c r="DE10" s="850"/>
      <c r="DF10" s="850"/>
      <c r="DG10" s="850"/>
      <c r="DH10" s="850"/>
      <c r="DI10" s="850"/>
      <c r="DJ10" s="850"/>
      <c r="DK10" s="850"/>
      <c r="DL10" s="850"/>
      <c r="DM10" s="850"/>
      <c r="DN10" s="850"/>
      <c r="DO10" s="850"/>
      <c r="DP10" s="850"/>
      <c r="DQ10" s="850"/>
      <c r="DR10" s="850"/>
      <c r="DS10" s="850"/>
      <c r="DT10" s="850"/>
      <c r="DU10" s="850"/>
      <c r="DV10" s="850"/>
      <c r="DW10" s="850"/>
      <c r="DX10" s="850"/>
      <c r="DY10" s="850"/>
      <c r="DZ10" s="850"/>
      <c r="EA10" s="850"/>
      <c r="EB10" s="850"/>
      <c r="EC10" s="850"/>
      <c r="ED10" s="850"/>
      <c r="EE10" s="850"/>
      <c r="EF10" s="850"/>
      <c r="EG10" s="850"/>
      <c r="EH10" s="850"/>
      <c r="EI10" s="850"/>
      <c r="EJ10" s="850"/>
      <c r="EK10" s="850"/>
      <c r="EL10" s="850"/>
      <c r="EM10" s="850"/>
      <c r="EN10" s="850"/>
      <c r="EO10" s="850"/>
      <c r="EP10" s="850"/>
      <c r="EQ10" s="850"/>
      <c r="ER10" s="850"/>
      <c r="ES10" s="850"/>
      <c r="ET10" s="850"/>
      <c r="EU10" s="850"/>
      <c r="EV10" s="850"/>
      <c r="EW10" s="850"/>
      <c r="EX10" s="850"/>
      <c r="EY10" s="850"/>
      <c r="EZ10" s="850"/>
      <c r="FA10" s="850"/>
      <c r="FB10" s="850"/>
      <c r="FC10" s="850"/>
      <c r="FD10" s="850"/>
      <c r="FE10" s="850"/>
      <c r="FF10" s="850"/>
      <c r="FG10" s="850"/>
      <c r="FH10" s="850"/>
      <c r="FI10" s="850"/>
      <c r="FJ10" s="850"/>
      <c r="FK10" s="850"/>
      <c r="FL10" s="850"/>
      <c r="FM10" s="850"/>
      <c r="FN10" s="850"/>
      <c r="FO10" s="850"/>
      <c r="FP10" s="850"/>
      <c r="FQ10" s="850"/>
      <c r="FR10" s="850"/>
      <c r="FS10" s="850"/>
      <c r="FT10" s="850"/>
      <c r="FU10" s="850"/>
      <c r="FV10" s="850"/>
      <c r="FW10" s="850"/>
      <c r="FX10" s="850"/>
      <c r="FY10" s="850"/>
      <c r="FZ10" s="850"/>
      <c r="GA10" s="850"/>
      <c r="GB10" s="850"/>
      <c r="GC10" s="850"/>
      <c r="GD10" s="850"/>
    </row>
    <row r="11" spans="1:196" ht="14.25" customHeight="1">
      <c r="B11" s="1319"/>
      <c r="C11" s="1319"/>
      <c r="D11" s="1319"/>
      <c r="E11" s="1319"/>
      <c r="F11" s="1319"/>
      <c r="G11" s="1319"/>
      <c r="H11" s="1319"/>
      <c r="I11" s="1319"/>
      <c r="J11" s="1319"/>
      <c r="K11" s="1319"/>
      <c r="L11" s="1319"/>
      <c r="M11" s="1319"/>
      <c r="N11" s="1319"/>
      <c r="O11" s="1319"/>
      <c r="P11" s="1319"/>
      <c r="Q11" s="1319"/>
      <c r="R11" s="1319"/>
      <c r="S11" s="1319"/>
      <c r="T11" s="1319"/>
      <c r="U11" s="1319"/>
      <c r="V11" s="1319"/>
      <c r="W11" s="1319"/>
      <c r="X11" s="1319"/>
      <c r="Y11" s="1319"/>
      <c r="Z11" s="1319"/>
      <c r="AA11" s="1319"/>
      <c r="AB11" s="1319"/>
      <c r="AC11" s="1319"/>
      <c r="AD11" s="1319"/>
      <c r="AE11" s="1319"/>
      <c r="AF11" s="1319"/>
      <c r="AG11" s="1319"/>
      <c r="AH11" s="1319"/>
      <c r="AI11" s="1319"/>
      <c r="AJ11" s="1319"/>
      <c r="AK11" s="1319"/>
      <c r="AL11" s="1319"/>
      <c r="AM11" s="1319"/>
      <c r="AN11" s="1319"/>
      <c r="AO11" s="1319"/>
      <c r="AP11" s="1319"/>
      <c r="AQ11" s="1319"/>
      <c r="AR11" s="1319"/>
      <c r="AS11" s="1319"/>
      <c r="AT11" s="1319"/>
      <c r="AU11" s="1319"/>
      <c r="AV11" s="1319"/>
      <c r="AW11" s="1319"/>
      <c r="AX11" s="1319"/>
      <c r="AY11" s="1319"/>
      <c r="AZ11" s="1319"/>
      <c r="BA11" s="1319"/>
      <c r="BB11" s="1319"/>
      <c r="BC11" s="1319"/>
      <c r="BD11" s="1319"/>
      <c r="BE11" s="1319"/>
      <c r="BF11" s="1319"/>
      <c r="BG11" s="1319"/>
      <c r="BH11" s="1319"/>
      <c r="BI11" s="1319"/>
      <c r="BJ11" s="1319"/>
      <c r="BK11" s="1319"/>
      <c r="BL11" s="1319"/>
      <c r="BM11" s="1319"/>
      <c r="BN11" s="1319"/>
      <c r="BO11" s="1319"/>
      <c r="BP11" s="1319"/>
      <c r="BQ11" s="1319"/>
      <c r="BR11" s="1319"/>
      <c r="BS11" s="1319"/>
      <c r="BT11" s="1319"/>
      <c r="BU11" s="1319"/>
      <c r="BV11" s="1319"/>
      <c r="BW11" s="1319"/>
      <c r="BX11" s="1319"/>
      <c r="BY11" s="1319"/>
      <c r="BZ11" s="1319"/>
      <c r="CA11" s="1319"/>
      <c r="CB11" s="1319"/>
      <c r="CC11" s="1319"/>
      <c r="CD11" s="1319"/>
      <c r="CE11" s="1319"/>
      <c r="CF11" s="1319"/>
      <c r="CG11" s="1319"/>
      <c r="CH11" s="1319"/>
      <c r="CI11" s="1319"/>
      <c r="CJ11" s="1319"/>
      <c r="CK11" s="1319"/>
      <c r="CL11" s="1319"/>
      <c r="CM11" s="1319"/>
      <c r="CN11" s="1319"/>
      <c r="CO11" s="1319"/>
      <c r="CP11" s="1319"/>
      <c r="CQ11" s="1319"/>
      <c r="CR11" s="1319"/>
      <c r="CS11" s="1319"/>
      <c r="CT11" s="1319"/>
      <c r="CU11" s="1319"/>
      <c r="CV11" s="1319"/>
      <c r="CW11" s="1319"/>
      <c r="CX11" s="1319"/>
      <c r="CY11" s="1319"/>
      <c r="CZ11" s="1319"/>
      <c r="DA11" s="1319"/>
      <c r="DB11" s="1319"/>
      <c r="DC11" s="1319"/>
      <c r="DD11" s="1319"/>
      <c r="DE11" s="1319"/>
      <c r="DF11" s="1319"/>
      <c r="DG11" s="1319"/>
      <c r="DH11" s="1319"/>
      <c r="DI11" s="1319"/>
      <c r="DJ11" s="1319"/>
      <c r="DK11" s="1319"/>
      <c r="DL11" s="1319"/>
      <c r="DM11" s="1319"/>
      <c r="DN11" s="1319"/>
      <c r="DO11" s="1319"/>
      <c r="DP11" s="1319"/>
      <c r="DQ11" s="1319"/>
      <c r="DR11" s="1319"/>
      <c r="DS11" s="1319"/>
      <c r="DT11" s="1319"/>
      <c r="DU11" s="1319"/>
      <c r="DV11" s="1319"/>
      <c r="DW11" s="1319"/>
      <c r="DX11" s="1319"/>
      <c r="DY11" s="1319"/>
      <c r="DZ11" s="1319"/>
      <c r="EA11" s="1319"/>
      <c r="EB11" s="1319"/>
      <c r="EC11" s="1319"/>
      <c r="ED11" s="1319"/>
      <c r="EE11" s="1319"/>
      <c r="EF11" s="1319"/>
      <c r="EG11" s="1319"/>
      <c r="EH11" s="1319"/>
      <c r="EI11" s="1319"/>
      <c r="EJ11" s="1319"/>
      <c r="EK11" s="1319"/>
      <c r="EL11" s="1319"/>
      <c r="EM11" s="1319"/>
      <c r="EN11" s="1319"/>
      <c r="EO11" s="1319"/>
      <c r="EP11" s="1319"/>
      <c r="EQ11" s="1319"/>
      <c r="ER11" s="1319"/>
      <c r="ES11" s="1319"/>
      <c r="ET11" s="1319"/>
      <c r="EU11" s="1319"/>
      <c r="EV11" s="1319"/>
      <c r="EW11" s="1319"/>
      <c r="EX11" s="1319"/>
      <c r="EY11" s="1319"/>
      <c r="EZ11" s="1319"/>
      <c r="FA11" s="1319"/>
      <c r="FB11" s="1319"/>
      <c r="FC11" s="1319"/>
      <c r="FD11" s="1319"/>
      <c r="FE11" s="1319"/>
      <c r="FF11" s="1319"/>
      <c r="FG11" s="1319"/>
      <c r="FH11" s="1319"/>
      <c r="FI11" s="1319"/>
      <c r="FJ11" s="1319"/>
      <c r="FK11" s="1319"/>
      <c r="FL11" s="1319"/>
      <c r="FM11" s="1319"/>
      <c r="FN11" s="1319"/>
      <c r="FO11" s="1319"/>
      <c r="FP11" s="1319"/>
      <c r="FQ11" s="1319"/>
      <c r="FR11" s="1319"/>
      <c r="FS11" s="1319"/>
      <c r="FT11" s="1319"/>
      <c r="FU11" s="1319"/>
      <c r="FV11" s="1319"/>
      <c r="FW11" s="1319"/>
      <c r="FX11" s="1319"/>
      <c r="FY11" s="1319"/>
      <c r="FZ11" s="1319"/>
      <c r="GA11" s="1319"/>
      <c r="GB11" s="1319"/>
      <c r="GC11" s="1319"/>
      <c r="GD11" s="1319"/>
    </row>
    <row r="12" spans="1:196" ht="14.25" customHeight="1">
      <c r="B12" s="1319" t="s">
        <v>732</v>
      </c>
      <c r="C12" s="1319"/>
      <c r="D12" s="1319"/>
      <c r="E12" s="1319"/>
      <c r="F12" s="1319"/>
      <c r="G12" s="1319"/>
      <c r="H12" s="1319"/>
      <c r="I12" s="1319"/>
      <c r="J12" s="1319"/>
      <c r="K12" s="1319"/>
      <c r="L12" s="1319"/>
      <c r="M12" s="1319"/>
      <c r="N12" s="1319"/>
      <c r="O12" s="1319"/>
      <c r="P12" s="1319"/>
      <c r="Q12" s="1319"/>
      <c r="R12" s="1319"/>
      <c r="S12" s="1319"/>
      <c r="T12" s="1319"/>
      <c r="U12" s="1319"/>
      <c r="V12" s="1319"/>
      <c r="W12" s="1319"/>
      <c r="X12" s="1319"/>
      <c r="Y12" s="1319"/>
      <c r="Z12" s="1319"/>
      <c r="AA12" s="1319"/>
      <c r="AB12" s="1319"/>
      <c r="AC12" s="1319"/>
      <c r="AD12" s="1319"/>
      <c r="AE12" s="1319"/>
      <c r="AF12" s="1319"/>
      <c r="AG12" s="1319"/>
      <c r="AH12" s="1319"/>
      <c r="AI12" s="1319"/>
      <c r="AJ12" s="1319"/>
      <c r="AK12" s="1319"/>
      <c r="AL12" s="1319"/>
      <c r="AM12" s="1319"/>
      <c r="AN12" s="1319"/>
      <c r="AO12" s="1319"/>
      <c r="AP12" s="1319"/>
      <c r="AQ12" s="1319"/>
      <c r="AR12" s="1319"/>
      <c r="AS12" s="1319"/>
      <c r="AT12" s="1319"/>
      <c r="AU12" s="1319"/>
      <c r="AV12" s="1319"/>
      <c r="AW12" s="1319"/>
      <c r="AX12" s="1319"/>
      <c r="AY12" s="1319"/>
      <c r="AZ12" s="1319"/>
      <c r="BA12" s="1319"/>
      <c r="BB12" s="1319"/>
      <c r="BC12" s="1319"/>
      <c r="BD12" s="1319"/>
      <c r="BE12" s="1319"/>
      <c r="BF12" s="1319"/>
      <c r="BG12" s="1319"/>
      <c r="BH12" s="1319"/>
      <c r="BI12" s="1319"/>
      <c r="BJ12" s="1319"/>
      <c r="BK12" s="1319"/>
      <c r="BL12" s="1319"/>
      <c r="BM12" s="1319"/>
      <c r="BN12" s="1319"/>
      <c r="BO12" s="1319"/>
      <c r="BP12" s="1319"/>
      <c r="BQ12" s="1319"/>
      <c r="BR12" s="1319"/>
      <c r="BS12" s="1319"/>
      <c r="BT12" s="1319"/>
      <c r="BU12" s="1319"/>
      <c r="BV12" s="1319"/>
      <c r="BW12" s="1319"/>
      <c r="BX12" s="1319"/>
      <c r="BY12" s="1319"/>
      <c r="BZ12" s="1319"/>
      <c r="CA12" s="1319"/>
      <c r="CB12" s="1319"/>
      <c r="CC12" s="1319"/>
      <c r="CD12" s="1319"/>
      <c r="CE12" s="1319"/>
      <c r="CF12" s="1319"/>
      <c r="CG12" s="1319"/>
      <c r="CH12" s="1319"/>
      <c r="CI12" s="1319"/>
      <c r="CJ12" s="1319"/>
      <c r="CK12" s="1319"/>
      <c r="CL12" s="1319"/>
      <c r="CM12" s="1319"/>
      <c r="CN12" s="1319"/>
      <c r="CO12" s="1319"/>
      <c r="CP12" s="1319"/>
      <c r="CQ12" s="1319"/>
      <c r="CR12" s="1319"/>
      <c r="CS12" s="1319"/>
      <c r="CT12" s="1319"/>
      <c r="CU12" s="1319"/>
      <c r="CV12" s="1319"/>
      <c r="CW12" s="1319"/>
      <c r="CX12" s="1319"/>
      <c r="CY12" s="1319"/>
      <c r="CZ12" s="1319"/>
      <c r="DA12" s="1319"/>
      <c r="DB12" s="1319"/>
      <c r="DC12" s="1319"/>
      <c r="DD12" s="1319"/>
      <c r="DE12" s="1319"/>
      <c r="DF12" s="1319"/>
      <c r="DG12" s="1319"/>
      <c r="DH12" s="1319"/>
      <c r="DI12" s="1319"/>
      <c r="DJ12" s="1319"/>
      <c r="DK12" s="1319"/>
      <c r="DL12" s="1319"/>
      <c r="DM12" s="1319"/>
      <c r="DN12" s="1319"/>
      <c r="DO12" s="1319"/>
      <c r="DP12" s="1319"/>
      <c r="DQ12" s="1319"/>
      <c r="DR12" s="1319"/>
      <c r="DS12" s="1319"/>
      <c r="DT12" s="1319"/>
      <c r="DU12" s="1319"/>
      <c r="DV12" s="1319"/>
      <c r="DW12" s="1319"/>
      <c r="DX12" s="1319"/>
      <c r="DY12" s="1319"/>
      <c r="DZ12" s="1319"/>
      <c r="EA12" s="1319"/>
      <c r="EB12" s="1319"/>
      <c r="EC12" s="1319"/>
      <c r="ED12" s="1319"/>
      <c r="EE12" s="1319"/>
      <c r="EF12" s="1319"/>
      <c r="EG12" s="1319"/>
      <c r="EH12" s="1319"/>
      <c r="EI12" s="1319"/>
      <c r="EJ12" s="1319"/>
      <c r="EK12" s="1319"/>
      <c r="EL12" s="1319"/>
      <c r="EM12" s="1319"/>
      <c r="EN12" s="1319"/>
      <c r="EO12" s="1319"/>
      <c r="EP12" s="1319"/>
      <c r="EQ12" s="1319"/>
      <c r="ER12" s="1319"/>
      <c r="ES12" s="1319"/>
      <c r="ET12" s="1319"/>
      <c r="EU12" s="1319"/>
      <c r="EV12" s="1319"/>
      <c r="EW12" s="1319"/>
      <c r="EX12" s="1319"/>
      <c r="EY12" s="1319"/>
      <c r="EZ12" s="1319"/>
      <c r="FA12" s="1319"/>
      <c r="FB12" s="1319"/>
      <c r="FC12" s="1319"/>
      <c r="FD12" s="1319"/>
      <c r="FE12" s="1319"/>
      <c r="FF12" s="1319"/>
      <c r="FG12" s="1319"/>
      <c r="FH12" s="1319"/>
      <c r="FI12" s="1319"/>
      <c r="FJ12" s="1319"/>
      <c r="FK12" s="1319"/>
      <c r="FL12" s="1319"/>
      <c r="FM12" s="1319"/>
      <c r="FN12" s="1319"/>
      <c r="FO12" s="1319"/>
      <c r="FP12" s="1319"/>
      <c r="FQ12" s="1319"/>
      <c r="FR12" s="1319"/>
      <c r="FS12" s="1319"/>
      <c r="FT12" s="1319"/>
      <c r="FU12" s="1319"/>
      <c r="FV12" s="1319"/>
      <c r="FW12" s="1319"/>
      <c r="FX12" s="1319"/>
      <c r="FY12" s="1319"/>
      <c r="FZ12" s="1319"/>
      <c r="GA12" s="1319"/>
      <c r="GB12" s="1319"/>
      <c r="GC12" s="1319"/>
      <c r="GD12" s="1319"/>
    </row>
    <row r="13" spans="1:196" ht="14.25" customHeight="1">
      <c r="A13" s="738" t="s">
        <v>686</v>
      </c>
      <c r="B13" s="18"/>
      <c r="C13" s="18"/>
      <c r="D13" s="1299" t="str">
        <f>IF(会社名等!E5=会社名等!Q41,"「会社名等」のページで提出先を選択してください","")</f>
        <v>「会社名等」のページで提出先を選択してください</v>
      </c>
      <c r="E13" s="1299"/>
      <c r="F13" s="1299"/>
      <c r="G13" s="1299"/>
      <c r="H13" s="1299"/>
      <c r="I13" s="1299"/>
      <c r="J13" s="1299"/>
      <c r="K13" s="1299"/>
      <c r="L13" s="1299"/>
      <c r="M13" s="1299"/>
      <c r="N13" s="1299"/>
      <c r="O13" s="1299"/>
      <c r="P13" s="1299"/>
      <c r="Q13" s="1299"/>
      <c r="R13" s="1299"/>
      <c r="S13" s="1299"/>
      <c r="T13" s="1299"/>
      <c r="U13" s="1299"/>
      <c r="V13" s="1299"/>
      <c r="W13" s="1299"/>
      <c r="X13" s="1299"/>
      <c r="Y13" s="1299"/>
      <c r="Z13" s="1299"/>
      <c r="AA13" s="1299"/>
      <c r="AB13" s="1299"/>
      <c r="AC13" s="1299"/>
      <c r="AD13" s="1299"/>
      <c r="AE13" s="1299"/>
      <c r="AF13" s="1299"/>
      <c r="AG13" s="1299"/>
      <c r="AH13" s="1299"/>
      <c r="AI13" s="1299"/>
      <c r="AJ13" s="1299"/>
      <c r="AK13" s="1299"/>
      <c r="AL13" s="1299"/>
      <c r="AM13" s="1299"/>
      <c r="AN13" s="1299"/>
      <c r="AO13" s="1299"/>
      <c r="AP13" s="1299"/>
      <c r="AQ13" s="1299"/>
      <c r="AR13" s="1299"/>
      <c r="AS13" s="1299"/>
      <c r="AT13" s="1299"/>
      <c r="AU13" s="1299"/>
      <c r="AV13" s="1299"/>
      <c r="AW13" s="1299"/>
      <c r="AX13" s="1299"/>
      <c r="AY13" s="1299"/>
      <c r="AZ13" s="1299"/>
      <c r="BA13" s="1299"/>
      <c r="BB13" s="1299"/>
      <c r="BC13" s="1299"/>
      <c r="BD13" s="1299"/>
      <c r="BE13" s="1299"/>
      <c r="BF13" s="1299"/>
      <c r="BG13" s="1299"/>
      <c r="BH13" s="218"/>
      <c r="BI13" s="218"/>
      <c r="BJ13" s="218"/>
      <c r="BK13" s="218"/>
      <c r="BL13" s="218"/>
      <c r="BM13" s="218"/>
      <c r="BN13" s="218"/>
      <c r="BO13" s="218"/>
      <c r="BP13" s="2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218"/>
      <c r="CR13" s="218"/>
      <c r="CS13" s="218"/>
      <c r="CT13" s="218"/>
      <c r="CU13" s="218"/>
      <c r="CV13" s="218"/>
      <c r="CW13" s="218"/>
      <c r="CX13" s="218"/>
      <c r="CY13" s="218"/>
      <c r="CZ13" s="218"/>
      <c r="DA13" s="218"/>
      <c r="DB13" s="218"/>
      <c r="DC13" s="218"/>
      <c r="DD13" s="218"/>
      <c r="DE13" s="218"/>
      <c r="DF13" s="218"/>
      <c r="DG13" s="218"/>
      <c r="DH13" s="218"/>
      <c r="DI13" s="218"/>
      <c r="DJ13" s="218"/>
      <c r="DK13" s="218"/>
      <c r="DL13" s="218"/>
      <c r="DM13" s="218"/>
      <c r="DN13" s="218"/>
      <c r="DO13" s="218"/>
      <c r="DP13" s="218"/>
      <c r="DQ13" s="218"/>
      <c r="DR13" s="218"/>
      <c r="DS13" s="218"/>
      <c r="DT13" s="218"/>
      <c r="DU13" s="218"/>
      <c r="DV13" s="218"/>
      <c r="DW13" s="218"/>
      <c r="DX13" s="218"/>
      <c r="DY13" s="218"/>
      <c r="DZ13" s="218"/>
      <c r="EA13" s="218"/>
      <c r="EB13" s="218"/>
      <c r="EC13" s="218"/>
      <c r="ED13" s="18"/>
      <c r="EE13" s="18"/>
      <c r="EF13" s="18"/>
      <c r="EG13" s="1300" t="s">
        <v>691</v>
      </c>
      <c r="EH13" s="1300"/>
      <c r="EI13" s="1300"/>
      <c r="EJ13" s="1300"/>
      <c r="EK13" s="1300"/>
      <c r="EL13" s="1300"/>
      <c r="EM13" s="1300"/>
      <c r="EN13" s="1300"/>
      <c r="EO13" s="1300"/>
      <c r="EP13" s="1300"/>
      <c r="EQ13" s="1300"/>
      <c r="ER13" s="1300"/>
      <c r="ES13" s="1300"/>
      <c r="ET13" s="1300"/>
      <c r="EU13" s="1300"/>
      <c r="EV13" s="1300"/>
      <c r="EW13" s="1300"/>
      <c r="EX13" s="1300"/>
      <c r="EY13" s="960" t="s">
        <v>19</v>
      </c>
      <c r="EZ13" s="960"/>
      <c r="FA13" s="960"/>
      <c r="FB13" s="960"/>
      <c r="FC13" s="960"/>
      <c r="FD13" s="960"/>
      <c r="FE13" s="1300"/>
      <c r="FF13" s="1300"/>
      <c r="FG13" s="1300"/>
      <c r="FH13" s="1300"/>
      <c r="FI13" s="1300"/>
      <c r="FJ13" s="1300"/>
      <c r="FK13" s="1300"/>
      <c r="FL13" s="960" t="s">
        <v>20</v>
      </c>
      <c r="FM13" s="960"/>
      <c r="FN13" s="960"/>
      <c r="FO13" s="960"/>
      <c r="FP13" s="960"/>
      <c r="FQ13" s="960"/>
      <c r="FR13" s="1300"/>
      <c r="FS13" s="1300"/>
      <c r="FT13" s="1300"/>
      <c r="FU13" s="1300"/>
      <c r="FV13" s="1300"/>
      <c r="FW13" s="1300"/>
      <c r="FX13" s="1300"/>
      <c r="FY13" s="960" t="s">
        <v>21</v>
      </c>
      <c r="FZ13" s="960"/>
      <c r="GA13" s="960"/>
      <c r="GB13" s="960"/>
      <c r="GC13" s="960"/>
      <c r="GD13" s="960"/>
    </row>
    <row r="14" spans="1:196" ht="14.25" customHeight="1">
      <c r="A14" s="35"/>
      <c r="B14" s="13"/>
      <c r="C14" s="13"/>
      <c r="D14" s="1299"/>
      <c r="E14" s="1299"/>
      <c r="F14" s="1299"/>
      <c r="G14" s="1299"/>
      <c r="H14" s="1299"/>
      <c r="I14" s="1299"/>
      <c r="J14" s="1299"/>
      <c r="K14" s="1299"/>
      <c r="L14" s="1299"/>
      <c r="M14" s="1299"/>
      <c r="N14" s="1299"/>
      <c r="O14" s="1299"/>
      <c r="P14" s="1299"/>
      <c r="Q14" s="1299"/>
      <c r="R14" s="1299"/>
      <c r="S14" s="1299"/>
      <c r="T14" s="1299"/>
      <c r="U14" s="1299"/>
      <c r="V14" s="1299"/>
      <c r="W14" s="1299"/>
      <c r="X14" s="1299"/>
      <c r="Y14" s="1299"/>
      <c r="Z14" s="1299"/>
      <c r="AA14" s="1299"/>
      <c r="AB14" s="1299"/>
      <c r="AC14" s="1299"/>
      <c r="AD14" s="1299"/>
      <c r="AE14" s="1299"/>
      <c r="AF14" s="1299"/>
      <c r="AG14" s="1299"/>
      <c r="AH14" s="1299"/>
      <c r="AI14" s="1299"/>
      <c r="AJ14" s="1299"/>
      <c r="AK14" s="1299"/>
      <c r="AL14" s="1299"/>
      <c r="AM14" s="1299"/>
      <c r="AN14" s="1299"/>
      <c r="AO14" s="1299"/>
      <c r="AP14" s="1299"/>
      <c r="AQ14" s="1299"/>
      <c r="AR14" s="1299"/>
      <c r="AS14" s="1299"/>
      <c r="AT14" s="1299"/>
      <c r="AU14" s="1299"/>
      <c r="AV14" s="1299"/>
      <c r="AW14" s="1299"/>
      <c r="AX14" s="1299"/>
      <c r="AY14" s="1299"/>
      <c r="AZ14" s="1299"/>
      <c r="BA14" s="1299"/>
      <c r="BB14" s="1299"/>
      <c r="BC14" s="1299"/>
      <c r="BD14" s="1299"/>
      <c r="BE14" s="1299"/>
      <c r="BF14" s="1299"/>
      <c r="BG14" s="1299"/>
      <c r="BH14" s="221"/>
      <c r="BI14" s="221"/>
      <c r="BJ14" s="221"/>
      <c r="BK14" s="221"/>
      <c r="BL14" s="221"/>
      <c r="BM14" s="221"/>
      <c r="BN14" s="221"/>
      <c r="BO14" s="221"/>
      <c r="BP14" s="221"/>
      <c r="BQ14" s="221"/>
      <c r="BR14" s="221"/>
      <c r="BS14" s="221"/>
      <c r="BT14" s="221"/>
      <c r="BU14" s="221"/>
      <c r="BV14" s="221"/>
      <c r="BW14" s="221"/>
      <c r="BX14" s="221"/>
      <c r="BY14" s="221"/>
      <c r="BZ14" s="221"/>
      <c r="CA14" s="221"/>
      <c r="CB14" s="1004"/>
      <c r="CC14" s="1004"/>
      <c r="CD14" s="1004"/>
      <c r="CE14" s="1004"/>
      <c r="CF14" s="1004"/>
      <c r="CG14" s="1004"/>
      <c r="CH14" s="1004"/>
      <c r="CI14" s="1004"/>
      <c r="CJ14" s="1004"/>
      <c r="CK14" s="1004"/>
      <c r="CL14" s="1004"/>
      <c r="CM14" s="1004"/>
      <c r="CN14" s="1004"/>
      <c r="CO14" s="1004"/>
      <c r="CP14" s="1004"/>
      <c r="CQ14" s="1004"/>
      <c r="CR14" s="1004"/>
      <c r="CS14" s="1004"/>
      <c r="CT14" s="1004"/>
      <c r="CU14" s="1004"/>
      <c r="CV14" s="1004"/>
      <c r="CW14" s="1004"/>
      <c r="CX14" s="1004"/>
      <c r="CY14" s="258"/>
      <c r="CZ14" s="1294" t="str">
        <f>IF(会社名等!E7="","",IF(会社名等!E8="","",会社名等!E7))</f>
        <v/>
      </c>
      <c r="DA14" s="1294"/>
      <c r="DB14" s="1294"/>
      <c r="DC14" s="1294"/>
      <c r="DD14" s="1294"/>
      <c r="DE14" s="1294"/>
      <c r="DF14" s="1294"/>
      <c r="DG14" s="1294"/>
      <c r="DH14" s="1294"/>
      <c r="DI14" s="1294"/>
      <c r="DJ14" s="1294"/>
      <c r="DK14" s="1294"/>
      <c r="DL14" s="1294"/>
      <c r="DM14" s="1294"/>
      <c r="DN14" s="1294"/>
      <c r="DO14" s="1294"/>
      <c r="DP14" s="1294"/>
      <c r="DQ14" s="1294"/>
      <c r="DR14" s="1294"/>
      <c r="DS14" s="1294"/>
      <c r="DT14" s="1294"/>
      <c r="DU14" s="1294"/>
      <c r="DV14" s="1294"/>
      <c r="DW14" s="1294"/>
      <c r="DX14" s="1294"/>
      <c r="DY14" s="1294"/>
      <c r="DZ14" s="1294"/>
      <c r="EA14" s="1294"/>
      <c r="EB14" s="1294"/>
      <c r="EC14" s="1294"/>
      <c r="ED14" s="1294"/>
      <c r="EE14" s="1294"/>
      <c r="EF14" s="1294"/>
      <c r="EG14" s="1294"/>
      <c r="EH14" s="1294"/>
      <c r="EI14" s="1294"/>
      <c r="EJ14" s="1294"/>
      <c r="EK14" s="1294"/>
      <c r="EL14" s="1294"/>
      <c r="EM14" s="1294"/>
      <c r="EN14" s="1294"/>
      <c r="EO14" s="1294"/>
      <c r="EP14" s="1294"/>
      <c r="EQ14" s="1294"/>
      <c r="ER14" s="1294"/>
      <c r="ES14" s="1294"/>
      <c r="ET14" s="1294"/>
      <c r="EU14" s="1294"/>
      <c r="EV14" s="1294"/>
      <c r="EW14" s="1294"/>
      <c r="EX14" s="1294"/>
      <c r="EY14" s="1294"/>
      <c r="EZ14" s="1294"/>
      <c r="FA14" s="1294"/>
      <c r="FB14" s="1294"/>
      <c r="FC14" s="1294"/>
      <c r="FD14" s="1294"/>
      <c r="FE14" s="1294"/>
      <c r="FF14" s="1294"/>
      <c r="FG14" s="1294"/>
      <c r="FH14" s="1294"/>
      <c r="FI14" s="1294"/>
      <c r="FJ14" s="1294"/>
      <c r="FK14" s="1294"/>
      <c r="FL14" s="1294"/>
      <c r="FM14" s="1294"/>
      <c r="FN14" s="1294"/>
      <c r="FO14" s="1294"/>
      <c r="FP14" s="1294"/>
      <c r="FQ14" s="1294"/>
      <c r="FR14" s="1294"/>
      <c r="FS14" s="1294"/>
      <c r="FT14" s="1294"/>
      <c r="FU14" s="1294"/>
      <c r="FV14" s="1294"/>
      <c r="FW14" s="1294"/>
      <c r="FX14" s="1294"/>
      <c r="FY14" s="1294"/>
      <c r="FZ14" s="1294"/>
      <c r="GA14" s="1294"/>
      <c r="GB14" s="1294"/>
      <c r="GC14" s="1294"/>
      <c r="GD14" s="1294"/>
    </row>
    <row r="15" spans="1:196" ht="14.25" customHeight="1">
      <c r="A15" s="35"/>
      <c r="B15" s="13"/>
      <c r="C15" s="13"/>
      <c r="D15" s="1299"/>
      <c r="E15" s="1299"/>
      <c r="F15" s="1299"/>
      <c r="G15" s="1299"/>
      <c r="H15" s="1299"/>
      <c r="I15" s="1299"/>
      <c r="J15" s="1299"/>
      <c r="K15" s="1299"/>
      <c r="L15" s="1299"/>
      <c r="M15" s="1299"/>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c r="AL15" s="1299"/>
      <c r="AM15" s="1299"/>
      <c r="AN15" s="1299"/>
      <c r="AO15" s="1299"/>
      <c r="AP15" s="1299"/>
      <c r="AQ15" s="1299"/>
      <c r="AR15" s="1299"/>
      <c r="AS15" s="1299"/>
      <c r="AT15" s="1299"/>
      <c r="AU15" s="1299"/>
      <c r="AV15" s="1299"/>
      <c r="AW15" s="1299"/>
      <c r="AX15" s="1299"/>
      <c r="AY15" s="1299"/>
      <c r="AZ15" s="1299"/>
      <c r="BA15" s="1299"/>
      <c r="BB15" s="1299"/>
      <c r="BC15" s="1299"/>
      <c r="BD15" s="1299"/>
      <c r="BE15" s="1299"/>
      <c r="BF15" s="1299"/>
      <c r="BG15" s="1299"/>
      <c r="BH15" s="23"/>
      <c r="BI15" s="23"/>
      <c r="BJ15" s="23"/>
      <c r="BK15" s="23"/>
      <c r="BL15" s="23"/>
      <c r="BM15" s="23"/>
      <c r="BN15" s="23"/>
      <c r="BO15" s="23"/>
      <c r="BP15" s="23"/>
      <c r="BQ15" s="23"/>
      <c r="BR15" s="23"/>
      <c r="BS15" s="23"/>
      <c r="BT15" s="23"/>
      <c r="BU15" s="23"/>
      <c r="BV15" s="13"/>
      <c r="BW15" s="13"/>
      <c r="BX15" s="23"/>
      <c r="BY15" s="23"/>
      <c r="BZ15" s="23"/>
      <c r="CA15" s="13"/>
      <c r="CB15" s="1006"/>
      <c r="CC15" s="1006"/>
      <c r="CD15" s="1006"/>
      <c r="CE15" s="1006"/>
      <c r="CF15" s="1006"/>
      <c r="CG15" s="1006"/>
      <c r="CH15" s="1006"/>
      <c r="CI15" s="1006"/>
      <c r="CJ15" s="1006"/>
      <c r="CK15" s="1006"/>
      <c r="CL15" s="1006"/>
      <c r="CM15" s="1006"/>
      <c r="CN15" s="1006"/>
      <c r="CO15" s="1006"/>
      <c r="CP15" s="1006"/>
      <c r="CQ15" s="1006"/>
      <c r="CR15" s="1006"/>
      <c r="CS15" s="1006"/>
      <c r="CT15" s="1006"/>
      <c r="CU15" s="1006"/>
      <c r="CV15" s="1006"/>
      <c r="CW15" s="1006"/>
      <c r="CX15" s="1006"/>
      <c r="CY15" s="599"/>
      <c r="CZ15" s="1295" t="str">
        <f>IF(会社名等!E7&amp;会社名等!E8="","",IF(会社名等!E8="",会社名等!E7,IF(会社名等!E7="",会社名等!E8,会社名等!E8)))</f>
        <v/>
      </c>
      <c r="DA15" s="1295"/>
      <c r="DB15" s="1295"/>
      <c r="DC15" s="1295"/>
      <c r="DD15" s="1295"/>
      <c r="DE15" s="1295"/>
      <c r="DF15" s="1295"/>
      <c r="DG15" s="1295"/>
      <c r="DH15" s="1295"/>
      <c r="DI15" s="1295"/>
      <c r="DJ15" s="1295"/>
      <c r="DK15" s="1295"/>
      <c r="DL15" s="1295"/>
      <c r="DM15" s="1295"/>
      <c r="DN15" s="1295"/>
      <c r="DO15" s="1295"/>
      <c r="DP15" s="1295"/>
      <c r="DQ15" s="1295"/>
      <c r="DR15" s="1295"/>
      <c r="DS15" s="1295"/>
      <c r="DT15" s="1295"/>
      <c r="DU15" s="1295"/>
      <c r="DV15" s="1295"/>
      <c r="DW15" s="1295"/>
      <c r="DX15" s="1295"/>
      <c r="DY15" s="1295"/>
      <c r="DZ15" s="1295"/>
      <c r="EA15" s="1295"/>
      <c r="EB15" s="1295"/>
      <c r="EC15" s="1295"/>
      <c r="ED15" s="1295"/>
      <c r="EE15" s="1295"/>
      <c r="EF15" s="1295"/>
      <c r="EG15" s="1295"/>
      <c r="EH15" s="1295"/>
      <c r="EI15" s="1295"/>
      <c r="EJ15" s="1295"/>
      <c r="EK15" s="1295"/>
      <c r="EL15" s="1295"/>
      <c r="EM15" s="1295"/>
      <c r="EN15" s="1295"/>
      <c r="EO15" s="1295"/>
      <c r="EP15" s="1295"/>
      <c r="EQ15" s="1295"/>
      <c r="ER15" s="1295"/>
      <c r="ES15" s="1295"/>
      <c r="ET15" s="1295"/>
      <c r="EU15" s="1295"/>
      <c r="EV15" s="1295"/>
      <c r="EW15" s="1295"/>
      <c r="EX15" s="1295"/>
      <c r="EY15" s="1295"/>
      <c r="EZ15" s="1295"/>
      <c r="FA15" s="1295"/>
      <c r="FB15" s="1295"/>
      <c r="FC15" s="1295"/>
      <c r="FD15" s="1295"/>
      <c r="FE15" s="1295"/>
      <c r="FF15" s="1295"/>
      <c r="FG15" s="1295"/>
      <c r="FH15" s="1295"/>
      <c r="FI15" s="1295"/>
      <c r="FJ15" s="1295"/>
      <c r="FK15" s="1295"/>
      <c r="FL15" s="1295"/>
      <c r="FM15" s="1295"/>
      <c r="FN15" s="1295"/>
      <c r="FO15" s="1295"/>
      <c r="FP15" s="1295"/>
      <c r="FQ15" s="1295"/>
      <c r="FR15" s="1295"/>
      <c r="FS15" s="1295"/>
      <c r="FT15" s="1295"/>
      <c r="FU15" s="1295"/>
      <c r="FV15" s="1295"/>
      <c r="FW15" s="1295"/>
      <c r="FX15" s="1295"/>
      <c r="FY15" s="1295"/>
      <c r="FZ15" s="1295"/>
      <c r="GA15" s="1295"/>
      <c r="GB15" s="1295"/>
      <c r="GC15" s="1295"/>
      <c r="GD15" s="1295"/>
    </row>
    <row r="16" spans="1:196" ht="14.25" customHeight="1">
      <c r="A16" s="35"/>
      <c r="B16" s="849" t="str">
        <f>+会社名等!D5</f>
        <v>○○局長</v>
      </c>
      <c r="C16" s="849"/>
      <c r="D16" s="849"/>
      <c r="E16" s="849"/>
      <c r="F16" s="849"/>
      <c r="G16" s="849"/>
      <c r="H16" s="849"/>
      <c r="I16" s="849"/>
      <c r="J16" s="849"/>
      <c r="K16" s="849"/>
      <c r="L16" s="849"/>
      <c r="M16" s="849"/>
      <c r="N16" s="849"/>
      <c r="O16" s="18"/>
      <c r="P16" s="221"/>
      <c r="Q16" s="221"/>
      <c r="R16" s="402"/>
      <c r="S16" s="402"/>
      <c r="T16" s="13"/>
      <c r="U16" s="13"/>
      <c r="V16" s="13"/>
      <c r="W16" s="13"/>
      <c r="X16" s="13"/>
      <c r="Y16" s="13"/>
      <c r="Z16" s="402"/>
      <c r="AA16" s="402"/>
      <c r="AB16" s="402"/>
      <c r="AC16" s="402"/>
      <c r="AD16" s="402"/>
      <c r="AE16" s="402"/>
      <c r="AF16" s="402"/>
      <c r="AG16" s="402"/>
      <c r="AH16" s="402"/>
      <c r="AI16" s="402"/>
      <c r="AJ16" s="402"/>
      <c r="AK16" s="402"/>
      <c r="AL16" s="402"/>
      <c r="AM16" s="402"/>
      <c r="AN16" s="402"/>
      <c r="AO16" s="402"/>
      <c r="AP16" s="402"/>
      <c r="AQ16" s="402"/>
      <c r="AR16" s="402"/>
      <c r="AS16" s="402"/>
      <c r="AT16" s="402"/>
      <c r="AU16" s="402"/>
      <c r="AV16" s="402"/>
      <c r="AW16" s="402"/>
      <c r="AX16" s="402"/>
      <c r="AY16" s="402"/>
      <c r="AZ16" s="402"/>
      <c r="BA16" s="402"/>
      <c r="BB16" s="23"/>
      <c r="BC16" s="23"/>
      <c r="BD16" s="23"/>
      <c r="BE16" s="23"/>
      <c r="BF16" s="23"/>
      <c r="BG16" s="23"/>
      <c r="BH16" s="23"/>
      <c r="BI16" s="23"/>
      <c r="BJ16" s="23"/>
      <c r="BK16" s="23"/>
      <c r="BL16" s="23"/>
      <c r="BM16" s="23"/>
      <c r="BN16" s="23"/>
      <c r="BO16" s="23"/>
      <c r="BP16" s="23"/>
      <c r="BQ16" s="23"/>
      <c r="BR16" s="23"/>
      <c r="BS16" s="23"/>
      <c r="BT16" s="23"/>
      <c r="BU16" s="23"/>
      <c r="BV16" s="13"/>
      <c r="BW16" s="13"/>
      <c r="BX16" s="23"/>
      <c r="BY16" s="23"/>
      <c r="BZ16" s="23"/>
      <c r="CA16" s="13"/>
      <c r="CB16" s="1296" t="s">
        <v>103</v>
      </c>
      <c r="CC16" s="1296"/>
      <c r="CD16" s="1296"/>
      <c r="CE16" s="1296"/>
      <c r="CF16" s="1296"/>
      <c r="CG16" s="1296"/>
      <c r="CH16" s="1296"/>
      <c r="CI16" s="1296"/>
      <c r="CJ16" s="1296"/>
      <c r="CK16" s="1296"/>
      <c r="CL16" s="1296"/>
      <c r="CM16" s="1296"/>
      <c r="CN16" s="1296"/>
      <c r="CO16" s="1296"/>
      <c r="CP16" s="1296"/>
      <c r="CQ16" s="1296"/>
      <c r="CR16" s="1296"/>
      <c r="CS16" s="1296"/>
      <c r="CT16" s="1296"/>
      <c r="CU16" s="1296"/>
      <c r="CV16" s="1296"/>
      <c r="CW16" s="18"/>
      <c r="CX16" s="18"/>
      <c r="CY16" s="599"/>
      <c r="CZ16" s="1295" t="str">
        <f>IF(会社名等!E9="","",会社名等!E9)</f>
        <v/>
      </c>
      <c r="DA16" s="1295"/>
      <c r="DB16" s="1295"/>
      <c r="DC16" s="1295"/>
      <c r="DD16" s="1295"/>
      <c r="DE16" s="1295"/>
      <c r="DF16" s="1295"/>
      <c r="DG16" s="1295"/>
      <c r="DH16" s="1295"/>
      <c r="DI16" s="1295"/>
      <c r="DJ16" s="1295"/>
      <c r="DK16" s="1295"/>
      <c r="DL16" s="1295"/>
      <c r="DM16" s="1295"/>
      <c r="DN16" s="1295"/>
      <c r="DO16" s="1295"/>
      <c r="DP16" s="1295"/>
      <c r="DQ16" s="1295"/>
      <c r="DR16" s="1295"/>
      <c r="DS16" s="1295"/>
      <c r="DT16" s="1295"/>
      <c r="DU16" s="1295"/>
      <c r="DV16" s="1295"/>
      <c r="DW16" s="1295"/>
      <c r="DX16" s="1295"/>
      <c r="DY16" s="1295"/>
      <c r="DZ16" s="1295"/>
      <c r="EA16" s="1295"/>
      <c r="EB16" s="1295"/>
      <c r="EC16" s="1295"/>
      <c r="ED16" s="1295"/>
      <c r="EE16" s="1295"/>
      <c r="EF16" s="1295"/>
      <c r="EG16" s="1295"/>
      <c r="EH16" s="1295"/>
      <c r="EI16" s="1295"/>
      <c r="EJ16" s="1295"/>
      <c r="EK16" s="1295"/>
      <c r="EL16" s="1295"/>
      <c r="EM16" s="1295"/>
      <c r="EN16" s="1295"/>
      <c r="EO16" s="1295"/>
      <c r="EP16" s="1295"/>
      <c r="EQ16" s="1295"/>
      <c r="ER16" s="1295"/>
      <c r="ES16" s="1295"/>
      <c r="ET16" s="1295"/>
      <c r="EU16" s="1295"/>
      <c r="EV16" s="1295"/>
      <c r="EW16" s="1295"/>
      <c r="EX16" s="1295"/>
      <c r="EY16" s="1295"/>
      <c r="EZ16" s="1295"/>
      <c r="FA16" s="1295"/>
      <c r="FB16" s="1295"/>
      <c r="FC16" s="1295"/>
      <c r="FD16" s="1295"/>
      <c r="FE16" s="1295"/>
      <c r="FF16" s="1295"/>
      <c r="FG16" s="1295"/>
      <c r="FH16" s="1295"/>
      <c r="FI16" s="1295"/>
      <c r="FJ16" s="1295"/>
      <c r="FK16" s="1295"/>
      <c r="FL16" s="1295"/>
      <c r="FM16" s="1295"/>
      <c r="FN16" s="1295"/>
      <c r="FO16" s="1295"/>
      <c r="FP16" s="1295"/>
      <c r="FQ16" s="1295"/>
      <c r="FR16" s="1295"/>
      <c r="FS16" s="1295"/>
      <c r="FT16" s="1295"/>
      <c r="FU16" s="1295"/>
      <c r="FV16" s="1295"/>
      <c r="FW16" s="1295"/>
      <c r="FX16" s="1295"/>
      <c r="FY16" s="1295"/>
      <c r="FZ16" s="1295"/>
      <c r="GA16" s="1295"/>
      <c r="GB16" s="1295"/>
      <c r="GC16" s="1295"/>
      <c r="GD16" s="1295"/>
    </row>
    <row r="17" spans="1:199" ht="14.25" customHeight="1">
      <c r="A17" s="35"/>
      <c r="B17" s="849" t="str">
        <f>+会社名等!D6</f>
        <v>○○知事</v>
      </c>
      <c r="C17" s="849"/>
      <c r="D17" s="849"/>
      <c r="E17" s="849"/>
      <c r="F17" s="849"/>
      <c r="G17" s="849"/>
      <c r="H17" s="849"/>
      <c r="I17" s="849"/>
      <c r="J17" s="849"/>
      <c r="K17" s="849"/>
      <c r="L17" s="849"/>
      <c r="M17" s="849"/>
      <c r="N17" s="849"/>
      <c r="O17" s="18"/>
      <c r="P17" s="18"/>
      <c r="Q17" s="1297" t="s">
        <v>22</v>
      </c>
      <c r="R17" s="1297"/>
      <c r="S17" s="1297"/>
      <c r="T17" s="1297"/>
      <c r="U17" s="1297"/>
      <c r="V17" s="1297"/>
      <c r="W17" s="1297"/>
      <c r="X17" s="1297"/>
      <c r="Y17" s="1297"/>
      <c r="Z17" s="1297"/>
      <c r="AA17" s="13"/>
      <c r="AB17" s="13"/>
      <c r="AC17" s="13"/>
      <c r="AD17" s="13"/>
      <c r="AE17" s="13"/>
      <c r="AF17" s="13"/>
      <c r="AG17" s="13"/>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3"/>
      <c r="BL17" s="13"/>
      <c r="BM17" s="18"/>
      <c r="BN17" s="18"/>
      <c r="BO17" s="18"/>
      <c r="BP17" s="18"/>
      <c r="BQ17" s="18"/>
      <c r="BR17" s="18"/>
      <c r="BS17" s="18"/>
      <c r="BT17" s="23"/>
      <c r="BU17" s="23"/>
      <c r="BV17" s="13"/>
      <c r="BW17" s="13"/>
      <c r="BX17" s="23"/>
      <c r="BY17" s="23"/>
      <c r="BZ17" s="23"/>
      <c r="CA17" s="13"/>
      <c r="CB17" s="849" t="s">
        <v>125</v>
      </c>
      <c r="CC17" s="849"/>
      <c r="CD17" s="849"/>
      <c r="CE17" s="849"/>
      <c r="CF17" s="849"/>
      <c r="CG17" s="849"/>
      <c r="CH17" s="849"/>
      <c r="CI17" s="849"/>
      <c r="CJ17" s="849"/>
      <c r="CK17" s="849"/>
      <c r="CL17" s="849"/>
      <c r="CM17" s="849"/>
      <c r="CN17" s="849"/>
      <c r="CO17" s="849"/>
      <c r="CP17" s="849"/>
      <c r="CQ17" s="849"/>
      <c r="CR17" s="849"/>
      <c r="CS17" s="849"/>
      <c r="CT17" s="849"/>
      <c r="CU17" s="849"/>
      <c r="CV17" s="849"/>
      <c r="CW17" s="18"/>
      <c r="CX17" s="18"/>
      <c r="CY17" s="18"/>
      <c r="CZ17" s="1298" t="str">
        <f>IF(会社名等!E10="","",会社名等!E10)</f>
        <v/>
      </c>
      <c r="DA17" s="1298"/>
      <c r="DB17" s="1298"/>
      <c r="DC17" s="1298"/>
      <c r="DD17" s="1298"/>
      <c r="DE17" s="1298"/>
      <c r="DF17" s="1298"/>
      <c r="DG17" s="1298"/>
      <c r="DH17" s="1298"/>
      <c r="DI17" s="1298"/>
      <c r="DJ17" s="1298"/>
      <c r="DK17" s="1298"/>
      <c r="DL17" s="1298"/>
      <c r="DM17" s="1298"/>
      <c r="DN17" s="1298"/>
      <c r="DO17" s="1298"/>
      <c r="DP17" s="1298"/>
      <c r="DQ17" s="1298"/>
      <c r="DR17" s="1298"/>
      <c r="DS17" s="1298"/>
      <c r="DT17" s="1298"/>
      <c r="DU17" s="1298"/>
      <c r="DV17" s="1298"/>
      <c r="DW17" s="1298"/>
      <c r="DX17" s="1298"/>
      <c r="DY17" s="1298"/>
      <c r="DZ17" s="1298"/>
      <c r="EA17" s="1298"/>
      <c r="EB17" s="1298"/>
      <c r="EC17" s="1298"/>
      <c r="ED17" s="1298"/>
      <c r="EE17" s="1298"/>
      <c r="EF17" s="1298"/>
      <c r="EG17" s="1298"/>
      <c r="EH17" s="1298"/>
      <c r="EI17" s="1298"/>
      <c r="EJ17" s="1298"/>
      <c r="EK17" s="1298"/>
      <c r="EL17" s="1298"/>
      <c r="EM17" s="1298"/>
      <c r="EN17" s="1298"/>
      <c r="EO17" s="1298"/>
      <c r="EP17" s="1298"/>
      <c r="EQ17" s="1298"/>
      <c r="ER17" s="1298"/>
      <c r="ES17" s="1298"/>
      <c r="ET17" s="1298"/>
      <c r="EU17" s="1298"/>
      <c r="EV17" s="1298"/>
      <c r="EW17" s="1298"/>
      <c r="EX17" s="1298"/>
      <c r="EY17" s="1298"/>
      <c r="EZ17" s="1298"/>
      <c r="FA17" s="1298"/>
      <c r="FB17" s="1298"/>
      <c r="FC17" s="1298"/>
      <c r="FD17" s="1298"/>
      <c r="FE17" s="1298"/>
      <c r="FF17" s="1298"/>
      <c r="FG17" s="1298"/>
      <c r="FH17" s="1298"/>
      <c r="FI17" s="1298"/>
      <c r="FJ17" s="1298"/>
      <c r="FK17" s="1298"/>
      <c r="FL17" s="1298"/>
      <c r="FM17" s="1298"/>
      <c r="FN17" s="1298"/>
      <c r="FO17" s="1298"/>
      <c r="FP17" s="1298"/>
      <c r="FQ17" s="1298"/>
      <c r="FR17" s="1298"/>
      <c r="FS17" s="1298"/>
      <c r="FT17" s="1298"/>
      <c r="FU17" s="1298"/>
      <c r="FV17" s="1298"/>
      <c r="FW17" s="850"/>
      <c r="FX17" s="850"/>
      <c r="FY17" s="850"/>
      <c r="FZ17" s="850"/>
      <c r="GA17" s="850"/>
      <c r="GB17" s="850"/>
      <c r="GC17" s="850"/>
      <c r="GD17" s="18"/>
    </row>
    <row r="18" spans="1:199" ht="14.25" customHeight="1">
      <c r="B18" s="1293"/>
      <c r="C18" s="1293"/>
      <c r="D18" s="1293"/>
      <c r="E18" s="1293"/>
      <c r="F18" s="1293"/>
      <c r="G18" s="1293"/>
      <c r="H18" s="1293"/>
      <c r="I18" s="1293"/>
      <c r="J18" s="1293"/>
      <c r="K18" s="1293"/>
      <c r="L18" s="1293"/>
      <c r="M18" s="1293"/>
      <c r="N18" s="1293"/>
      <c r="O18" s="1293"/>
      <c r="P18" s="757"/>
      <c r="Q18" s="757"/>
      <c r="R18" s="390"/>
      <c r="S18" s="390"/>
      <c r="T18" s="14"/>
      <c r="U18" s="14"/>
      <c r="V18" s="14"/>
      <c r="W18" s="14"/>
      <c r="X18" s="14"/>
      <c r="Y18" s="14"/>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428"/>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14"/>
      <c r="BW18" s="14"/>
      <c r="BX18" s="432"/>
      <c r="BY18" s="432"/>
      <c r="BZ18" s="432"/>
      <c r="CA18" s="14"/>
      <c r="CB18" s="14"/>
      <c r="CC18" s="14"/>
      <c r="CD18" s="14"/>
      <c r="CE18" s="14"/>
      <c r="CF18" s="14"/>
      <c r="CG18" s="14"/>
      <c r="CH18" s="14"/>
      <c r="CI18" s="7"/>
      <c r="CJ18" s="432"/>
      <c r="CK18" s="432"/>
      <c r="CL18" s="432"/>
      <c r="CM18" s="432"/>
      <c r="CN18" s="432"/>
      <c r="CO18" s="432"/>
      <c r="CP18" s="432"/>
      <c r="CQ18" s="432"/>
      <c r="CR18" s="432"/>
      <c r="CS18" s="432"/>
      <c r="CT18" s="432"/>
      <c r="CU18" s="7"/>
      <c r="CV18" s="600"/>
      <c r="CW18" s="600"/>
      <c r="CX18" s="600"/>
      <c r="CY18" s="600"/>
      <c r="CZ18" s="600"/>
      <c r="DA18" s="600"/>
      <c r="DB18" s="600"/>
      <c r="DC18" s="600"/>
      <c r="DD18" s="600"/>
      <c r="DE18" s="600"/>
      <c r="DF18" s="600"/>
      <c r="DG18" s="600"/>
      <c r="DH18" s="600"/>
      <c r="DI18" s="600"/>
      <c r="DJ18" s="600"/>
      <c r="DK18" s="600"/>
      <c r="DL18" s="600"/>
      <c r="DM18" s="600"/>
      <c r="DN18" s="600"/>
      <c r="DO18" s="600"/>
      <c r="DP18" s="600"/>
      <c r="DQ18" s="600"/>
      <c r="DR18" s="600"/>
      <c r="DS18" s="600"/>
      <c r="DT18" s="600"/>
      <c r="DU18" s="600"/>
      <c r="DV18" s="600"/>
      <c r="DW18" s="600"/>
      <c r="DX18" s="600"/>
      <c r="DY18" s="600"/>
      <c r="DZ18" s="600"/>
      <c r="EA18" s="600"/>
      <c r="EB18" s="600"/>
      <c r="EC18" s="600"/>
      <c r="ED18" s="600"/>
      <c r="EE18" s="600"/>
      <c r="EF18" s="600"/>
      <c r="EG18" s="600"/>
      <c r="EH18" s="600"/>
      <c r="EI18" s="600"/>
      <c r="EJ18" s="600"/>
      <c r="EK18" s="600"/>
      <c r="EL18" s="600"/>
      <c r="EM18" s="600"/>
      <c r="EN18" s="600"/>
      <c r="EO18" s="600"/>
      <c r="EP18" s="600"/>
      <c r="EQ18" s="600"/>
      <c r="ER18" s="600"/>
      <c r="ES18" s="600"/>
      <c r="ET18" s="600"/>
      <c r="EU18" s="600"/>
      <c r="EV18" s="600"/>
      <c r="EW18" s="600"/>
      <c r="EX18" s="600"/>
      <c r="EY18" s="600"/>
      <c r="EZ18" s="600"/>
      <c r="FA18" s="600"/>
      <c r="FB18" s="600"/>
      <c r="FC18" s="600"/>
      <c r="FD18" s="600"/>
      <c r="FE18" s="600"/>
      <c r="FF18" s="600"/>
      <c r="FG18" s="600"/>
      <c r="FH18" s="600"/>
      <c r="FI18" s="600"/>
      <c r="FJ18" s="600"/>
      <c r="FK18" s="600"/>
      <c r="FL18" s="600"/>
      <c r="FM18" s="600"/>
      <c r="FN18" s="600"/>
      <c r="FO18" s="600"/>
      <c r="FP18" s="600"/>
      <c r="FQ18" s="600"/>
      <c r="FR18" s="600"/>
      <c r="FS18" s="600"/>
      <c r="FT18" s="600"/>
      <c r="FU18" s="600"/>
      <c r="FV18" s="600"/>
      <c r="FW18" s="432"/>
      <c r="FX18" s="432"/>
      <c r="FY18" s="432"/>
      <c r="FZ18" s="432"/>
      <c r="GA18" s="432"/>
      <c r="GB18" s="7"/>
      <c r="GC18" s="7"/>
      <c r="GD18" s="7"/>
    </row>
    <row r="19" spans="1:199" s="35" customFormat="1" ht="21" customHeight="1">
      <c r="B19" s="13"/>
      <c r="C19" s="13"/>
      <c r="D19" s="13"/>
      <c r="E19" s="13"/>
      <c r="F19" s="13"/>
      <c r="G19" s="1230" t="s">
        <v>97</v>
      </c>
      <c r="H19" s="1230"/>
      <c r="I19" s="1230"/>
      <c r="J19" s="1230"/>
      <c r="K19" s="1230"/>
      <c r="L19" s="1230"/>
      <c r="M19" s="1230"/>
      <c r="N19" s="1230"/>
      <c r="O19" s="13"/>
      <c r="P19" s="1385"/>
      <c r="Q19" s="1385"/>
      <c r="R19" s="1385"/>
      <c r="S19" s="1385"/>
      <c r="T19" s="1385"/>
      <c r="U19" s="1385"/>
      <c r="V19" s="1385"/>
      <c r="W19" s="1385"/>
      <c r="X19" s="1385"/>
      <c r="Y19" s="1385"/>
      <c r="Z19" s="1385"/>
      <c r="AA19" s="1385"/>
      <c r="AB19" s="1385"/>
      <c r="AC19" s="1385"/>
      <c r="AD19" s="1385"/>
      <c r="AE19" s="1385"/>
      <c r="AF19" s="1385"/>
      <c r="AG19" s="1385"/>
      <c r="AH19" s="1385"/>
      <c r="AI19" s="1385"/>
      <c r="AJ19" s="1385"/>
      <c r="AK19" s="1385"/>
      <c r="AL19" s="1385"/>
      <c r="AM19" s="1385"/>
      <c r="AN19" s="1385"/>
      <c r="AO19" s="1385"/>
      <c r="AP19" s="1385"/>
      <c r="AQ19" s="1385"/>
      <c r="AR19" s="1385"/>
      <c r="AS19" s="1385"/>
      <c r="AT19" s="1385"/>
      <c r="AU19" s="1385"/>
      <c r="AV19" s="1385"/>
      <c r="AW19" s="1385"/>
      <c r="AX19" s="1385"/>
      <c r="AY19" s="1385"/>
      <c r="AZ19" s="1385"/>
      <c r="BA19" s="1385"/>
      <c r="BB19" s="1385"/>
      <c r="BC19" s="1385"/>
      <c r="BD19" s="1385"/>
      <c r="BE19" s="1385"/>
      <c r="BF19" s="1385"/>
      <c r="BG19" s="1385"/>
      <c r="BH19" s="1385"/>
      <c r="BI19" s="1385"/>
      <c r="BJ19" s="1385"/>
      <c r="BK19" s="1385"/>
      <c r="BL19" s="1385"/>
      <c r="BM19" s="1385"/>
      <c r="BN19" s="1385"/>
      <c r="BO19" s="1385"/>
      <c r="BP19" s="1385"/>
      <c r="BQ19" s="1385"/>
      <c r="BR19" s="1385"/>
      <c r="BS19" s="1385"/>
      <c r="BT19" s="1385"/>
      <c r="BU19" s="1385"/>
      <c r="BV19" s="1385"/>
      <c r="BW19" s="1385"/>
      <c r="BX19" s="1385"/>
      <c r="BY19" s="1385"/>
      <c r="BZ19" s="1385"/>
      <c r="CA19" s="1385"/>
      <c r="CB19" s="1385"/>
      <c r="CC19" s="1385"/>
      <c r="CD19" s="1385"/>
      <c r="CE19" s="1385"/>
      <c r="CF19" s="1385"/>
      <c r="CG19" s="1385"/>
      <c r="CH19" s="1385"/>
      <c r="CI19" s="1385"/>
      <c r="CJ19" s="1385"/>
      <c r="CK19" s="1385"/>
      <c r="CL19" s="13"/>
      <c r="CM19" s="13"/>
      <c r="CN19" s="13"/>
      <c r="CO19" s="13"/>
      <c r="CP19" s="13"/>
      <c r="CQ19" s="13"/>
      <c r="CR19" s="13"/>
      <c r="CS19" s="13"/>
      <c r="CT19" s="13"/>
      <c r="CU19" s="13"/>
      <c r="CV19" s="13"/>
      <c r="CW19" s="13"/>
      <c r="CX19" s="13"/>
      <c r="CY19" s="13"/>
      <c r="CZ19" s="13"/>
      <c r="DA19" s="13"/>
      <c r="DB19" s="13"/>
      <c r="DC19" s="13"/>
      <c r="DD19" s="13"/>
      <c r="DE19" s="13"/>
      <c r="DF19" s="13"/>
      <c r="DG19" s="18"/>
      <c r="DH19" s="18"/>
      <c r="DI19" s="18"/>
      <c r="DJ19" s="18"/>
      <c r="DK19" s="18"/>
      <c r="DL19" s="18"/>
      <c r="DM19" s="18"/>
      <c r="DN19" s="18"/>
      <c r="DO19" s="18"/>
      <c r="DP19" s="18"/>
      <c r="DQ19" s="18"/>
      <c r="DR19" s="18"/>
      <c r="DS19" s="18"/>
      <c r="DT19" s="18"/>
      <c r="DU19" s="18"/>
      <c r="DV19" s="18"/>
      <c r="DW19" s="18"/>
      <c r="DX19" s="18"/>
      <c r="DY19" s="13"/>
      <c r="DZ19" s="13"/>
      <c r="EA19" s="13"/>
      <c r="EB19" s="13"/>
      <c r="EC19" s="13"/>
      <c r="ED19" s="13"/>
      <c r="EE19" s="13"/>
      <c r="EF19" s="13"/>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3"/>
      <c r="FI19" s="13"/>
      <c r="FJ19" s="13"/>
      <c r="FK19" s="13"/>
      <c r="FL19" s="13"/>
      <c r="FM19" s="13"/>
      <c r="FN19" s="13"/>
      <c r="FO19" s="13"/>
      <c r="FP19" s="13"/>
      <c r="FQ19" s="13"/>
      <c r="FR19" s="13"/>
      <c r="FS19" s="13"/>
      <c r="FT19" s="13"/>
      <c r="FU19" s="13"/>
      <c r="FV19" s="13"/>
      <c r="FW19" s="13"/>
      <c r="FX19" s="13"/>
      <c r="FY19" s="13"/>
      <c r="FZ19" s="13"/>
      <c r="GA19" s="13"/>
      <c r="GB19" s="13"/>
      <c r="GC19" s="13"/>
      <c r="GD19" s="13"/>
    </row>
    <row r="20" spans="1:199" s="35" customFormat="1" ht="21" customHeight="1">
      <c r="A20" s="738" t="s">
        <v>686</v>
      </c>
      <c r="B20" s="13"/>
      <c r="C20" s="13"/>
      <c r="D20" s="13"/>
      <c r="E20" s="13"/>
      <c r="F20" s="13"/>
      <c r="G20" s="1230" t="s">
        <v>8</v>
      </c>
      <c r="H20" s="1230"/>
      <c r="I20" s="1230"/>
      <c r="J20" s="1230"/>
      <c r="K20" s="1230"/>
      <c r="L20" s="1230"/>
      <c r="M20" s="1230"/>
      <c r="N20" s="1230"/>
      <c r="O20" s="13"/>
      <c r="P20" s="1300"/>
      <c r="Q20" s="1300"/>
      <c r="R20" s="1300"/>
      <c r="S20" s="1300"/>
      <c r="T20" s="1300"/>
      <c r="U20" s="1300"/>
      <c r="V20" s="1300"/>
      <c r="W20" s="1300"/>
      <c r="X20" s="1300"/>
      <c r="Y20" s="1300"/>
      <c r="Z20" s="1300"/>
      <c r="AA20" s="1300"/>
      <c r="AB20" s="1300"/>
      <c r="AC20" s="1300"/>
      <c r="AD20" s="1300"/>
      <c r="AE20" s="1300"/>
      <c r="AF20" s="1300"/>
      <c r="AG20" s="1300"/>
      <c r="AH20" s="1259" t="s">
        <v>19</v>
      </c>
      <c r="AI20" s="1259"/>
      <c r="AJ20" s="1259"/>
      <c r="AK20" s="1259"/>
      <c r="AL20" s="1259"/>
      <c r="AM20" s="1259"/>
      <c r="AN20" s="1259"/>
      <c r="AO20" s="1300"/>
      <c r="AP20" s="1300"/>
      <c r="AQ20" s="1300"/>
      <c r="AR20" s="1300"/>
      <c r="AS20" s="1300"/>
      <c r="AT20" s="1300"/>
      <c r="AU20" s="1300"/>
      <c r="AV20" s="1259" t="s">
        <v>112</v>
      </c>
      <c r="AW20" s="1259"/>
      <c r="AX20" s="1259"/>
      <c r="AY20" s="1259"/>
      <c r="AZ20" s="1259"/>
      <c r="BA20" s="1259"/>
      <c r="BB20" s="1259"/>
      <c r="BC20" s="1259"/>
      <c r="BD20" s="1259"/>
      <c r="BE20" s="1259"/>
      <c r="BF20" s="1259"/>
      <c r="BG20" s="1259"/>
      <c r="BH20" s="1300" t="s">
        <v>691</v>
      </c>
      <c r="BI20" s="1300"/>
      <c r="BJ20" s="1300"/>
      <c r="BK20" s="1300"/>
      <c r="BL20" s="1300"/>
      <c r="BM20" s="1300"/>
      <c r="BN20" s="1300"/>
      <c r="BO20" s="1300"/>
      <c r="BP20" s="1300"/>
      <c r="BQ20" s="1300"/>
      <c r="BR20" s="1300"/>
      <c r="BS20" s="1300"/>
      <c r="BT20" s="1300"/>
      <c r="BU20" s="1300"/>
      <c r="BV20" s="1300"/>
      <c r="BW20" s="1300"/>
      <c r="BX20" s="1259" t="s">
        <v>19</v>
      </c>
      <c r="BY20" s="1259"/>
      <c r="BZ20" s="1259"/>
      <c r="CA20" s="1259"/>
      <c r="CB20" s="1259"/>
      <c r="CC20" s="1259"/>
      <c r="CD20" s="1259"/>
      <c r="CE20" s="1300"/>
      <c r="CF20" s="1300"/>
      <c r="CG20" s="1300"/>
      <c r="CH20" s="1300"/>
      <c r="CI20" s="1300"/>
      <c r="CJ20" s="1300"/>
      <c r="CK20" s="1300"/>
      <c r="CL20" s="1259" t="s">
        <v>13</v>
      </c>
      <c r="CM20" s="1259"/>
      <c r="CN20" s="1259"/>
      <c r="CO20" s="1259"/>
      <c r="CP20" s="1259"/>
      <c r="CQ20" s="1259"/>
      <c r="CR20" s="1259"/>
      <c r="CS20" s="1259"/>
      <c r="CT20" s="1259"/>
      <c r="CU20" s="1259"/>
      <c r="CV20" s="1259"/>
      <c r="CW20" s="1259"/>
      <c r="CX20" s="1259"/>
      <c r="CY20" s="1259"/>
      <c r="CZ20" s="1259"/>
      <c r="DA20" s="1300"/>
      <c r="DB20" s="1300"/>
      <c r="DC20" s="1300"/>
      <c r="DD20" s="1300"/>
      <c r="DE20" s="1300"/>
      <c r="DF20" s="1300"/>
      <c r="DG20" s="1300"/>
      <c r="DH20" s="1259" t="s">
        <v>19</v>
      </c>
      <c r="DI20" s="1259"/>
      <c r="DJ20" s="1259"/>
      <c r="DK20" s="1259"/>
      <c r="DL20" s="1259"/>
      <c r="DM20" s="1259"/>
      <c r="DN20" s="1259"/>
      <c r="DO20" s="1300"/>
      <c r="DP20" s="1300"/>
      <c r="DQ20" s="1300"/>
      <c r="DR20" s="1300"/>
      <c r="DS20" s="1300"/>
      <c r="DT20" s="1300"/>
      <c r="DU20" s="1300"/>
      <c r="DV20" s="1259" t="s">
        <v>20</v>
      </c>
      <c r="DW20" s="1259"/>
      <c r="DX20" s="1259"/>
      <c r="DY20" s="1259"/>
      <c r="DZ20" s="1259"/>
      <c r="EA20" s="1259"/>
      <c r="EB20" s="1259"/>
      <c r="EC20" s="70"/>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736" t="s">
        <v>14</v>
      </c>
      <c r="GF20" s="1388" t="s">
        <v>679</v>
      </c>
      <c r="GG20" s="1389"/>
      <c r="GH20" s="1389"/>
      <c r="GI20" s="1389"/>
      <c r="GJ20" s="1389"/>
      <c r="GK20" s="1390"/>
    </row>
    <row r="21" spans="1:199" s="35" customFormat="1" ht="30.75" customHeight="1">
      <c r="B21" s="13"/>
      <c r="C21" s="13"/>
      <c r="D21" s="13"/>
      <c r="E21" s="13"/>
      <c r="F21" s="13"/>
      <c r="G21" s="1290" t="s">
        <v>98</v>
      </c>
      <c r="H21" s="1290"/>
      <c r="I21" s="1290"/>
      <c r="J21" s="1290"/>
      <c r="K21" s="1290"/>
      <c r="L21" s="1290"/>
      <c r="M21" s="1290"/>
      <c r="N21" s="1290"/>
      <c r="O21" s="13"/>
      <c r="P21" s="1312"/>
      <c r="Q21" s="1312"/>
      <c r="R21" s="1312"/>
      <c r="S21" s="1312"/>
      <c r="T21" s="1312"/>
      <c r="U21" s="1312"/>
      <c r="V21" s="1312"/>
      <c r="W21" s="1312"/>
      <c r="X21" s="1312"/>
      <c r="Y21" s="1312"/>
      <c r="Z21" s="1312"/>
      <c r="AA21" s="1312"/>
      <c r="AB21" s="1312"/>
      <c r="AC21" s="1312"/>
      <c r="AD21" s="1312"/>
      <c r="AE21" s="1312"/>
      <c r="AF21" s="1312"/>
      <c r="AG21" s="1312"/>
      <c r="AH21" s="1312"/>
      <c r="AI21" s="1312"/>
      <c r="AJ21" s="1312"/>
      <c r="AK21" s="1312"/>
      <c r="AL21" s="1312"/>
      <c r="AM21" s="1312"/>
      <c r="AN21" s="1312"/>
      <c r="AO21" s="1312"/>
      <c r="AP21" s="1312"/>
      <c r="AQ21" s="1312"/>
      <c r="AR21" s="1312"/>
      <c r="AS21" s="1312"/>
      <c r="AT21" s="1312"/>
      <c r="AU21" s="1312"/>
      <c r="AV21" s="1312"/>
      <c r="AW21" s="1312"/>
      <c r="AX21" s="1312"/>
      <c r="AY21" s="1312"/>
      <c r="AZ21" s="1312"/>
      <c r="BA21" s="1312"/>
      <c r="BB21" s="1312"/>
      <c r="BC21" s="1312"/>
      <c r="BD21" s="1312"/>
      <c r="BE21" s="1312"/>
      <c r="BF21" s="1312"/>
      <c r="BG21" s="1312"/>
      <c r="BH21" s="1312"/>
      <c r="BI21" s="1312"/>
      <c r="BJ21" s="1312"/>
      <c r="BK21" s="1312"/>
      <c r="BL21" s="1312"/>
      <c r="BM21" s="1312"/>
      <c r="BN21" s="1312"/>
      <c r="BO21" s="1312"/>
      <c r="BP21" s="1312"/>
      <c r="BQ21" s="1312"/>
      <c r="BR21" s="1312"/>
      <c r="BS21" s="1312"/>
      <c r="BT21" s="1312"/>
      <c r="BU21" s="1312"/>
      <c r="BV21" s="1312"/>
      <c r="BW21" s="1312"/>
      <c r="BX21" s="1312"/>
      <c r="BY21" s="1312"/>
      <c r="BZ21" s="1312"/>
      <c r="CA21" s="1312"/>
      <c r="CB21" s="1312"/>
      <c r="CC21" s="1312"/>
      <c r="CD21" s="1312"/>
      <c r="CE21" s="1312"/>
      <c r="CF21" s="1312"/>
      <c r="CG21" s="1312"/>
      <c r="CH21" s="1312"/>
      <c r="CI21" s="1312"/>
      <c r="CJ21" s="1312"/>
      <c r="CK21" s="1312"/>
      <c r="CL21" s="1312"/>
      <c r="CM21" s="1312"/>
      <c r="CN21" s="1312"/>
      <c r="CO21" s="1312"/>
      <c r="CP21" s="1312"/>
      <c r="CQ21" s="1312"/>
      <c r="CR21" s="1312"/>
      <c r="CS21" s="1312"/>
      <c r="CT21" s="1312"/>
      <c r="CU21" s="1312"/>
      <c r="CV21" s="1312"/>
      <c r="CW21" s="1312"/>
      <c r="CX21" s="1312"/>
      <c r="CY21" s="1312"/>
      <c r="CZ21" s="1312"/>
      <c r="DA21" s="1312"/>
      <c r="DB21" s="1312"/>
      <c r="DC21" s="1312"/>
      <c r="DD21" s="1312"/>
      <c r="DE21" s="1312"/>
      <c r="DF21" s="1312"/>
      <c r="DG21" s="1312"/>
      <c r="DH21" s="1312"/>
      <c r="DI21" s="1312"/>
      <c r="DJ21" s="1312"/>
      <c r="DK21" s="1312"/>
      <c r="DL21" s="1312"/>
      <c r="DM21" s="1312"/>
      <c r="DN21" s="1312"/>
      <c r="DO21" s="1312"/>
      <c r="DP21" s="1312"/>
      <c r="DQ21" s="1312"/>
      <c r="DR21" s="1312"/>
      <c r="DS21" s="1312"/>
      <c r="DT21" s="1312"/>
      <c r="DU21" s="1312"/>
      <c r="DV21" s="1312"/>
      <c r="DW21" s="1312"/>
      <c r="DX21" s="1312"/>
      <c r="DY21" s="1312"/>
      <c r="DZ21" s="1312"/>
      <c r="EA21" s="1312"/>
      <c r="EB21" s="1312"/>
      <c r="EC21" s="1312"/>
      <c r="ED21" s="1312"/>
      <c r="EE21" s="1312"/>
      <c r="EF21" s="1312"/>
      <c r="EG21" s="1312"/>
      <c r="EH21" s="1312"/>
      <c r="EI21" s="1312"/>
      <c r="EJ21" s="1312"/>
      <c r="EK21" s="1312"/>
      <c r="EL21" s="1312"/>
      <c r="EM21" s="1312"/>
      <c r="EN21" s="1312"/>
      <c r="EO21" s="1312"/>
      <c r="EP21" s="1312"/>
      <c r="EQ21" s="1312"/>
      <c r="ER21" s="1312"/>
      <c r="ES21" s="1312"/>
      <c r="ET21" s="1312"/>
      <c r="EU21" s="1312"/>
      <c r="EV21" s="1312"/>
      <c r="EW21" s="1312"/>
      <c r="EX21" s="1312"/>
      <c r="EY21" s="1312"/>
      <c r="EZ21" s="1312"/>
      <c r="FA21" s="1312"/>
      <c r="FB21" s="1312"/>
      <c r="FC21" s="1312"/>
      <c r="FD21" s="1312"/>
      <c r="FE21" s="1312"/>
      <c r="FF21" s="1312"/>
      <c r="FG21" s="1312"/>
      <c r="FH21" s="1312"/>
      <c r="FI21" s="1312"/>
      <c r="FJ21" s="1312"/>
      <c r="FK21" s="1312"/>
      <c r="FL21" s="1312"/>
      <c r="FM21" s="1312"/>
      <c r="FN21" s="1312"/>
      <c r="FO21" s="1312"/>
      <c r="FP21" s="1312"/>
      <c r="FQ21" s="1312"/>
      <c r="FR21" s="1312"/>
      <c r="FS21" s="1312"/>
      <c r="FT21" s="1312"/>
      <c r="FU21" s="1312"/>
      <c r="FV21" s="1312"/>
      <c r="FW21" s="1312"/>
      <c r="FX21" s="1312"/>
      <c r="FY21" s="1312"/>
      <c r="FZ21" s="1312"/>
      <c r="GA21" s="1312"/>
      <c r="GB21" s="1312"/>
      <c r="GC21" s="1312"/>
      <c r="GD21" s="1312"/>
      <c r="GE21" s="736" t="s">
        <v>14</v>
      </c>
      <c r="GF21" s="1391"/>
      <c r="GG21" s="1392"/>
      <c r="GH21" s="1392"/>
      <c r="GI21" s="1392"/>
      <c r="GJ21" s="1392"/>
      <c r="GK21" s="1393"/>
    </row>
    <row r="22" spans="1:199" s="35" customFormat="1" ht="16.5" customHeight="1">
      <c r="B22" s="13"/>
      <c r="C22" s="13"/>
      <c r="D22" s="13"/>
      <c r="E22" s="13"/>
      <c r="F22" s="13"/>
      <c r="G22" s="1290" t="s">
        <v>99</v>
      </c>
      <c r="H22" s="1290"/>
      <c r="I22" s="1290"/>
      <c r="J22" s="1290"/>
      <c r="K22" s="1290"/>
      <c r="L22" s="1290"/>
      <c r="M22" s="1290"/>
      <c r="N22" s="1290"/>
      <c r="O22" s="18"/>
      <c r="P22" s="1312"/>
      <c r="Q22" s="1312"/>
      <c r="R22" s="1312"/>
      <c r="S22" s="1312"/>
      <c r="T22" s="1312"/>
      <c r="U22" s="1312"/>
      <c r="V22" s="1312"/>
      <c r="W22" s="1312"/>
      <c r="X22" s="1312"/>
      <c r="Y22" s="1312"/>
      <c r="Z22" s="1312"/>
      <c r="AA22" s="1312"/>
      <c r="AB22" s="1312"/>
      <c r="AC22" s="1312"/>
      <c r="AD22" s="1312"/>
      <c r="AE22" s="1312"/>
      <c r="AF22" s="1312"/>
      <c r="AG22" s="1312"/>
      <c r="AH22" s="1312"/>
      <c r="AI22" s="1312"/>
      <c r="AJ22" s="1312"/>
      <c r="AK22" s="1312"/>
      <c r="AL22" s="1312"/>
      <c r="AM22" s="1312"/>
      <c r="AN22" s="1312"/>
      <c r="AO22" s="1312"/>
      <c r="AP22" s="1312"/>
      <c r="AQ22" s="1312"/>
      <c r="AR22" s="1312"/>
      <c r="AS22" s="1312"/>
      <c r="AT22" s="1312"/>
      <c r="AU22" s="1312"/>
      <c r="AV22" s="1312"/>
      <c r="AW22" s="1312"/>
      <c r="AX22" s="1312"/>
      <c r="AY22" s="1312"/>
      <c r="AZ22" s="1312"/>
      <c r="BA22" s="1312"/>
      <c r="BB22" s="1312"/>
      <c r="BC22" s="1312"/>
      <c r="BD22" s="1312"/>
      <c r="BE22" s="1312"/>
      <c r="BF22" s="1312"/>
      <c r="BG22" s="1312"/>
      <c r="BH22" s="1312"/>
      <c r="BI22" s="1312"/>
      <c r="BJ22" s="1312"/>
      <c r="BK22" s="1312"/>
      <c r="BL22" s="1312"/>
      <c r="BM22" s="1312"/>
      <c r="BN22" s="1312"/>
      <c r="BO22" s="1312"/>
      <c r="BP22" s="1312"/>
      <c r="BQ22" s="1312"/>
      <c r="BR22" s="1312"/>
      <c r="BS22" s="1312"/>
      <c r="BT22" s="1312"/>
      <c r="BU22" s="1312"/>
      <c r="BV22" s="1312"/>
      <c r="BW22" s="1312"/>
      <c r="BX22" s="1312"/>
      <c r="BY22" s="1312"/>
      <c r="BZ22" s="1312"/>
      <c r="CA22" s="1312"/>
      <c r="CB22" s="1312"/>
      <c r="CC22" s="1312"/>
      <c r="CD22" s="1312"/>
      <c r="CE22" s="1312"/>
      <c r="CF22" s="1312"/>
      <c r="CG22" s="1312"/>
      <c r="CH22" s="1312"/>
      <c r="CI22" s="1312"/>
      <c r="CJ22" s="1312"/>
      <c r="CK22" s="1312"/>
      <c r="CL22" s="1312"/>
      <c r="CM22" s="1312"/>
      <c r="CN22" s="1312"/>
      <c r="CO22" s="1312"/>
      <c r="CP22" s="1312"/>
      <c r="CQ22" s="1312"/>
      <c r="CR22" s="1312"/>
      <c r="CS22" s="1312"/>
      <c r="CT22" s="1312"/>
      <c r="CU22" s="1312"/>
      <c r="CV22" s="1312"/>
      <c r="CW22" s="1312"/>
      <c r="CX22" s="1312"/>
      <c r="CY22" s="1312"/>
      <c r="CZ22" s="1312"/>
      <c r="DA22" s="1312"/>
      <c r="DB22" s="1312"/>
      <c r="DC22" s="1312"/>
      <c r="DD22" s="1312"/>
      <c r="DE22" s="1312"/>
      <c r="DF22" s="1312"/>
      <c r="DG22" s="1312"/>
      <c r="DH22" s="1312"/>
      <c r="DI22" s="1312"/>
      <c r="DJ22" s="1312"/>
      <c r="DK22" s="1312"/>
      <c r="DL22" s="1312"/>
      <c r="DM22" s="1312"/>
      <c r="DN22" s="1312"/>
      <c r="DO22" s="1312"/>
      <c r="DP22" s="1312"/>
      <c r="DQ22" s="1312"/>
      <c r="DR22" s="1312"/>
      <c r="DS22" s="1312"/>
      <c r="DT22" s="1312"/>
      <c r="DU22" s="1312"/>
      <c r="DV22" s="1312"/>
      <c r="DW22" s="1312"/>
      <c r="DX22" s="1312"/>
      <c r="DY22" s="1312"/>
      <c r="DZ22" s="1312"/>
      <c r="EA22" s="1312"/>
      <c r="EB22" s="1312"/>
      <c r="EC22" s="1312"/>
      <c r="ED22" s="1312"/>
      <c r="EE22" s="1312"/>
      <c r="EF22" s="1312"/>
      <c r="EG22" s="1312"/>
      <c r="EH22" s="1312"/>
      <c r="EI22" s="1312"/>
      <c r="EJ22" s="1312"/>
      <c r="EK22" s="1312"/>
      <c r="EL22" s="1312"/>
      <c r="EM22" s="1312"/>
      <c r="EN22" s="1312"/>
      <c r="EO22" s="1312"/>
      <c r="EP22" s="1312"/>
      <c r="EQ22" s="1312"/>
      <c r="ER22" s="1312"/>
      <c r="ES22" s="1312"/>
      <c r="ET22" s="1312"/>
      <c r="EU22" s="1312"/>
      <c r="EV22" s="1312"/>
      <c r="EW22" s="1312"/>
      <c r="EX22" s="1312"/>
      <c r="EY22" s="1312"/>
      <c r="EZ22" s="1312"/>
      <c r="FA22" s="1312"/>
      <c r="FB22" s="1312"/>
      <c r="FC22" s="1312"/>
      <c r="FD22" s="1312"/>
      <c r="FE22" s="1312"/>
      <c r="FF22" s="1312"/>
      <c r="FG22" s="1312"/>
      <c r="FH22" s="1312"/>
      <c r="FI22" s="1312"/>
      <c r="FJ22" s="1312"/>
      <c r="FK22" s="1312"/>
      <c r="FL22" s="1312"/>
      <c r="FM22" s="1312"/>
      <c r="FN22" s="1312"/>
      <c r="FO22" s="1312"/>
      <c r="FP22" s="1312"/>
      <c r="FQ22" s="1312"/>
      <c r="FR22" s="1312"/>
      <c r="FS22" s="1312"/>
      <c r="FT22" s="1312"/>
      <c r="FU22" s="1312"/>
      <c r="FV22" s="1312"/>
      <c r="FW22" s="1312"/>
      <c r="FX22" s="1312"/>
      <c r="FY22" s="1312"/>
      <c r="FZ22" s="1312"/>
      <c r="GA22" s="1312"/>
      <c r="GB22" s="1312"/>
      <c r="GC22" s="1312"/>
      <c r="GD22" s="1312"/>
      <c r="GE22" s="736" t="s">
        <v>14</v>
      </c>
      <c r="GF22" s="1391"/>
      <c r="GG22" s="1392"/>
      <c r="GH22" s="1392"/>
      <c r="GI22" s="1392"/>
      <c r="GJ22" s="1392"/>
      <c r="GK22" s="1393"/>
    </row>
    <row r="23" spans="1:199" s="35" customFormat="1" ht="17.25" customHeight="1">
      <c r="B23" s="18"/>
      <c r="C23" s="18"/>
      <c r="D23" s="18"/>
      <c r="E23" s="18"/>
      <c r="F23" s="18"/>
      <c r="G23" s="18"/>
      <c r="H23" s="18"/>
      <c r="I23" s="18"/>
      <c r="J23" s="18"/>
      <c r="K23" s="18"/>
      <c r="L23" s="18"/>
      <c r="M23" s="18"/>
      <c r="N23" s="18"/>
      <c r="O23" s="218"/>
      <c r="P23" s="1312"/>
      <c r="Q23" s="1312"/>
      <c r="R23" s="1312"/>
      <c r="S23" s="1312"/>
      <c r="T23" s="1312"/>
      <c r="U23" s="1312"/>
      <c r="V23" s="1312"/>
      <c r="W23" s="1312"/>
      <c r="X23" s="1312"/>
      <c r="Y23" s="1312"/>
      <c r="Z23" s="1312"/>
      <c r="AA23" s="1312"/>
      <c r="AB23" s="1312"/>
      <c r="AC23" s="1312"/>
      <c r="AD23" s="1312"/>
      <c r="AE23" s="1312"/>
      <c r="AF23" s="1312"/>
      <c r="AG23" s="1312"/>
      <c r="AH23" s="1312"/>
      <c r="AI23" s="1312"/>
      <c r="AJ23" s="1312"/>
      <c r="AK23" s="1312"/>
      <c r="AL23" s="1312"/>
      <c r="AM23" s="1312"/>
      <c r="AN23" s="1312"/>
      <c r="AO23" s="1312"/>
      <c r="AP23" s="1312"/>
      <c r="AQ23" s="1312"/>
      <c r="AR23" s="1312"/>
      <c r="AS23" s="1312"/>
      <c r="AT23" s="1312"/>
      <c r="AU23" s="1312"/>
      <c r="AV23" s="1312"/>
      <c r="AW23" s="1312"/>
      <c r="AX23" s="1312"/>
      <c r="AY23" s="1312"/>
      <c r="AZ23" s="1312"/>
      <c r="BA23" s="1312"/>
      <c r="BB23" s="1312"/>
      <c r="BC23" s="1312"/>
      <c r="BD23" s="1312"/>
      <c r="BE23" s="1312"/>
      <c r="BF23" s="1312"/>
      <c r="BG23" s="1312"/>
      <c r="BH23" s="1312"/>
      <c r="BI23" s="1312"/>
      <c r="BJ23" s="1312"/>
      <c r="BK23" s="1312"/>
      <c r="BL23" s="1312"/>
      <c r="BM23" s="1312"/>
      <c r="BN23" s="1312"/>
      <c r="BO23" s="1312"/>
      <c r="BP23" s="1312"/>
      <c r="BQ23" s="1312"/>
      <c r="BR23" s="1312"/>
      <c r="BS23" s="1312"/>
      <c r="BT23" s="1312"/>
      <c r="BU23" s="1312"/>
      <c r="BV23" s="1312"/>
      <c r="BW23" s="1312"/>
      <c r="BX23" s="1312"/>
      <c r="BY23" s="1312"/>
      <c r="BZ23" s="1312"/>
      <c r="CA23" s="1312"/>
      <c r="CB23" s="1312"/>
      <c r="CC23" s="1312"/>
      <c r="CD23" s="1312"/>
      <c r="CE23" s="1312"/>
      <c r="CF23" s="1312"/>
      <c r="CG23" s="1312"/>
      <c r="CH23" s="1312"/>
      <c r="CI23" s="1312"/>
      <c r="CJ23" s="1312"/>
      <c r="CK23" s="1312"/>
      <c r="CL23" s="1312"/>
      <c r="CM23" s="1312"/>
      <c r="CN23" s="1312"/>
      <c r="CO23" s="1312"/>
      <c r="CP23" s="1312"/>
      <c r="CQ23" s="1312"/>
      <c r="CR23" s="1312"/>
      <c r="CS23" s="1312"/>
      <c r="CT23" s="1312"/>
      <c r="CU23" s="1312"/>
      <c r="CV23" s="1312"/>
      <c r="CW23" s="1312"/>
      <c r="CX23" s="1312"/>
      <c r="CY23" s="1312"/>
      <c r="CZ23" s="1312"/>
      <c r="DA23" s="1312"/>
      <c r="DB23" s="1312"/>
      <c r="DC23" s="1312"/>
      <c r="DD23" s="1312"/>
      <c r="DE23" s="1312"/>
      <c r="DF23" s="1312"/>
      <c r="DG23" s="1312"/>
      <c r="DH23" s="1312"/>
      <c r="DI23" s="1312"/>
      <c r="DJ23" s="1312"/>
      <c r="DK23" s="1312"/>
      <c r="DL23" s="1312"/>
      <c r="DM23" s="1312"/>
      <c r="DN23" s="1312"/>
      <c r="DO23" s="1312"/>
      <c r="DP23" s="1312"/>
      <c r="DQ23" s="1312"/>
      <c r="DR23" s="1312"/>
      <c r="DS23" s="1312"/>
      <c r="DT23" s="1312"/>
      <c r="DU23" s="1312"/>
      <c r="DV23" s="1312"/>
      <c r="DW23" s="1312"/>
      <c r="DX23" s="1312"/>
      <c r="DY23" s="1312"/>
      <c r="DZ23" s="1312"/>
      <c r="EA23" s="1312"/>
      <c r="EB23" s="1312"/>
      <c r="EC23" s="1312"/>
      <c r="ED23" s="1312"/>
      <c r="EE23" s="1312"/>
      <c r="EF23" s="1312"/>
      <c r="EG23" s="1312"/>
      <c r="EH23" s="1312"/>
      <c r="EI23" s="1312"/>
      <c r="EJ23" s="1312"/>
      <c r="EK23" s="1312"/>
      <c r="EL23" s="1312"/>
      <c r="EM23" s="1312"/>
      <c r="EN23" s="1312"/>
      <c r="EO23" s="1312"/>
      <c r="EP23" s="1312"/>
      <c r="EQ23" s="1312"/>
      <c r="ER23" s="1312"/>
      <c r="ES23" s="1312"/>
      <c r="ET23" s="1312"/>
      <c r="EU23" s="1312"/>
      <c r="EV23" s="1312"/>
      <c r="EW23" s="1312"/>
      <c r="EX23" s="1312"/>
      <c r="EY23" s="1312"/>
      <c r="EZ23" s="1312"/>
      <c r="FA23" s="1312"/>
      <c r="FB23" s="1312"/>
      <c r="FC23" s="1312"/>
      <c r="FD23" s="1312"/>
      <c r="FE23" s="1312"/>
      <c r="FF23" s="1312"/>
      <c r="FG23" s="1312"/>
      <c r="FH23" s="1312"/>
      <c r="FI23" s="1312"/>
      <c r="FJ23" s="1312"/>
      <c r="FK23" s="1312"/>
      <c r="FL23" s="1312"/>
      <c r="FM23" s="1312"/>
      <c r="FN23" s="1312"/>
      <c r="FO23" s="1312"/>
      <c r="FP23" s="1312"/>
      <c r="FQ23" s="1312"/>
      <c r="FR23" s="1312"/>
      <c r="FS23" s="1312"/>
      <c r="FT23" s="1312"/>
      <c r="FU23" s="1312"/>
      <c r="FV23" s="1312"/>
      <c r="FW23" s="1312"/>
      <c r="FX23" s="1312"/>
      <c r="FY23" s="1312"/>
      <c r="FZ23" s="1312"/>
      <c r="GA23" s="1312"/>
      <c r="GB23" s="1312"/>
      <c r="GC23" s="1312"/>
      <c r="GD23" s="1312"/>
      <c r="GE23" s="736" t="s">
        <v>14</v>
      </c>
      <c r="GF23" s="1391"/>
      <c r="GG23" s="1392"/>
      <c r="GH23" s="1392"/>
      <c r="GI23" s="1392"/>
      <c r="GJ23" s="1392"/>
      <c r="GK23" s="1393"/>
    </row>
    <row r="24" spans="1:199" s="35" customFormat="1" ht="17.25" customHeight="1">
      <c r="B24" s="18"/>
      <c r="C24" s="18"/>
      <c r="D24" s="18"/>
      <c r="E24" s="18"/>
      <c r="F24" s="18"/>
      <c r="G24" s="18"/>
      <c r="H24" s="18"/>
      <c r="I24" s="18"/>
      <c r="J24" s="18"/>
      <c r="K24" s="18"/>
      <c r="L24" s="18"/>
      <c r="M24" s="18"/>
      <c r="N24" s="18"/>
      <c r="O24" s="18"/>
      <c r="P24" s="1312"/>
      <c r="Q24" s="1312"/>
      <c r="R24" s="1312"/>
      <c r="S24" s="1312"/>
      <c r="T24" s="1312"/>
      <c r="U24" s="1312"/>
      <c r="V24" s="1312"/>
      <c r="W24" s="1312"/>
      <c r="X24" s="1312"/>
      <c r="Y24" s="1312"/>
      <c r="Z24" s="1312"/>
      <c r="AA24" s="1312"/>
      <c r="AB24" s="1312"/>
      <c r="AC24" s="1312"/>
      <c r="AD24" s="1312"/>
      <c r="AE24" s="1312"/>
      <c r="AF24" s="1312"/>
      <c r="AG24" s="1312"/>
      <c r="AH24" s="1312"/>
      <c r="AI24" s="1312"/>
      <c r="AJ24" s="1312"/>
      <c r="AK24" s="1312"/>
      <c r="AL24" s="1312"/>
      <c r="AM24" s="1312"/>
      <c r="AN24" s="1312"/>
      <c r="AO24" s="1312"/>
      <c r="AP24" s="1312"/>
      <c r="AQ24" s="1312"/>
      <c r="AR24" s="1312"/>
      <c r="AS24" s="1312"/>
      <c r="AT24" s="1312"/>
      <c r="AU24" s="1312"/>
      <c r="AV24" s="1312"/>
      <c r="AW24" s="1312"/>
      <c r="AX24" s="1312"/>
      <c r="AY24" s="1312"/>
      <c r="AZ24" s="1312"/>
      <c r="BA24" s="1312"/>
      <c r="BB24" s="1312"/>
      <c r="BC24" s="1312"/>
      <c r="BD24" s="1312"/>
      <c r="BE24" s="1312"/>
      <c r="BF24" s="1312"/>
      <c r="BG24" s="1312"/>
      <c r="BH24" s="1312"/>
      <c r="BI24" s="1312"/>
      <c r="BJ24" s="1312"/>
      <c r="BK24" s="1312"/>
      <c r="BL24" s="1312"/>
      <c r="BM24" s="1312"/>
      <c r="BN24" s="1312"/>
      <c r="BO24" s="1312"/>
      <c r="BP24" s="1312"/>
      <c r="BQ24" s="1312"/>
      <c r="BR24" s="1312"/>
      <c r="BS24" s="1312"/>
      <c r="BT24" s="1312"/>
      <c r="BU24" s="1312"/>
      <c r="BV24" s="1312"/>
      <c r="BW24" s="1312"/>
      <c r="BX24" s="1312"/>
      <c r="BY24" s="1312"/>
      <c r="BZ24" s="1312"/>
      <c r="CA24" s="1312"/>
      <c r="CB24" s="1312"/>
      <c r="CC24" s="1312"/>
      <c r="CD24" s="1312"/>
      <c r="CE24" s="1312"/>
      <c r="CF24" s="1312"/>
      <c r="CG24" s="1312"/>
      <c r="CH24" s="1312"/>
      <c r="CI24" s="1312"/>
      <c r="CJ24" s="1312"/>
      <c r="CK24" s="1312"/>
      <c r="CL24" s="1312"/>
      <c r="CM24" s="1312"/>
      <c r="CN24" s="1312"/>
      <c r="CO24" s="1312"/>
      <c r="CP24" s="1312"/>
      <c r="CQ24" s="1312"/>
      <c r="CR24" s="1312"/>
      <c r="CS24" s="1312"/>
      <c r="CT24" s="1312"/>
      <c r="CU24" s="1312"/>
      <c r="CV24" s="1312"/>
      <c r="CW24" s="1312"/>
      <c r="CX24" s="1312"/>
      <c r="CY24" s="1312"/>
      <c r="CZ24" s="1312"/>
      <c r="DA24" s="1312"/>
      <c r="DB24" s="1312"/>
      <c r="DC24" s="1312"/>
      <c r="DD24" s="1312"/>
      <c r="DE24" s="1312"/>
      <c r="DF24" s="1312"/>
      <c r="DG24" s="1312"/>
      <c r="DH24" s="1312"/>
      <c r="DI24" s="1312"/>
      <c r="DJ24" s="1312"/>
      <c r="DK24" s="1312"/>
      <c r="DL24" s="1312"/>
      <c r="DM24" s="1312"/>
      <c r="DN24" s="1312"/>
      <c r="DO24" s="1312"/>
      <c r="DP24" s="1312"/>
      <c r="DQ24" s="1312"/>
      <c r="DR24" s="1312"/>
      <c r="DS24" s="1312"/>
      <c r="DT24" s="1312"/>
      <c r="DU24" s="1312"/>
      <c r="DV24" s="1312"/>
      <c r="DW24" s="1312"/>
      <c r="DX24" s="1312"/>
      <c r="DY24" s="1312"/>
      <c r="DZ24" s="1312"/>
      <c r="EA24" s="1312"/>
      <c r="EB24" s="1312"/>
      <c r="EC24" s="1312"/>
      <c r="ED24" s="1312"/>
      <c r="EE24" s="1312"/>
      <c r="EF24" s="1312"/>
      <c r="EG24" s="1312"/>
      <c r="EH24" s="1312"/>
      <c r="EI24" s="1312"/>
      <c r="EJ24" s="1312"/>
      <c r="EK24" s="1312"/>
      <c r="EL24" s="1312"/>
      <c r="EM24" s="1312"/>
      <c r="EN24" s="1312"/>
      <c r="EO24" s="1312"/>
      <c r="EP24" s="1312"/>
      <c r="EQ24" s="1312"/>
      <c r="ER24" s="1312"/>
      <c r="ES24" s="1312"/>
      <c r="ET24" s="1312"/>
      <c r="EU24" s="1312"/>
      <c r="EV24" s="1312"/>
      <c r="EW24" s="1312"/>
      <c r="EX24" s="1312"/>
      <c r="EY24" s="1312"/>
      <c r="EZ24" s="1312"/>
      <c r="FA24" s="1312"/>
      <c r="FB24" s="1312"/>
      <c r="FC24" s="1312"/>
      <c r="FD24" s="1312"/>
      <c r="FE24" s="1312"/>
      <c r="FF24" s="1312"/>
      <c r="FG24" s="1312"/>
      <c r="FH24" s="1312"/>
      <c r="FI24" s="1312"/>
      <c r="FJ24" s="1312"/>
      <c r="FK24" s="1312"/>
      <c r="FL24" s="1312"/>
      <c r="FM24" s="1312"/>
      <c r="FN24" s="1312"/>
      <c r="FO24" s="1312"/>
      <c r="FP24" s="1312"/>
      <c r="FQ24" s="1312"/>
      <c r="FR24" s="1312"/>
      <c r="FS24" s="1312"/>
      <c r="FT24" s="1312"/>
      <c r="FU24" s="1312"/>
      <c r="FV24" s="1312"/>
      <c r="FW24" s="1312"/>
      <c r="FX24" s="1312"/>
      <c r="FY24" s="1312"/>
      <c r="FZ24" s="1312"/>
      <c r="GA24" s="1312"/>
      <c r="GB24" s="1312"/>
      <c r="GC24" s="1312"/>
      <c r="GD24" s="1312"/>
      <c r="GE24" s="736" t="s">
        <v>14</v>
      </c>
      <c r="GF24" s="1394"/>
      <c r="GG24" s="1395"/>
      <c r="GH24" s="1395"/>
      <c r="GI24" s="1395"/>
      <c r="GJ24" s="1395"/>
      <c r="GK24" s="1396"/>
    </row>
    <row r="25" spans="1:199" s="35" customFormat="1" ht="6" customHeight="1">
      <c r="B25" s="18"/>
      <c r="C25" s="18"/>
      <c r="D25" s="18"/>
      <c r="E25" s="18"/>
      <c r="F25" s="18"/>
      <c r="G25" s="18"/>
      <c r="H25" s="18"/>
      <c r="I25" s="18"/>
      <c r="J25" s="18"/>
      <c r="K25" s="18"/>
      <c r="L25" s="18"/>
      <c r="M25" s="18"/>
      <c r="N25" s="18"/>
      <c r="O25" s="18"/>
      <c r="P25" s="1160"/>
      <c r="Q25" s="1160"/>
      <c r="R25" s="1160"/>
      <c r="S25" s="1160"/>
      <c r="T25" s="1160"/>
      <c r="U25" s="1160"/>
      <c r="V25" s="1160"/>
      <c r="W25" s="1160"/>
      <c r="X25" s="1160"/>
      <c r="Y25" s="1160"/>
      <c r="Z25" s="1160"/>
      <c r="AA25" s="1160"/>
      <c r="AB25" s="1160"/>
      <c r="AC25" s="1160"/>
      <c r="AD25" s="1160"/>
      <c r="AE25" s="1160"/>
      <c r="AF25" s="1160"/>
      <c r="AG25" s="1160"/>
      <c r="AH25" s="1160"/>
      <c r="AI25" s="1160"/>
      <c r="AJ25" s="1160"/>
      <c r="AK25" s="1160"/>
      <c r="AL25" s="1160"/>
      <c r="AM25" s="1160"/>
      <c r="AN25" s="1160"/>
      <c r="AO25" s="1160"/>
      <c r="AP25" s="1160"/>
      <c r="AQ25" s="1160"/>
      <c r="AR25" s="1160"/>
      <c r="AS25" s="1160"/>
      <c r="AT25" s="1160"/>
      <c r="AU25" s="1160"/>
      <c r="AV25" s="1160"/>
      <c r="AW25" s="1160"/>
      <c r="AX25" s="1160"/>
      <c r="AY25" s="1160"/>
      <c r="AZ25" s="1160"/>
      <c r="BA25" s="1160"/>
      <c r="BB25" s="1160"/>
      <c r="BC25" s="1160"/>
      <c r="BD25" s="1160"/>
      <c r="BE25" s="1160"/>
      <c r="BF25" s="1160"/>
      <c r="BG25" s="1160"/>
      <c r="BH25" s="1160"/>
      <c r="BI25" s="1160"/>
      <c r="BJ25" s="1160"/>
      <c r="BK25" s="1160"/>
      <c r="BL25" s="1160"/>
      <c r="BM25" s="1160"/>
      <c r="BN25" s="1160"/>
      <c r="BO25" s="1160"/>
      <c r="BP25" s="1160"/>
      <c r="BQ25" s="1160"/>
      <c r="BR25" s="1160"/>
      <c r="BS25" s="1160"/>
      <c r="BT25" s="1160"/>
      <c r="BU25" s="1160"/>
      <c r="BV25" s="1160"/>
      <c r="BW25" s="1160"/>
      <c r="BX25" s="1160"/>
      <c r="BY25" s="1160"/>
      <c r="BZ25" s="1160"/>
      <c r="CA25" s="1160"/>
      <c r="CB25" s="1160"/>
      <c r="CC25" s="1160"/>
      <c r="CD25" s="1160"/>
      <c r="CE25" s="1160"/>
      <c r="CF25" s="1160"/>
      <c r="CG25" s="1160"/>
      <c r="CH25" s="1160"/>
      <c r="CI25" s="1160"/>
      <c r="CJ25" s="1160"/>
      <c r="CK25" s="1160"/>
      <c r="CL25" s="1160"/>
      <c r="CM25" s="1160"/>
      <c r="CN25" s="1160"/>
      <c r="CO25" s="1160"/>
      <c r="CP25" s="1160"/>
      <c r="CQ25" s="1160"/>
      <c r="CR25" s="1160"/>
      <c r="CS25" s="1160"/>
      <c r="CT25" s="1160"/>
      <c r="CU25" s="1160"/>
      <c r="CV25" s="1160"/>
      <c r="CW25" s="1160"/>
      <c r="CX25" s="1160"/>
      <c r="CY25" s="1160"/>
      <c r="CZ25" s="1160"/>
      <c r="DA25" s="1160"/>
      <c r="DB25" s="1160"/>
      <c r="DC25" s="1160"/>
      <c r="DD25" s="1160"/>
      <c r="DE25" s="1160"/>
      <c r="DF25" s="1160"/>
      <c r="DG25" s="1160"/>
      <c r="DH25" s="1160"/>
      <c r="DI25" s="1160"/>
      <c r="DJ25" s="1160"/>
      <c r="DK25" s="1160"/>
      <c r="DL25" s="1160"/>
      <c r="DM25" s="1160"/>
      <c r="DN25" s="1160"/>
      <c r="DO25" s="1160"/>
      <c r="DP25" s="1160"/>
      <c r="DQ25" s="1160"/>
      <c r="DR25" s="1160"/>
      <c r="DS25" s="1160"/>
      <c r="DT25" s="1160"/>
      <c r="DU25" s="1160"/>
      <c r="DV25" s="1160"/>
      <c r="DW25" s="1160"/>
      <c r="DX25" s="1160"/>
      <c r="DY25" s="1160"/>
      <c r="DZ25" s="1160"/>
      <c r="EA25" s="1160"/>
      <c r="EB25" s="1160"/>
      <c r="EC25" s="1160"/>
      <c r="ED25" s="1160"/>
      <c r="EE25" s="1160"/>
      <c r="EF25" s="1160"/>
      <c r="EG25" s="1160"/>
      <c r="EH25" s="1160"/>
      <c r="EI25" s="1160"/>
      <c r="EJ25" s="1160"/>
      <c r="EK25" s="1160"/>
      <c r="EL25" s="1160"/>
      <c r="EM25" s="1160"/>
      <c r="EN25" s="1160"/>
      <c r="EO25" s="1160"/>
      <c r="EP25" s="1160"/>
      <c r="EQ25" s="1160"/>
      <c r="ER25" s="1160"/>
      <c r="ES25" s="1160"/>
      <c r="ET25" s="1160"/>
      <c r="EU25" s="1160"/>
      <c r="EV25" s="1160"/>
      <c r="EW25" s="1160"/>
      <c r="EX25" s="1160"/>
      <c r="EY25" s="1160"/>
      <c r="EZ25" s="1160"/>
      <c r="FA25" s="1160"/>
      <c r="FB25" s="1160"/>
      <c r="FC25" s="1160"/>
      <c r="FD25" s="1160"/>
      <c r="FE25" s="1160"/>
      <c r="FF25" s="1160"/>
      <c r="FG25" s="1160"/>
      <c r="FH25" s="1160"/>
      <c r="FI25" s="1160"/>
      <c r="FJ25" s="1160"/>
      <c r="FK25" s="1160"/>
      <c r="FL25" s="1160"/>
      <c r="FM25" s="1160"/>
      <c r="FN25" s="1160"/>
      <c r="FO25" s="1160"/>
      <c r="FP25" s="1160"/>
      <c r="FQ25" s="1160"/>
      <c r="FR25" s="1160"/>
      <c r="FS25" s="1160"/>
      <c r="FT25" s="1160"/>
      <c r="FU25" s="1160"/>
      <c r="FV25" s="1160"/>
      <c r="FW25" s="1160"/>
      <c r="FX25" s="1160"/>
      <c r="FY25" s="1160"/>
      <c r="FZ25" s="1160"/>
      <c r="GA25" s="1160"/>
      <c r="GB25" s="1160"/>
      <c r="GC25" s="1160"/>
      <c r="GD25" s="1160"/>
    </row>
    <row r="26" spans="1:199" s="25" customFormat="1" ht="18.75" customHeight="1">
      <c r="B26" s="39"/>
      <c r="C26" s="1292" t="s">
        <v>403</v>
      </c>
      <c r="D26" s="1292"/>
      <c r="E26" s="1292"/>
      <c r="F26" s="1292"/>
      <c r="G26" s="1292"/>
      <c r="H26" s="1292"/>
      <c r="I26" s="334"/>
      <c r="J26" s="334"/>
      <c r="K26" s="334"/>
      <c r="L26" s="336"/>
      <c r="M26" s="322"/>
      <c r="N26" s="50"/>
      <c r="O26" s="40"/>
      <c r="P26" s="40"/>
      <c r="Q26" s="40"/>
      <c r="R26" s="942" t="s">
        <v>25</v>
      </c>
      <c r="S26" s="942"/>
      <c r="T26" s="942"/>
      <c r="U26" s="942"/>
      <c r="V26" s="369"/>
      <c r="W26" s="942" t="s">
        <v>26</v>
      </c>
      <c r="X26" s="942"/>
      <c r="Y26" s="942"/>
      <c r="Z26" s="942"/>
      <c r="AA26" s="369"/>
      <c r="AB26" s="369"/>
      <c r="AC26" s="369"/>
      <c r="AD26" s="1257">
        <v>3</v>
      </c>
      <c r="AE26" s="1257"/>
      <c r="AF26" s="1257"/>
      <c r="AG26" s="1257"/>
      <c r="AH26" s="50"/>
      <c r="AI26" s="50"/>
      <c r="AJ26" s="50"/>
      <c r="AK26" s="50"/>
      <c r="AL26" s="50"/>
      <c r="AM26" s="322"/>
      <c r="AN26" s="322"/>
      <c r="AO26" s="322"/>
      <c r="AP26" s="18"/>
      <c r="AQ26" s="18"/>
      <c r="AR26" s="18"/>
      <c r="AS26" s="18"/>
      <c r="AT26" s="18"/>
      <c r="AU26" s="21"/>
      <c r="AV26" s="18"/>
      <c r="AW26" s="18"/>
      <c r="AX26" s="18"/>
      <c r="AY26" s="18"/>
      <c r="AZ26" s="18"/>
      <c r="BA26" s="50"/>
      <c r="BB26" s="50"/>
      <c r="BC26" s="50"/>
      <c r="BD26" s="369"/>
      <c r="BE26" s="369"/>
      <c r="BF26" s="369"/>
      <c r="BG26" s="369"/>
      <c r="BH26" s="369"/>
      <c r="BI26" s="50"/>
      <c r="BJ26" s="50"/>
      <c r="BK26" s="50"/>
      <c r="BL26" s="50"/>
      <c r="BM26" s="50"/>
      <c r="BN26" s="50"/>
      <c r="BO26" s="50"/>
      <c r="BP26" s="433"/>
      <c r="BQ26" s="433"/>
      <c r="BR26" s="433"/>
      <c r="BS26" s="50"/>
      <c r="BT26" s="50">
        <v>10</v>
      </c>
      <c r="BU26" s="15"/>
      <c r="BV26" s="15"/>
      <c r="BW26" s="12"/>
      <c r="BX26" s="334"/>
      <c r="BY26" s="50"/>
      <c r="BZ26" s="50"/>
      <c r="CA26" s="50"/>
      <c r="CB26" s="50"/>
      <c r="CC26" s="50"/>
      <c r="CD26" s="50"/>
      <c r="CE26" s="50"/>
      <c r="CF26" s="50"/>
      <c r="CG26" s="50"/>
      <c r="CH26" s="50"/>
      <c r="CI26" s="50"/>
      <c r="CJ26" s="50"/>
      <c r="CK26" s="50"/>
      <c r="CL26" s="50"/>
      <c r="CM26" s="50"/>
      <c r="CN26" s="50"/>
      <c r="CO26" s="50"/>
      <c r="CP26" s="322"/>
      <c r="CQ26" s="322"/>
      <c r="CR26" s="322"/>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433"/>
      <c r="DS26" s="433"/>
      <c r="DT26" s="433"/>
      <c r="DU26" s="50"/>
      <c r="DV26" s="50"/>
      <c r="DW26" s="50"/>
      <c r="DX26" s="50"/>
      <c r="DY26" s="50"/>
      <c r="DZ26" s="50"/>
      <c r="EA26" s="50"/>
      <c r="EB26" s="50"/>
      <c r="EC26" s="50"/>
      <c r="ED26" s="50"/>
      <c r="EE26" s="50"/>
      <c r="EF26" s="50"/>
      <c r="EG26" s="50"/>
      <c r="EH26" s="50"/>
      <c r="EI26" s="40"/>
      <c r="EJ26" s="40"/>
      <c r="EK26" s="40"/>
      <c r="EL26" s="40"/>
      <c r="EM26" s="40"/>
      <c r="EN26" s="40"/>
      <c r="EO26" s="40"/>
      <c r="EP26" s="40"/>
      <c r="EQ26" s="40"/>
      <c r="ER26" s="40"/>
      <c r="ES26" s="40"/>
      <c r="ET26" s="40"/>
      <c r="EU26" s="40"/>
      <c r="EV26" s="40"/>
      <c r="EW26" s="40"/>
      <c r="EX26" s="40"/>
      <c r="EY26" s="39"/>
      <c r="EZ26" s="39"/>
      <c r="FA26" s="39"/>
      <c r="FB26" s="39"/>
      <c r="FC26" s="39"/>
      <c r="FD26" s="39"/>
      <c r="FE26" s="39"/>
      <c r="FF26" s="39"/>
      <c r="FG26" s="39"/>
      <c r="FH26" s="39"/>
      <c r="FI26" s="39"/>
      <c r="FJ26" s="39"/>
      <c r="FK26" s="39"/>
      <c r="FL26" s="39"/>
      <c r="FM26" s="39"/>
      <c r="FN26" s="39"/>
      <c r="FO26" s="39"/>
      <c r="FP26" s="39"/>
      <c r="FQ26" s="39"/>
      <c r="FR26" s="39"/>
      <c r="FS26" s="39"/>
      <c r="FT26" s="39"/>
      <c r="FU26" s="39"/>
      <c r="FV26" s="39"/>
      <c r="FW26" s="39"/>
      <c r="FX26" s="39"/>
      <c r="FY26" s="39"/>
      <c r="FZ26" s="39"/>
      <c r="GA26" s="39"/>
      <c r="GB26" s="39"/>
      <c r="GC26" s="39"/>
      <c r="GD26" s="39"/>
      <c r="GF26" s="35"/>
      <c r="GG26" s="35"/>
      <c r="GH26" s="35"/>
      <c r="GI26" s="35"/>
      <c r="GJ26" s="35"/>
      <c r="GK26" s="35"/>
      <c r="GL26" s="35"/>
      <c r="GM26" s="35"/>
      <c r="GN26" s="35"/>
      <c r="GO26" s="35"/>
      <c r="GP26" s="35"/>
      <c r="GQ26" s="35"/>
    </row>
    <row r="27" spans="1:199" ht="24" customHeight="1">
      <c r="B27" s="7"/>
      <c r="C27" s="1292"/>
      <c r="D27" s="1292"/>
      <c r="E27" s="1292"/>
      <c r="F27" s="1292"/>
      <c r="G27" s="1292"/>
      <c r="H27" s="1292"/>
      <c r="I27" s="7"/>
      <c r="J27" s="7"/>
      <c r="K27" s="7"/>
      <c r="L27" s="1246"/>
      <c r="M27" s="1247"/>
      <c r="N27" s="1247"/>
      <c r="O27" s="1248"/>
      <c r="P27" s="12"/>
      <c r="Q27" s="12"/>
      <c r="R27" s="1249">
        <v>2</v>
      </c>
      <c r="S27" s="1250"/>
      <c r="T27" s="1250"/>
      <c r="U27" s="1251"/>
      <c r="V27" s="12"/>
      <c r="W27" s="1249">
        <v>7</v>
      </c>
      <c r="X27" s="1250"/>
      <c r="Y27" s="1250"/>
      <c r="Z27" s="1251"/>
      <c r="AA27" s="12"/>
      <c r="AB27" s="12"/>
      <c r="AC27" s="12"/>
      <c r="AD27" s="1243"/>
      <c r="AE27" s="1244"/>
      <c r="AF27" s="1244"/>
      <c r="AG27" s="1245"/>
      <c r="AH27" s="21"/>
      <c r="AI27" s="15"/>
      <c r="AJ27" s="15"/>
      <c r="AK27" s="12"/>
      <c r="AL27" s="12"/>
      <c r="AM27" s="12"/>
      <c r="AN27" s="850" t="s">
        <v>749</v>
      </c>
      <c r="AO27" s="850"/>
      <c r="AP27" s="850"/>
      <c r="AQ27" s="850"/>
      <c r="AR27" s="850"/>
      <c r="AS27" s="850"/>
      <c r="AT27" s="850"/>
      <c r="AU27" s="850"/>
      <c r="AV27" s="850"/>
      <c r="AW27" s="850"/>
      <c r="AX27" s="850"/>
      <c r="AY27" s="850"/>
      <c r="AZ27" s="850"/>
      <c r="BA27" s="850"/>
      <c r="BB27" s="850"/>
      <c r="BC27" s="850"/>
      <c r="BD27" s="850"/>
      <c r="BE27" s="850"/>
      <c r="BF27" s="850"/>
      <c r="BG27" s="850"/>
      <c r="BH27" s="850"/>
      <c r="BI27" s="850"/>
      <c r="BJ27" s="850"/>
      <c r="BK27" s="850"/>
      <c r="BL27" s="850"/>
      <c r="BM27" s="850"/>
      <c r="BN27" s="850"/>
      <c r="BO27" s="850"/>
      <c r="BP27" s="850"/>
      <c r="BQ27" s="850"/>
      <c r="BR27" s="850"/>
      <c r="BS27" s="850"/>
      <c r="BT27" s="850"/>
      <c r="BU27" s="850"/>
      <c r="BV27" s="850"/>
      <c r="BW27" s="850"/>
      <c r="BX27" s="850"/>
      <c r="BY27" s="850"/>
      <c r="BZ27" s="850"/>
      <c r="CA27" s="850"/>
      <c r="CB27" s="850"/>
      <c r="CC27" s="850"/>
      <c r="CD27" s="850"/>
      <c r="CE27" s="850"/>
      <c r="CF27" s="850"/>
      <c r="CG27" s="850"/>
      <c r="CH27" s="850"/>
      <c r="CI27" s="850"/>
      <c r="CJ27" s="850"/>
      <c r="CK27" s="850"/>
      <c r="CL27" s="850"/>
      <c r="CM27" s="850"/>
      <c r="CN27" s="850"/>
      <c r="CO27" s="850"/>
      <c r="CP27" s="850"/>
      <c r="CQ27" s="850"/>
      <c r="CR27" s="850"/>
      <c r="CS27" s="850"/>
      <c r="CT27" s="850"/>
      <c r="CU27" s="850"/>
      <c r="CV27" s="850"/>
      <c r="CW27" s="850"/>
      <c r="CX27" s="850"/>
      <c r="CY27" s="850"/>
      <c r="CZ27" s="850"/>
      <c r="DA27" s="850"/>
      <c r="DB27" s="850"/>
      <c r="DC27" s="850"/>
      <c r="DD27" s="850"/>
      <c r="DE27" s="850"/>
      <c r="DF27" s="850"/>
      <c r="DG27" s="850"/>
      <c r="DH27" s="850"/>
      <c r="DI27" s="850"/>
      <c r="DJ27" s="850"/>
      <c r="DK27" s="850"/>
      <c r="DL27" s="850"/>
      <c r="DM27" s="850"/>
      <c r="DN27" s="850"/>
      <c r="DO27" s="850"/>
      <c r="DP27" s="850"/>
      <c r="DQ27" s="850"/>
      <c r="DR27" s="850"/>
      <c r="DS27" s="850"/>
      <c r="DT27" s="850"/>
      <c r="DU27" s="850"/>
      <c r="DV27" s="850"/>
      <c r="DW27" s="850"/>
      <c r="DX27" s="850"/>
      <c r="DY27" s="850"/>
      <c r="DZ27" s="850"/>
      <c r="EA27" s="850"/>
      <c r="EB27" s="850"/>
      <c r="EC27" s="850"/>
      <c r="ED27" s="850"/>
      <c r="EE27" s="850"/>
      <c r="EF27" s="850"/>
      <c r="EG27" s="850"/>
      <c r="EH27" s="850"/>
      <c r="EI27" s="850"/>
      <c r="EJ27" s="850"/>
      <c r="EK27" s="850"/>
      <c r="EL27" s="850"/>
      <c r="EM27" s="850"/>
      <c r="EN27" s="850"/>
      <c r="EO27" s="850"/>
      <c r="EP27" s="850"/>
      <c r="EQ27" s="850"/>
      <c r="ER27" s="850"/>
      <c r="ES27" s="850"/>
      <c r="ET27" s="850"/>
      <c r="EU27" s="850"/>
      <c r="EV27" s="850"/>
      <c r="EW27" s="850"/>
      <c r="EX27" s="850"/>
      <c r="EY27" s="850"/>
      <c r="EZ27" s="850"/>
      <c r="FA27" s="850"/>
      <c r="FB27" s="850"/>
      <c r="FC27" s="850"/>
      <c r="FD27" s="850"/>
      <c r="FE27" s="850"/>
      <c r="FF27" s="850"/>
      <c r="FG27" s="850"/>
      <c r="FH27" s="850"/>
      <c r="FI27" s="850"/>
      <c r="FJ27" s="850"/>
      <c r="FK27" s="850"/>
      <c r="FL27" s="850"/>
      <c r="FM27" s="850"/>
      <c r="FN27" s="850"/>
      <c r="FO27" s="850"/>
      <c r="FP27" s="850"/>
      <c r="FQ27" s="850"/>
      <c r="FR27" s="850"/>
      <c r="FS27" s="850"/>
      <c r="FT27" s="850"/>
      <c r="FU27" s="850"/>
      <c r="FV27" s="850"/>
      <c r="FW27" s="850"/>
      <c r="FX27" s="850"/>
      <c r="FY27" s="850"/>
      <c r="FZ27" s="850"/>
      <c r="GA27" s="850"/>
      <c r="GB27" s="850"/>
      <c r="GC27" s="850"/>
      <c r="GD27" s="850"/>
      <c r="GF27" s="35"/>
      <c r="GG27" s="35"/>
      <c r="GH27" s="35"/>
      <c r="GI27" s="35"/>
      <c r="GJ27" s="35"/>
      <c r="GK27" s="35"/>
      <c r="GL27" s="35"/>
      <c r="GM27" s="35"/>
      <c r="GN27" s="35"/>
      <c r="GO27" s="35"/>
      <c r="GP27" s="35"/>
      <c r="GQ27" s="35"/>
    </row>
    <row r="28" spans="1:199" ht="15" customHeight="1">
      <c r="B28" s="7"/>
      <c r="C28" s="339"/>
      <c r="D28" s="339"/>
      <c r="E28" s="339"/>
      <c r="F28" s="339"/>
      <c r="G28" s="339"/>
      <c r="H28" s="335"/>
      <c r="I28" s="367"/>
      <c r="J28" s="367"/>
      <c r="K28" s="12"/>
      <c r="L28" s="10"/>
      <c r="M28" s="10"/>
      <c r="N28" s="10"/>
      <c r="O28" s="10"/>
      <c r="P28" s="10"/>
      <c r="Q28" s="19"/>
      <c r="R28" s="19"/>
      <c r="S28" s="19"/>
      <c r="T28" s="21"/>
      <c r="U28" s="21"/>
      <c r="V28" s="21"/>
      <c r="W28" s="21"/>
      <c r="X28" s="21"/>
      <c r="Y28" s="21"/>
      <c r="Z28" s="21"/>
      <c r="AA28" s="21"/>
      <c r="AB28" s="21"/>
      <c r="AC28" s="21"/>
      <c r="AD28" s="21"/>
      <c r="AE28" s="21"/>
      <c r="AF28" s="21"/>
      <c r="AG28" s="21"/>
      <c r="AH28" s="21"/>
      <c r="AI28" s="19"/>
      <c r="AJ28" s="19"/>
      <c r="AK28" s="12"/>
      <c r="AL28" s="12"/>
      <c r="AM28" s="12"/>
      <c r="AN28" s="12"/>
      <c r="AO28" s="19"/>
      <c r="AP28" s="19"/>
      <c r="AQ28" s="19"/>
      <c r="AR28" s="19"/>
      <c r="AS28" s="19"/>
      <c r="AT28" s="19"/>
      <c r="AU28" s="19"/>
      <c r="AV28" s="19"/>
      <c r="AW28" s="19"/>
      <c r="AX28" s="19"/>
      <c r="AY28" s="19"/>
      <c r="AZ28" s="19"/>
      <c r="BA28" s="19"/>
      <c r="BB28" s="318"/>
      <c r="BC28" s="318"/>
      <c r="BD28" s="318"/>
      <c r="BE28" s="318"/>
      <c r="BF28" s="331"/>
      <c r="BG28" s="331"/>
      <c r="BH28" s="331"/>
      <c r="BI28" s="331"/>
      <c r="BJ28" s="19"/>
      <c r="BK28" s="2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F28" s="35"/>
      <c r="GG28" s="35"/>
      <c r="GH28" s="35"/>
      <c r="GI28" s="35"/>
      <c r="GJ28" s="35"/>
      <c r="GK28" s="35"/>
      <c r="GL28" s="35"/>
      <c r="GM28" s="35"/>
      <c r="GN28" s="35"/>
      <c r="GO28" s="35"/>
      <c r="GP28" s="35"/>
      <c r="GQ28" s="35"/>
    </row>
    <row r="29" spans="1:199" s="35" customFormat="1" ht="30" customHeight="1">
      <c r="A29" s="738" t="s">
        <v>686</v>
      </c>
      <c r="B29" s="13"/>
      <c r="C29" s="1290" t="s">
        <v>716</v>
      </c>
      <c r="D29" s="1290"/>
      <c r="E29" s="1290"/>
      <c r="F29" s="1290"/>
      <c r="G29" s="1290"/>
      <c r="H29" s="1290"/>
      <c r="I29" s="434"/>
      <c r="J29" s="18"/>
      <c r="K29" s="18"/>
      <c r="L29" s="18"/>
      <c r="M29" s="1291" t="s">
        <v>691</v>
      </c>
      <c r="N29" s="1291"/>
      <c r="O29" s="1291"/>
      <c r="P29" s="1291"/>
      <c r="Q29" s="1291"/>
      <c r="R29" s="1291"/>
      <c r="S29" s="1291"/>
      <c r="T29" s="1291"/>
      <c r="U29" s="1291"/>
      <c r="V29" s="1291"/>
      <c r="W29" s="1291"/>
      <c r="X29" s="1291"/>
      <c r="Y29" s="1291"/>
      <c r="Z29" s="1291"/>
      <c r="AA29" s="1291"/>
      <c r="AB29" s="1291"/>
      <c r="AC29" s="1291"/>
      <c r="AD29" s="1291"/>
      <c r="AE29" s="1287" t="s">
        <v>19</v>
      </c>
      <c r="AF29" s="1287"/>
      <c r="AG29" s="1287"/>
      <c r="AH29" s="1287"/>
      <c r="AI29" s="1287"/>
      <c r="AJ29" s="1287"/>
      <c r="AK29" s="1286"/>
      <c r="AL29" s="1286"/>
      <c r="AM29" s="1286"/>
      <c r="AN29" s="1286"/>
      <c r="AO29" s="1286"/>
      <c r="AP29" s="1286"/>
      <c r="AQ29" s="1286"/>
      <c r="AR29" s="1287" t="s">
        <v>20</v>
      </c>
      <c r="AS29" s="1287"/>
      <c r="AT29" s="1287"/>
      <c r="AU29" s="1287"/>
      <c r="AV29" s="1287"/>
      <c r="AW29" s="1287"/>
      <c r="AX29" s="1286"/>
      <c r="AY29" s="1286"/>
      <c r="AZ29" s="1286"/>
      <c r="BA29" s="1286"/>
      <c r="BB29" s="1286"/>
      <c r="BC29" s="1286"/>
      <c r="BD29" s="1286"/>
      <c r="BE29" s="1287" t="s">
        <v>21</v>
      </c>
      <c r="BF29" s="1287"/>
      <c r="BG29" s="1287"/>
      <c r="BH29" s="1287"/>
      <c r="BI29" s="1287"/>
      <c r="BJ29" s="1287"/>
      <c r="BK29" s="258"/>
      <c r="BL29" s="18"/>
      <c r="BM29" s="18"/>
      <c r="BN29" s="18"/>
      <c r="BO29" s="18"/>
      <c r="BP29" s="18"/>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row>
    <row r="30" spans="1:199" s="35" customFormat="1" ht="15.75" customHeight="1">
      <c r="B30" s="13"/>
      <c r="C30" s="266"/>
      <c r="D30" s="23"/>
      <c r="E30" s="23"/>
      <c r="F30" s="23"/>
      <c r="G30" s="23"/>
      <c r="H30" s="402"/>
      <c r="I30" s="402"/>
      <c r="J30" s="13"/>
      <c r="K30" s="1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13"/>
      <c r="AP30" s="13"/>
      <c r="AQ30" s="23"/>
      <c r="AR30" s="23"/>
      <c r="AS30" s="23"/>
      <c r="AT30" s="23"/>
      <c r="AU30" s="23"/>
      <c r="AV30" s="23"/>
      <c r="AW30" s="23"/>
      <c r="AX30" s="23"/>
      <c r="AY30" s="23"/>
      <c r="AZ30" s="23"/>
      <c r="BA30" s="23"/>
      <c r="BB30" s="23"/>
      <c r="BC30" s="23"/>
      <c r="BD30" s="23"/>
      <c r="BE30" s="23"/>
      <c r="BF30" s="435"/>
      <c r="BG30" s="435"/>
      <c r="BH30" s="435"/>
      <c r="BI30" s="435"/>
      <c r="BJ30" s="23"/>
      <c r="BK30" s="221"/>
      <c r="BL30" s="13"/>
      <c r="BM30" s="13"/>
      <c r="BN30" s="13"/>
      <c r="BO30" s="13"/>
      <c r="BP30" s="1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row>
    <row r="31" spans="1:199" s="35" customFormat="1" ht="29.25" customHeight="1">
      <c r="B31" s="13"/>
      <c r="C31" s="404"/>
      <c r="D31" s="434"/>
      <c r="E31" s="434"/>
      <c r="F31" s="434"/>
      <c r="G31" s="434"/>
      <c r="H31" s="434"/>
      <c r="I31" s="434"/>
      <c r="J31" s="434"/>
      <c r="K31" s="434"/>
      <c r="L31" s="434"/>
      <c r="M31" s="434"/>
      <c r="N31" s="23"/>
      <c r="O31" s="23"/>
      <c r="P31" s="23"/>
      <c r="Q31" s="23"/>
      <c r="R31" s="23"/>
      <c r="S31" s="23"/>
      <c r="T31" s="23"/>
      <c r="U31" s="23"/>
      <c r="V31" s="13"/>
      <c r="W31" s="23"/>
      <c r="X31" s="23"/>
      <c r="Y31" s="1288" t="s">
        <v>87</v>
      </c>
      <c r="Z31" s="1288"/>
      <c r="AA31" s="1288"/>
      <c r="AB31" s="1288"/>
      <c r="AC31" s="1288"/>
      <c r="AD31" s="1288"/>
      <c r="AE31" s="1288"/>
      <c r="AF31" s="1288"/>
      <c r="AG31" s="1288"/>
      <c r="AH31" s="1288"/>
      <c r="AI31" s="1288"/>
      <c r="AJ31" s="1288"/>
      <c r="AK31" s="850" t="s">
        <v>78</v>
      </c>
      <c r="AL31" s="850"/>
      <c r="AM31" s="850"/>
      <c r="AN31" s="850"/>
      <c r="AO31" s="850"/>
      <c r="AP31" s="850"/>
      <c r="AQ31" s="850"/>
      <c r="AR31" s="850"/>
      <c r="AS31" s="850"/>
      <c r="AT31" s="850"/>
      <c r="AU31" s="850"/>
      <c r="AV31" s="850"/>
      <c r="AW31" s="850"/>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289" t="s">
        <v>9</v>
      </c>
      <c r="EA31" s="1289"/>
      <c r="EB31" s="1289"/>
      <c r="EC31" s="1289"/>
      <c r="ED31" s="1289"/>
      <c r="EE31" s="1289"/>
      <c r="EF31" s="1289"/>
      <c r="EG31" s="1289"/>
      <c r="EH31" s="1289"/>
      <c r="EI31" s="1289"/>
      <c r="EJ31" s="1289"/>
      <c r="EK31" s="1289"/>
      <c r="EL31" s="1289"/>
      <c r="EM31" s="1289"/>
      <c r="EN31" s="1289"/>
      <c r="EO31" s="1289"/>
      <c r="EP31" s="1289"/>
      <c r="EQ31" s="1289"/>
      <c r="ER31" s="1289"/>
      <c r="ES31" s="1289"/>
      <c r="ET31" s="1289"/>
      <c r="EU31" s="1289"/>
      <c r="EV31" s="1289"/>
      <c r="EW31" s="436"/>
      <c r="EX31" s="436"/>
      <c r="EY31" s="18"/>
      <c r="EZ31" s="18"/>
      <c r="FA31" s="18"/>
      <c r="FB31" s="18"/>
      <c r="FC31" s="18"/>
      <c r="FD31" s="18"/>
      <c r="FE31" s="18"/>
      <c r="FF31" s="18"/>
      <c r="FG31" s="18"/>
      <c r="FH31" s="18"/>
      <c r="FI31" s="18"/>
      <c r="FJ31" s="18"/>
      <c r="FK31" s="18"/>
      <c r="FL31" s="18"/>
      <c r="FM31" s="18"/>
      <c r="FN31" s="18"/>
      <c r="FO31" s="18"/>
      <c r="FP31" s="18"/>
      <c r="FQ31" s="18"/>
      <c r="FR31" s="18"/>
      <c r="FS31" s="18"/>
      <c r="FT31" s="21"/>
      <c r="FU31" s="18"/>
      <c r="FV31" s="21"/>
      <c r="FW31" s="21"/>
      <c r="FX31" s="21"/>
      <c r="FY31" s="21"/>
      <c r="FZ31" s="21"/>
      <c r="GA31" s="21"/>
      <c r="GB31" s="21"/>
      <c r="GC31" s="21"/>
      <c r="GD31" s="18"/>
    </row>
    <row r="32" spans="1:199" s="109" customFormat="1" ht="11.25" customHeight="1">
      <c r="B32" s="437"/>
      <c r="C32" s="438"/>
      <c r="D32" s="438"/>
      <c r="E32" s="438"/>
      <c r="F32" s="438"/>
      <c r="G32" s="438"/>
      <c r="H32" s="438"/>
      <c r="I32" s="438"/>
      <c r="J32" s="438"/>
      <c r="K32" s="438"/>
      <c r="L32" s="439"/>
      <c r="M32" s="439"/>
      <c r="N32" s="440"/>
      <c r="O32" s="437"/>
      <c r="P32" s="437"/>
      <c r="Q32" s="437"/>
      <c r="R32" s="437"/>
      <c r="S32" s="437"/>
      <c r="T32" s="437"/>
      <c r="U32" s="437"/>
      <c r="V32" s="437"/>
      <c r="W32" s="437"/>
      <c r="X32" s="437"/>
      <c r="Y32" s="437"/>
      <c r="Z32" s="437"/>
      <c r="AA32" s="437"/>
      <c r="AB32" s="437"/>
      <c r="AC32" s="437"/>
      <c r="AD32" s="1257">
        <v>3</v>
      </c>
      <c r="AE32" s="1257"/>
      <c r="AF32" s="1257"/>
      <c r="AG32" s="1257"/>
      <c r="AH32" s="440"/>
      <c r="AI32" s="440"/>
      <c r="AJ32" s="440"/>
      <c r="AK32" s="440"/>
      <c r="AL32" s="440"/>
      <c r="AM32" s="440"/>
      <c r="AN32" s="439"/>
      <c r="AO32" s="437"/>
      <c r="AP32" s="437"/>
      <c r="AQ32" s="437"/>
      <c r="AR32" s="437"/>
      <c r="AS32" s="437"/>
      <c r="AT32" s="437"/>
      <c r="AU32" s="437"/>
      <c r="AV32" s="437"/>
      <c r="AW32" s="437"/>
      <c r="AX32" s="437"/>
      <c r="AY32" s="437"/>
      <c r="AZ32" s="437"/>
      <c r="BA32" s="437"/>
      <c r="BB32" s="437"/>
      <c r="BC32" s="437"/>
      <c r="BD32" s="437"/>
      <c r="BE32" s="437"/>
      <c r="BF32" s="437"/>
      <c r="BG32" s="437"/>
      <c r="BH32" s="437"/>
      <c r="BI32" s="440"/>
      <c r="BJ32" s="440"/>
      <c r="BK32" s="440"/>
      <c r="BL32" s="440"/>
      <c r="BM32" s="440"/>
      <c r="BN32" s="440"/>
      <c r="BO32" s="440"/>
      <c r="BP32" s="440"/>
      <c r="BQ32" s="437"/>
      <c r="BR32" s="437"/>
      <c r="BS32" s="437"/>
      <c r="BT32" s="437"/>
      <c r="BU32" s="437"/>
      <c r="BV32" s="437"/>
      <c r="BW32" s="439"/>
      <c r="BX32" s="437"/>
      <c r="BY32" s="440"/>
      <c r="BZ32" s="440"/>
      <c r="CA32" s="440"/>
      <c r="CB32" s="440"/>
      <c r="CC32" s="440"/>
      <c r="CD32" s="440"/>
      <c r="CE32" s="440"/>
      <c r="CF32" s="440"/>
      <c r="CG32" s="440"/>
      <c r="CH32" s="440"/>
      <c r="CI32" s="440"/>
      <c r="CJ32" s="440"/>
      <c r="CK32" s="440"/>
      <c r="CL32" s="440"/>
      <c r="CM32" s="440"/>
      <c r="CN32" s="440"/>
      <c r="CO32" s="440"/>
      <c r="CP32" s="440"/>
      <c r="CQ32" s="1257">
        <v>5</v>
      </c>
      <c r="CR32" s="1257"/>
      <c r="CS32" s="1257"/>
      <c r="CT32" s="1257"/>
      <c r="CU32" s="440"/>
      <c r="CV32" s="440"/>
      <c r="CW32" s="440"/>
      <c r="CX32" s="440"/>
      <c r="CY32" s="440"/>
      <c r="CZ32" s="440"/>
      <c r="DA32" s="440"/>
      <c r="DB32" s="440"/>
      <c r="DC32" s="440"/>
      <c r="DD32" s="440"/>
      <c r="DE32" s="440"/>
      <c r="DF32" s="440"/>
      <c r="DG32" s="440"/>
      <c r="DH32" s="440"/>
      <c r="DI32" s="440"/>
      <c r="DJ32" s="440"/>
      <c r="DK32" s="440"/>
      <c r="DL32" s="440"/>
      <c r="DM32" s="440"/>
      <c r="DN32" s="440"/>
      <c r="DO32" s="440"/>
      <c r="DP32" s="1257">
        <v>10</v>
      </c>
      <c r="DQ32" s="1257"/>
      <c r="DR32" s="1257"/>
      <c r="DS32" s="1257"/>
      <c r="DT32" s="440"/>
      <c r="DU32" s="440"/>
      <c r="DV32" s="440"/>
      <c r="DW32" s="440"/>
      <c r="DX32" s="440"/>
      <c r="DY32" s="437"/>
      <c r="DZ32" s="437"/>
      <c r="EA32" s="440"/>
      <c r="EB32" s="440"/>
      <c r="EC32" s="440"/>
      <c r="ED32" s="440"/>
      <c r="EE32" s="440"/>
      <c r="EF32" s="440"/>
      <c r="EG32" s="440"/>
      <c r="EH32" s="440"/>
      <c r="EI32" s="440"/>
      <c r="EJ32" s="440"/>
      <c r="EK32" s="440"/>
      <c r="EL32" s="1257">
        <v>11</v>
      </c>
      <c r="EM32" s="1257"/>
      <c r="EN32" s="1257"/>
      <c r="EO32" s="1257"/>
      <c r="EP32" s="440"/>
      <c r="EQ32" s="440"/>
      <c r="ER32" s="440"/>
      <c r="ES32" s="440"/>
      <c r="ET32" s="440"/>
      <c r="EU32" s="440"/>
      <c r="EV32" s="440"/>
      <c r="EW32" s="440"/>
      <c r="EX32" s="440"/>
      <c r="EY32" s="440"/>
      <c r="EZ32" s="440"/>
      <c r="FA32" s="1257">
        <v>13</v>
      </c>
      <c r="FB32" s="1257"/>
      <c r="FC32" s="1257"/>
      <c r="FD32" s="1257"/>
      <c r="FE32" s="440"/>
      <c r="FF32" s="440"/>
      <c r="FG32" s="440"/>
      <c r="FH32" s="440"/>
      <c r="FI32" s="440"/>
      <c r="FJ32" s="440"/>
      <c r="FK32" s="440"/>
      <c r="FL32" s="440"/>
      <c r="FM32" s="440"/>
      <c r="FN32" s="440"/>
      <c r="FO32" s="440"/>
      <c r="FP32" s="1257">
        <v>15</v>
      </c>
      <c r="FQ32" s="1257"/>
      <c r="FR32" s="1257"/>
      <c r="FS32" s="1257"/>
      <c r="FT32" s="440"/>
      <c r="FU32" s="440"/>
      <c r="FV32" s="440"/>
      <c r="FW32" s="440"/>
      <c r="FX32" s="440"/>
      <c r="FY32" s="437"/>
      <c r="FZ32" s="437"/>
      <c r="GA32" s="437"/>
      <c r="GB32" s="437"/>
      <c r="GC32" s="437"/>
      <c r="GD32" s="437"/>
      <c r="GM32" s="8"/>
      <c r="GN32" s="8"/>
      <c r="GO32" s="8"/>
      <c r="GP32" s="8"/>
      <c r="GQ32" s="8"/>
    </row>
    <row r="33" spans="1:193" ht="1.5" customHeight="1">
      <c r="B33" s="7"/>
      <c r="C33" s="335"/>
      <c r="D33" s="335"/>
      <c r="E33" s="335"/>
      <c r="F33" s="335"/>
      <c r="G33" s="335"/>
      <c r="H33" s="335"/>
      <c r="I33" s="367"/>
      <c r="J33" s="367"/>
      <c r="K33" s="367"/>
      <c r="L33" s="1270"/>
      <c r="M33" s="1271"/>
      <c r="N33" s="1271"/>
      <c r="O33" s="1272"/>
      <c r="P33" s="40"/>
      <c r="Q33" s="40"/>
      <c r="R33" s="1278">
        <v>2</v>
      </c>
      <c r="S33" s="1279"/>
      <c r="T33" s="1279"/>
      <c r="U33" s="1280"/>
      <c r="V33" s="441"/>
      <c r="W33" s="1278">
        <v>3</v>
      </c>
      <c r="X33" s="1279"/>
      <c r="Y33" s="1279"/>
      <c r="Z33" s="1280"/>
      <c r="AA33" s="369"/>
      <c r="AB33" s="369"/>
      <c r="AC33" s="369"/>
      <c r="AD33" s="968"/>
      <c r="AE33" s="969"/>
      <c r="AF33" s="969"/>
      <c r="AG33" s="970"/>
      <c r="AH33" s="38"/>
      <c r="AI33" s="968"/>
      <c r="AJ33" s="969"/>
      <c r="AK33" s="969"/>
      <c r="AL33" s="970"/>
      <c r="AM33" s="19"/>
      <c r="AN33" s="944" t="s">
        <v>88</v>
      </c>
      <c r="AO33" s="944"/>
      <c r="AP33" s="944"/>
      <c r="AQ33" s="944"/>
      <c r="AR33" s="944"/>
      <c r="AS33" s="944"/>
      <c r="AT33" s="944"/>
      <c r="AU33" s="944"/>
      <c r="AV33" s="944"/>
      <c r="AW33" s="944"/>
      <c r="AX33" s="944"/>
      <c r="AY33" s="944"/>
      <c r="AZ33" s="944"/>
      <c r="BA33" s="944"/>
      <c r="BB33" s="944"/>
      <c r="BC33" s="944"/>
      <c r="BD33" s="944"/>
      <c r="BE33" s="944"/>
      <c r="BF33" s="944"/>
      <c r="BG33" s="944"/>
      <c r="BH33" s="944"/>
      <c r="BI33" s="21"/>
      <c r="BJ33" s="21"/>
      <c r="BK33" s="21"/>
      <c r="BL33" s="21"/>
      <c r="BM33" s="21"/>
      <c r="BN33" s="21"/>
      <c r="BO33" s="21"/>
      <c r="BP33" s="21"/>
      <c r="BQ33" s="18"/>
      <c r="BR33" s="18"/>
      <c r="BS33" s="18"/>
      <c r="BT33" s="1259" t="s">
        <v>75</v>
      </c>
      <c r="BU33" s="1259"/>
      <c r="BV33" s="1259"/>
      <c r="BW33" s="1259"/>
      <c r="BX33" s="1259"/>
      <c r="BY33" s="18"/>
      <c r="BZ33" s="18"/>
      <c r="CA33" s="19"/>
      <c r="CB33" s="19"/>
      <c r="CC33" s="19"/>
      <c r="CD33" s="19"/>
      <c r="CE33" s="19"/>
      <c r="CF33" s="19"/>
      <c r="CG33" s="19"/>
      <c r="CH33" s="318"/>
      <c r="CI33" s="318"/>
      <c r="CJ33" s="21"/>
      <c r="CK33" s="21"/>
      <c r="CL33" s="21"/>
      <c r="CM33" s="21"/>
      <c r="CN33" s="21"/>
      <c r="CO33" s="21"/>
      <c r="CP33" s="317"/>
      <c r="CQ33" s="968"/>
      <c r="CR33" s="969"/>
      <c r="CS33" s="969"/>
      <c r="CT33" s="970"/>
      <c r="CU33" s="38"/>
      <c r="CV33" s="968"/>
      <c r="CW33" s="969"/>
      <c r="CX33" s="969"/>
      <c r="CY33" s="970"/>
      <c r="CZ33" s="38"/>
      <c r="DA33" s="968"/>
      <c r="DB33" s="969"/>
      <c r="DC33" s="969"/>
      <c r="DD33" s="970"/>
      <c r="DE33" s="38"/>
      <c r="DF33" s="968"/>
      <c r="DG33" s="969"/>
      <c r="DH33" s="969"/>
      <c r="DI33" s="970"/>
      <c r="DJ33" s="38"/>
      <c r="DK33" s="968"/>
      <c r="DL33" s="969"/>
      <c r="DM33" s="969"/>
      <c r="DN33" s="970"/>
      <c r="DO33" s="38"/>
      <c r="DP33" s="968"/>
      <c r="DQ33" s="969"/>
      <c r="DR33" s="969"/>
      <c r="DS33" s="970"/>
      <c r="DT33" s="21"/>
      <c r="DU33" s="21"/>
      <c r="DV33" s="21"/>
      <c r="DW33" s="21"/>
      <c r="DX33" s="21"/>
      <c r="DY33" s="12"/>
      <c r="DZ33" s="12"/>
      <c r="EA33" s="19"/>
      <c r="EB33" s="19"/>
      <c r="EC33" s="19"/>
      <c r="ED33" s="19"/>
      <c r="EE33" s="19"/>
      <c r="EF33" s="19"/>
      <c r="EG33" s="19"/>
      <c r="EH33" s="21"/>
      <c r="EI33" s="21"/>
      <c r="EJ33" s="21"/>
      <c r="EK33" s="21"/>
      <c r="EL33" s="968"/>
      <c r="EM33" s="969"/>
      <c r="EN33" s="969"/>
      <c r="EO33" s="970"/>
      <c r="EP33" s="38"/>
      <c r="EQ33" s="968"/>
      <c r="ER33" s="969"/>
      <c r="ES33" s="969"/>
      <c r="ET33" s="970"/>
      <c r="EU33" s="21"/>
      <c r="EV33" s="21"/>
      <c r="EW33" s="21"/>
      <c r="EX33" s="21"/>
      <c r="EY33" s="19"/>
      <c r="EZ33" s="19"/>
      <c r="FA33" s="968"/>
      <c r="FB33" s="969"/>
      <c r="FC33" s="969"/>
      <c r="FD33" s="970"/>
      <c r="FE33" s="38"/>
      <c r="FF33" s="968"/>
      <c r="FG33" s="969"/>
      <c r="FH33" s="969"/>
      <c r="FI33" s="970"/>
      <c r="FJ33" s="19"/>
      <c r="FK33" s="19"/>
      <c r="FL33" s="19"/>
      <c r="FM33" s="19"/>
      <c r="FN33" s="19"/>
      <c r="FO33" s="19"/>
      <c r="FP33" s="968"/>
      <c r="FQ33" s="969"/>
      <c r="FR33" s="969"/>
      <c r="FS33" s="970"/>
      <c r="FT33" s="38"/>
      <c r="FU33" s="968"/>
      <c r="FV33" s="969"/>
      <c r="FW33" s="969"/>
      <c r="FX33" s="970"/>
      <c r="FY33" s="18"/>
      <c r="FZ33" s="18"/>
      <c r="GA33" s="18"/>
      <c r="GB33" s="18"/>
      <c r="GC33" s="18"/>
      <c r="GD33" s="18"/>
    </row>
    <row r="34" spans="1:193" ht="9.75" customHeight="1">
      <c r="A34" s="851" t="s">
        <v>686</v>
      </c>
      <c r="B34" s="7"/>
      <c r="C34" s="1258" t="s">
        <v>104</v>
      </c>
      <c r="D34" s="1258"/>
      <c r="E34" s="1258"/>
      <c r="F34" s="1258"/>
      <c r="G34" s="1258"/>
      <c r="H34" s="1258"/>
      <c r="I34" s="367"/>
      <c r="J34" s="367"/>
      <c r="K34" s="367"/>
      <c r="L34" s="1273"/>
      <c r="M34" s="945"/>
      <c r="N34" s="945"/>
      <c r="O34" s="1274"/>
      <c r="P34" s="12"/>
      <c r="Q34" s="12"/>
      <c r="R34" s="1281"/>
      <c r="S34" s="901"/>
      <c r="T34" s="901"/>
      <c r="U34" s="1282"/>
      <c r="V34" s="12"/>
      <c r="W34" s="1281"/>
      <c r="X34" s="901"/>
      <c r="Y34" s="901"/>
      <c r="Z34" s="1282"/>
      <c r="AA34" s="12"/>
      <c r="AB34" s="12"/>
      <c r="AC34" s="12"/>
      <c r="AD34" s="974"/>
      <c r="AE34" s="975"/>
      <c r="AF34" s="975"/>
      <c r="AG34" s="976"/>
      <c r="AH34" s="38"/>
      <c r="AI34" s="974"/>
      <c r="AJ34" s="975"/>
      <c r="AK34" s="975"/>
      <c r="AL34" s="976"/>
      <c r="AM34" s="19"/>
      <c r="AN34" s="944"/>
      <c r="AO34" s="944"/>
      <c r="AP34" s="944"/>
      <c r="AQ34" s="944"/>
      <c r="AR34" s="944"/>
      <c r="AS34" s="944"/>
      <c r="AT34" s="944"/>
      <c r="AU34" s="944"/>
      <c r="AV34" s="944"/>
      <c r="AW34" s="944"/>
      <c r="AX34" s="944"/>
      <c r="AY34" s="944"/>
      <c r="AZ34" s="944"/>
      <c r="BA34" s="944"/>
      <c r="BB34" s="944"/>
      <c r="BC34" s="944"/>
      <c r="BD34" s="944"/>
      <c r="BE34" s="944"/>
      <c r="BF34" s="944"/>
      <c r="BG34" s="944"/>
      <c r="BH34" s="944"/>
      <c r="BI34" s="1259" t="s">
        <v>7</v>
      </c>
      <c r="BJ34" s="1259"/>
      <c r="BK34" s="1259"/>
      <c r="BL34" s="1259"/>
      <c r="BM34" s="1259"/>
      <c r="BN34" s="1259"/>
      <c r="BO34" s="1259"/>
      <c r="BP34" s="1259"/>
      <c r="BQ34" s="1259"/>
      <c r="BR34" s="1259"/>
      <c r="BS34" s="1259"/>
      <c r="BT34" s="1259"/>
      <c r="BU34" s="1259"/>
      <c r="BV34" s="1259"/>
      <c r="BW34" s="1259"/>
      <c r="BX34" s="1259"/>
      <c r="BY34" s="1269" t="s">
        <v>14</v>
      </c>
      <c r="BZ34" s="1269"/>
      <c r="CA34" s="1261"/>
      <c r="CB34" s="1262"/>
      <c r="CC34" s="1263"/>
      <c r="CD34" s="21"/>
      <c r="CE34" s="1261"/>
      <c r="CF34" s="1262"/>
      <c r="CG34" s="1263"/>
      <c r="CH34" s="1267" t="s">
        <v>304</v>
      </c>
      <c r="CI34" s="1267"/>
      <c r="CJ34" s="1267"/>
      <c r="CK34" s="849" t="s">
        <v>24</v>
      </c>
      <c r="CL34" s="849"/>
      <c r="CM34" s="849"/>
      <c r="CN34" s="849"/>
      <c r="CO34" s="849"/>
      <c r="CP34" s="849"/>
      <c r="CQ34" s="974"/>
      <c r="CR34" s="975"/>
      <c r="CS34" s="975"/>
      <c r="CT34" s="976"/>
      <c r="CU34" s="38"/>
      <c r="CV34" s="974"/>
      <c r="CW34" s="975"/>
      <c r="CX34" s="975"/>
      <c r="CY34" s="976"/>
      <c r="CZ34" s="38"/>
      <c r="DA34" s="974"/>
      <c r="DB34" s="975"/>
      <c r="DC34" s="975"/>
      <c r="DD34" s="976"/>
      <c r="DE34" s="38"/>
      <c r="DF34" s="974"/>
      <c r="DG34" s="975"/>
      <c r="DH34" s="975"/>
      <c r="DI34" s="976"/>
      <c r="DJ34" s="38"/>
      <c r="DK34" s="974"/>
      <c r="DL34" s="975"/>
      <c r="DM34" s="975"/>
      <c r="DN34" s="976"/>
      <c r="DO34" s="38"/>
      <c r="DP34" s="974"/>
      <c r="DQ34" s="975"/>
      <c r="DR34" s="975"/>
      <c r="DS34" s="976"/>
      <c r="DT34" s="850" t="s">
        <v>23</v>
      </c>
      <c r="DU34" s="850"/>
      <c r="DV34" s="850"/>
      <c r="DW34" s="850"/>
      <c r="DX34" s="850"/>
      <c r="DY34" s="850"/>
      <c r="DZ34" s="1268" t="s">
        <v>691</v>
      </c>
      <c r="EA34" s="1268"/>
      <c r="EB34" s="1268"/>
      <c r="EC34" s="1268"/>
      <c r="ED34" s="1268"/>
      <c r="EE34" s="1268"/>
      <c r="EF34" s="1268"/>
      <c r="EG34" s="1268"/>
      <c r="EH34" s="1268"/>
      <c r="EI34" s="1268"/>
      <c r="EJ34" s="1268"/>
      <c r="EK34" s="1268"/>
      <c r="EL34" s="974"/>
      <c r="EM34" s="975"/>
      <c r="EN34" s="975"/>
      <c r="EO34" s="976"/>
      <c r="EP34" s="38"/>
      <c r="EQ34" s="974"/>
      <c r="ER34" s="975"/>
      <c r="ES34" s="975"/>
      <c r="ET34" s="976"/>
      <c r="EU34" s="960" t="s">
        <v>19</v>
      </c>
      <c r="EV34" s="960"/>
      <c r="EW34" s="960"/>
      <c r="EX34" s="960"/>
      <c r="EY34" s="960"/>
      <c r="EZ34" s="960"/>
      <c r="FA34" s="974"/>
      <c r="FB34" s="975"/>
      <c r="FC34" s="975"/>
      <c r="FD34" s="976"/>
      <c r="FE34" s="38"/>
      <c r="FF34" s="974"/>
      <c r="FG34" s="975"/>
      <c r="FH34" s="975"/>
      <c r="FI34" s="976"/>
      <c r="FJ34" s="960" t="s">
        <v>20</v>
      </c>
      <c r="FK34" s="960"/>
      <c r="FL34" s="960"/>
      <c r="FM34" s="960"/>
      <c r="FN34" s="960"/>
      <c r="FO34" s="960"/>
      <c r="FP34" s="974"/>
      <c r="FQ34" s="975"/>
      <c r="FR34" s="975"/>
      <c r="FS34" s="976"/>
      <c r="FT34" s="38"/>
      <c r="FU34" s="974"/>
      <c r="FV34" s="975"/>
      <c r="FW34" s="975"/>
      <c r="FX34" s="976"/>
      <c r="FY34" s="960" t="s">
        <v>21</v>
      </c>
      <c r="FZ34" s="960"/>
      <c r="GA34" s="960"/>
      <c r="GB34" s="960"/>
      <c r="GC34" s="960"/>
      <c r="GD34" s="960"/>
      <c r="GE34" s="1252" t="s">
        <v>299</v>
      </c>
      <c r="GF34" s="1065" t="s">
        <v>644</v>
      </c>
      <c r="GG34" s="1233"/>
      <c r="GH34" s="1233"/>
      <c r="GI34" s="1233"/>
      <c r="GJ34" s="1233"/>
      <c r="GK34" s="1234"/>
    </row>
    <row r="35" spans="1:193" ht="9.75" customHeight="1">
      <c r="A35" s="851"/>
      <c r="B35" s="7"/>
      <c r="C35" s="1258"/>
      <c r="D35" s="1258"/>
      <c r="E35" s="1258"/>
      <c r="F35" s="1258"/>
      <c r="G35" s="1258"/>
      <c r="H35" s="1258"/>
      <c r="I35" s="367"/>
      <c r="J35" s="367"/>
      <c r="K35" s="367"/>
      <c r="L35" s="1273"/>
      <c r="M35" s="945"/>
      <c r="N35" s="945"/>
      <c r="O35" s="1274"/>
      <c r="P35" s="317"/>
      <c r="Q35" s="317"/>
      <c r="R35" s="1281"/>
      <c r="S35" s="901"/>
      <c r="T35" s="901"/>
      <c r="U35" s="1282"/>
      <c r="V35" s="19"/>
      <c r="W35" s="1281"/>
      <c r="X35" s="901"/>
      <c r="Y35" s="901"/>
      <c r="Z35" s="1282"/>
      <c r="AA35" s="21"/>
      <c r="AB35" s="21"/>
      <c r="AC35" s="21"/>
      <c r="AD35" s="974"/>
      <c r="AE35" s="975"/>
      <c r="AF35" s="975"/>
      <c r="AG35" s="976"/>
      <c r="AH35" s="38"/>
      <c r="AI35" s="974"/>
      <c r="AJ35" s="975"/>
      <c r="AK35" s="975"/>
      <c r="AL35" s="976"/>
      <c r="AM35" s="19"/>
      <c r="AN35" s="944" t="str">
        <f>+B17</f>
        <v>○○知事</v>
      </c>
      <c r="AO35" s="944"/>
      <c r="AP35" s="944"/>
      <c r="AQ35" s="944"/>
      <c r="AR35" s="944"/>
      <c r="AS35" s="944"/>
      <c r="AT35" s="944"/>
      <c r="AU35" s="944"/>
      <c r="AV35" s="944"/>
      <c r="AW35" s="944"/>
      <c r="AX35" s="944"/>
      <c r="AY35" s="944"/>
      <c r="AZ35" s="944"/>
      <c r="BA35" s="944"/>
      <c r="BB35" s="944"/>
      <c r="BC35" s="944"/>
      <c r="BD35" s="944"/>
      <c r="BE35" s="944"/>
      <c r="BF35" s="944"/>
      <c r="BG35" s="944"/>
      <c r="BH35" s="944"/>
      <c r="BI35" s="1259"/>
      <c r="BJ35" s="1259"/>
      <c r="BK35" s="1259"/>
      <c r="BL35" s="1259"/>
      <c r="BM35" s="1259"/>
      <c r="BN35" s="1259"/>
      <c r="BO35" s="1259"/>
      <c r="BP35" s="1259"/>
      <c r="BQ35" s="1259"/>
      <c r="BR35" s="1259"/>
      <c r="BS35" s="1259"/>
      <c r="BT35" s="1259" t="s">
        <v>76</v>
      </c>
      <c r="BU35" s="1259"/>
      <c r="BV35" s="1259"/>
      <c r="BW35" s="1259"/>
      <c r="BX35" s="1259"/>
      <c r="BY35" s="1269"/>
      <c r="BZ35" s="1269"/>
      <c r="CA35" s="1264"/>
      <c r="CB35" s="1265"/>
      <c r="CC35" s="1266"/>
      <c r="CD35" s="21"/>
      <c r="CE35" s="1264"/>
      <c r="CF35" s="1265"/>
      <c r="CG35" s="1266"/>
      <c r="CH35" s="1267"/>
      <c r="CI35" s="1267"/>
      <c r="CJ35" s="1267"/>
      <c r="CK35" s="849"/>
      <c r="CL35" s="849"/>
      <c r="CM35" s="849"/>
      <c r="CN35" s="849"/>
      <c r="CO35" s="849"/>
      <c r="CP35" s="849"/>
      <c r="CQ35" s="974"/>
      <c r="CR35" s="975"/>
      <c r="CS35" s="975"/>
      <c r="CT35" s="976"/>
      <c r="CU35" s="38"/>
      <c r="CV35" s="974"/>
      <c r="CW35" s="975"/>
      <c r="CX35" s="975"/>
      <c r="CY35" s="976"/>
      <c r="CZ35" s="38"/>
      <c r="DA35" s="974"/>
      <c r="DB35" s="975"/>
      <c r="DC35" s="975"/>
      <c r="DD35" s="976"/>
      <c r="DE35" s="38"/>
      <c r="DF35" s="974"/>
      <c r="DG35" s="975"/>
      <c r="DH35" s="975"/>
      <c r="DI35" s="976"/>
      <c r="DJ35" s="38"/>
      <c r="DK35" s="974"/>
      <c r="DL35" s="975"/>
      <c r="DM35" s="975"/>
      <c r="DN35" s="976"/>
      <c r="DO35" s="38"/>
      <c r="DP35" s="974"/>
      <c r="DQ35" s="975"/>
      <c r="DR35" s="975"/>
      <c r="DS35" s="976"/>
      <c r="DT35" s="850"/>
      <c r="DU35" s="850"/>
      <c r="DV35" s="850"/>
      <c r="DW35" s="850"/>
      <c r="DX35" s="850"/>
      <c r="DY35" s="850"/>
      <c r="DZ35" s="1268"/>
      <c r="EA35" s="1268"/>
      <c r="EB35" s="1268"/>
      <c r="EC35" s="1268"/>
      <c r="ED35" s="1268"/>
      <c r="EE35" s="1268"/>
      <c r="EF35" s="1268"/>
      <c r="EG35" s="1268"/>
      <c r="EH35" s="1268"/>
      <c r="EI35" s="1268"/>
      <c r="EJ35" s="1268"/>
      <c r="EK35" s="1268"/>
      <c r="EL35" s="974"/>
      <c r="EM35" s="975"/>
      <c r="EN35" s="975"/>
      <c r="EO35" s="976"/>
      <c r="EP35" s="38"/>
      <c r="EQ35" s="974"/>
      <c r="ER35" s="975"/>
      <c r="ES35" s="975"/>
      <c r="ET35" s="976"/>
      <c r="EU35" s="960"/>
      <c r="EV35" s="960"/>
      <c r="EW35" s="960"/>
      <c r="EX35" s="960"/>
      <c r="EY35" s="960"/>
      <c r="EZ35" s="960"/>
      <c r="FA35" s="974"/>
      <c r="FB35" s="975"/>
      <c r="FC35" s="975"/>
      <c r="FD35" s="976"/>
      <c r="FE35" s="38"/>
      <c r="FF35" s="974"/>
      <c r="FG35" s="975"/>
      <c r="FH35" s="975"/>
      <c r="FI35" s="976"/>
      <c r="FJ35" s="960"/>
      <c r="FK35" s="960"/>
      <c r="FL35" s="960"/>
      <c r="FM35" s="960"/>
      <c r="FN35" s="960"/>
      <c r="FO35" s="960"/>
      <c r="FP35" s="974"/>
      <c r="FQ35" s="975"/>
      <c r="FR35" s="975"/>
      <c r="FS35" s="976"/>
      <c r="FT35" s="38"/>
      <c r="FU35" s="974"/>
      <c r="FV35" s="975"/>
      <c r="FW35" s="975"/>
      <c r="FX35" s="976"/>
      <c r="FY35" s="960"/>
      <c r="FZ35" s="960"/>
      <c r="GA35" s="960"/>
      <c r="GB35" s="960"/>
      <c r="GC35" s="960"/>
      <c r="GD35" s="960"/>
      <c r="GE35" s="1252"/>
      <c r="GF35" s="1071"/>
      <c r="GG35" s="1236"/>
      <c r="GH35" s="1236"/>
      <c r="GI35" s="1236"/>
      <c r="GJ35" s="1236"/>
      <c r="GK35" s="1237"/>
    </row>
    <row r="36" spans="1:193" ht="1.5" customHeight="1">
      <c r="B36" s="7"/>
      <c r="C36" s="335"/>
      <c r="D36" s="335"/>
      <c r="E36" s="335"/>
      <c r="F36" s="335"/>
      <c r="G36" s="335"/>
      <c r="H36" s="335"/>
      <c r="I36" s="367"/>
      <c r="J36" s="367"/>
      <c r="K36" s="367"/>
      <c r="L36" s="1275"/>
      <c r="M36" s="1276"/>
      <c r="N36" s="1276"/>
      <c r="O36" s="1277"/>
      <c r="P36" s="317"/>
      <c r="Q36" s="317"/>
      <c r="R36" s="1283"/>
      <c r="S36" s="1284"/>
      <c r="T36" s="1284"/>
      <c r="U36" s="1285"/>
      <c r="V36" s="19"/>
      <c r="W36" s="1283"/>
      <c r="X36" s="1284"/>
      <c r="Y36" s="1284"/>
      <c r="Z36" s="1285"/>
      <c r="AA36" s="21"/>
      <c r="AB36" s="21"/>
      <c r="AC36" s="21"/>
      <c r="AD36" s="971"/>
      <c r="AE36" s="930"/>
      <c r="AF36" s="930"/>
      <c r="AG36" s="972"/>
      <c r="AH36" s="38"/>
      <c r="AI36" s="971"/>
      <c r="AJ36" s="930"/>
      <c r="AK36" s="930"/>
      <c r="AL36" s="972"/>
      <c r="AM36" s="19"/>
      <c r="AN36" s="944"/>
      <c r="AO36" s="944"/>
      <c r="AP36" s="944"/>
      <c r="AQ36" s="944"/>
      <c r="AR36" s="944"/>
      <c r="AS36" s="944"/>
      <c r="AT36" s="944"/>
      <c r="AU36" s="944"/>
      <c r="AV36" s="944"/>
      <c r="AW36" s="944"/>
      <c r="AX36" s="944"/>
      <c r="AY36" s="944"/>
      <c r="AZ36" s="944"/>
      <c r="BA36" s="944"/>
      <c r="BB36" s="944"/>
      <c r="BC36" s="944"/>
      <c r="BD36" s="944"/>
      <c r="BE36" s="944"/>
      <c r="BF36" s="944"/>
      <c r="BG36" s="944"/>
      <c r="BH36" s="944"/>
      <c r="BI36" s="258"/>
      <c r="BJ36" s="258"/>
      <c r="BK36" s="258"/>
      <c r="BL36" s="258"/>
      <c r="BM36" s="258"/>
      <c r="BN36" s="258"/>
      <c r="BO36" s="258"/>
      <c r="BP36" s="258"/>
      <c r="BQ36" s="258"/>
      <c r="BR36" s="258"/>
      <c r="BS36" s="258"/>
      <c r="BT36" s="1259"/>
      <c r="BU36" s="1259"/>
      <c r="BV36" s="1259"/>
      <c r="BW36" s="1259"/>
      <c r="BX36" s="1259"/>
      <c r="BY36" s="18"/>
      <c r="BZ36" s="18"/>
      <c r="CA36" s="38"/>
      <c r="CB36" s="38"/>
      <c r="CC36" s="38"/>
      <c r="CD36" s="104"/>
      <c r="CE36" s="38"/>
      <c r="CF36" s="38"/>
      <c r="CG36" s="38"/>
      <c r="CH36" s="316"/>
      <c r="CI36" s="316"/>
      <c r="CJ36" s="316"/>
      <c r="CK36" s="21"/>
      <c r="CL36" s="21"/>
      <c r="CM36" s="21"/>
      <c r="CN36" s="21"/>
      <c r="CO36" s="12"/>
      <c r="CP36" s="12"/>
      <c r="CQ36" s="971"/>
      <c r="CR36" s="930"/>
      <c r="CS36" s="930"/>
      <c r="CT36" s="972"/>
      <c r="CU36" s="38"/>
      <c r="CV36" s="971"/>
      <c r="CW36" s="930"/>
      <c r="CX36" s="930"/>
      <c r="CY36" s="972"/>
      <c r="CZ36" s="38"/>
      <c r="DA36" s="971"/>
      <c r="DB36" s="930"/>
      <c r="DC36" s="930"/>
      <c r="DD36" s="972"/>
      <c r="DE36" s="38"/>
      <c r="DF36" s="971"/>
      <c r="DG36" s="930"/>
      <c r="DH36" s="930"/>
      <c r="DI36" s="972"/>
      <c r="DJ36" s="38"/>
      <c r="DK36" s="971"/>
      <c r="DL36" s="930"/>
      <c r="DM36" s="930"/>
      <c r="DN36" s="972"/>
      <c r="DO36" s="38"/>
      <c r="DP36" s="971"/>
      <c r="DQ36" s="930"/>
      <c r="DR36" s="930"/>
      <c r="DS36" s="972"/>
      <c r="DT36" s="21"/>
      <c r="DU36" s="21"/>
      <c r="DV36" s="21"/>
      <c r="DW36" s="21"/>
      <c r="DX36" s="21"/>
      <c r="DY36" s="12"/>
      <c r="DZ36" s="703"/>
      <c r="EA36" s="19"/>
      <c r="EB36" s="1260"/>
      <c r="EC36" s="1260"/>
      <c r="ED36" s="1260"/>
      <c r="EE36" s="1260"/>
      <c r="EF36" s="1260"/>
      <c r="EG36" s="1260"/>
      <c r="EH36" s="1260"/>
      <c r="EI36" s="1260"/>
      <c r="EJ36" s="1260"/>
      <c r="EK36" s="1260"/>
      <c r="EL36" s="971"/>
      <c r="EM36" s="930"/>
      <c r="EN36" s="930"/>
      <c r="EO36" s="972"/>
      <c r="EP36" s="38"/>
      <c r="EQ36" s="971"/>
      <c r="ER36" s="930"/>
      <c r="ES36" s="930"/>
      <c r="ET36" s="972"/>
      <c r="EU36" s="21"/>
      <c r="EV36" s="21"/>
      <c r="EW36" s="21"/>
      <c r="EX36" s="21"/>
      <c r="EY36" s="19"/>
      <c r="EZ36" s="19"/>
      <c r="FA36" s="971"/>
      <c r="FB36" s="930"/>
      <c r="FC36" s="930"/>
      <c r="FD36" s="972"/>
      <c r="FE36" s="38"/>
      <c r="FF36" s="971"/>
      <c r="FG36" s="930"/>
      <c r="FH36" s="930"/>
      <c r="FI36" s="972"/>
      <c r="FJ36" s="19"/>
      <c r="FK36" s="19"/>
      <c r="FL36" s="19"/>
      <c r="FM36" s="19"/>
      <c r="FN36" s="19"/>
      <c r="FO36" s="19"/>
      <c r="FP36" s="971"/>
      <c r="FQ36" s="930"/>
      <c r="FR36" s="930"/>
      <c r="FS36" s="972"/>
      <c r="FT36" s="38"/>
      <c r="FU36" s="971"/>
      <c r="FV36" s="930"/>
      <c r="FW36" s="930"/>
      <c r="FX36" s="972"/>
      <c r="FY36" s="18"/>
      <c r="FZ36" s="18"/>
      <c r="GA36" s="18"/>
      <c r="GB36" s="18"/>
      <c r="GC36" s="18"/>
      <c r="GD36" s="18"/>
    </row>
    <row r="37" spans="1:193" ht="33" customHeight="1" thickBot="1">
      <c r="B37" s="7"/>
      <c r="C37" s="367"/>
      <c r="D37" s="367"/>
      <c r="E37" s="367"/>
      <c r="F37" s="367"/>
      <c r="G37" s="367"/>
      <c r="H37" s="367"/>
      <c r="I37" s="367"/>
      <c r="J37" s="367"/>
      <c r="K37" s="367"/>
      <c r="L37" s="367"/>
      <c r="M37" s="321"/>
      <c r="N37" s="103"/>
      <c r="O37" s="337"/>
      <c r="P37" s="337"/>
      <c r="Q37" s="337"/>
      <c r="R37" s="337"/>
      <c r="S37" s="337"/>
      <c r="T37" s="23"/>
      <c r="U37" s="23"/>
      <c r="V37" s="13"/>
      <c r="W37" s="23"/>
      <c r="X37" s="23"/>
      <c r="Y37" s="23"/>
      <c r="Z37" s="23"/>
      <c r="AA37" s="23"/>
      <c r="AB37" s="23"/>
      <c r="AC37" s="23"/>
      <c r="AD37" s="23"/>
      <c r="AE37" s="23"/>
      <c r="AF37" s="23"/>
      <c r="AG37" s="23"/>
      <c r="AH37" s="23"/>
      <c r="AI37" s="13"/>
      <c r="AJ37" s="23"/>
      <c r="AK37" s="23"/>
      <c r="AL37" s="23"/>
      <c r="AM37" s="23"/>
      <c r="AN37" s="23"/>
      <c r="AO37" s="23"/>
      <c r="AP37" s="23"/>
      <c r="AQ37" s="23"/>
      <c r="AR37" s="23"/>
      <c r="AS37" s="13"/>
      <c r="AT37" s="23"/>
      <c r="AU37" s="23"/>
      <c r="AV37" s="23"/>
      <c r="AW37" s="23"/>
      <c r="AX37" s="23"/>
      <c r="AY37" s="23"/>
      <c r="AZ37" s="23"/>
      <c r="BA37" s="13"/>
      <c r="BB37" s="23"/>
      <c r="BC37" s="23"/>
      <c r="BD37" s="23"/>
      <c r="BE37" s="19"/>
      <c r="BF37" s="103"/>
      <c r="BG37" s="103"/>
      <c r="BH37" s="103"/>
      <c r="BI37" s="103"/>
      <c r="BJ37" s="103"/>
      <c r="BK37" s="103"/>
      <c r="BL37" s="103"/>
      <c r="BM37" s="103"/>
      <c r="BN37" s="103"/>
      <c r="BO37" s="7"/>
      <c r="BP37" s="115"/>
      <c r="BQ37" s="115"/>
      <c r="BR37" s="115"/>
      <c r="BS37" s="97"/>
      <c r="BT37" s="97"/>
      <c r="BU37" s="97"/>
      <c r="BV37" s="97"/>
      <c r="BW37" s="97"/>
      <c r="BX37" s="97"/>
      <c r="BY37" s="97"/>
      <c r="BZ37" s="97"/>
      <c r="CA37" s="97"/>
      <c r="CB37" s="97"/>
      <c r="CC37" s="830" t="s">
        <v>109</v>
      </c>
      <c r="CD37" s="830"/>
      <c r="CE37" s="830"/>
      <c r="CF37" s="830"/>
      <c r="CG37" s="830"/>
      <c r="CH37" s="830"/>
      <c r="CI37" s="830"/>
      <c r="CJ37" s="97"/>
      <c r="CK37" s="97"/>
      <c r="CL37" s="23"/>
      <c r="CM37" s="23"/>
      <c r="CN37" s="23"/>
      <c r="CO37" s="23"/>
      <c r="CP37" s="13"/>
      <c r="CQ37" s="23"/>
      <c r="CR37" s="23"/>
      <c r="CS37" s="23"/>
      <c r="CT37" s="23"/>
      <c r="CU37" s="23"/>
      <c r="CV37" s="23"/>
      <c r="CW37" s="13"/>
      <c r="CX37" s="23"/>
      <c r="CY37" s="23"/>
      <c r="CZ37" s="23"/>
      <c r="DA37" s="23"/>
      <c r="DB37" s="23"/>
      <c r="DC37" s="23"/>
      <c r="DD37" s="13"/>
      <c r="DE37" s="23"/>
      <c r="DF37" s="23"/>
      <c r="DG37" s="23"/>
      <c r="DH37" s="23"/>
      <c r="DI37" s="23"/>
      <c r="DJ37" s="23"/>
      <c r="DK37" s="23"/>
      <c r="DL37" s="23"/>
      <c r="DM37" s="23"/>
      <c r="DN37" s="23"/>
      <c r="DO37" s="23"/>
      <c r="DP37" s="23"/>
      <c r="DQ37" s="13"/>
      <c r="DR37" s="23"/>
      <c r="DS37" s="23"/>
      <c r="DT37" s="23"/>
      <c r="DU37" s="23"/>
      <c r="DV37" s="23"/>
      <c r="DW37" s="23"/>
      <c r="DX37" s="23"/>
      <c r="DY37" s="23"/>
      <c r="DZ37" s="739"/>
      <c r="EA37" s="23"/>
      <c r="EB37" s="947"/>
      <c r="EC37" s="947"/>
      <c r="ED37" s="947"/>
      <c r="EE37" s="947"/>
      <c r="EF37" s="947"/>
      <c r="EG37" s="947"/>
      <c r="EH37" s="947"/>
      <c r="EI37" s="947"/>
      <c r="EJ37" s="947"/>
      <c r="EK37" s="947"/>
      <c r="EL37" s="103"/>
      <c r="EM37" s="103"/>
      <c r="EN37" s="103"/>
      <c r="EO37" s="103"/>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row>
    <row r="38" spans="1:193" s="35" customFormat="1" ht="18" customHeight="1">
      <c r="B38" s="442"/>
      <c r="C38" s="443" t="s">
        <v>733</v>
      </c>
      <c r="D38" s="444"/>
      <c r="E38" s="444"/>
      <c r="F38" s="444"/>
      <c r="G38" s="444"/>
      <c r="H38" s="444"/>
      <c r="I38" s="444"/>
      <c r="J38" s="444"/>
      <c r="K38" s="444"/>
      <c r="L38" s="445"/>
      <c r="M38" s="445"/>
      <c r="N38" s="444"/>
      <c r="O38" s="444"/>
      <c r="P38" s="444"/>
      <c r="Q38" s="444"/>
      <c r="R38" s="444"/>
      <c r="S38" s="444"/>
      <c r="T38" s="444"/>
      <c r="U38" s="444"/>
      <c r="V38" s="444"/>
      <c r="W38" s="444"/>
      <c r="X38" s="444"/>
      <c r="Y38" s="444"/>
      <c r="Z38" s="444"/>
      <c r="AA38" s="444"/>
      <c r="AB38" s="444"/>
      <c r="AC38" s="444"/>
      <c r="AD38" s="444"/>
      <c r="AE38" s="444"/>
      <c r="AF38" s="444"/>
      <c r="AG38" s="444"/>
      <c r="AH38" s="444"/>
      <c r="AI38" s="444"/>
      <c r="AJ38" s="444"/>
      <c r="AK38" s="444"/>
      <c r="AL38" s="444"/>
      <c r="AM38" s="444"/>
      <c r="AN38" s="444"/>
      <c r="AO38" s="444"/>
      <c r="AP38" s="444"/>
      <c r="AQ38" s="444"/>
      <c r="AR38" s="444"/>
      <c r="AS38" s="444"/>
      <c r="AT38" s="444"/>
      <c r="AU38" s="444"/>
      <c r="AV38" s="444"/>
      <c r="AW38" s="444"/>
      <c r="AX38" s="444"/>
      <c r="AY38" s="444"/>
      <c r="AZ38" s="444"/>
      <c r="BA38" s="444"/>
      <c r="BB38" s="444"/>
      <c r="BC38" s="444"/>
      <c r="BD38" s="444"/>
      <c r="BE38" s="444"/>
      <c r="BF38" s="444"/>
      <c r="BG38" s="444"/>
      <c r="BH38" s="444"/>
      <c r="BI38" s="444"/>
      <c r="BJ38" s="444"/>
      <c r="BK38" s="444"/>
      <c r="BL38" s="444"/>
      <c r="BM38" s="444"/>
      <c r="BN38" s="444"/>
      <c r="BO38" s="444"/>
      <c r="BP38" s="444"/>
      <c r="BQ38" s="444"/>
      <c r="BR38" s="444"/>
      <c r="BS38" s="444"/>
      <c r="BT38" s="444"/>
      <c r="BU38" s="444"/>
      <c r="BV38" s="444"/>
      <c r="BW38" s="444"/>
      <c r="BX38" s="444"/>
      <c r="BY38" s="444"/>
      <c r="BZ38" s="444"/>
      <c r="CA38" s="446"/>
      <c r="CB38" s="446"/>
      <c r="CC38" s="446"/>
      <c r="CD38" s="446"/>
      <c r="CE38" s="444"/>
      <c r="CF38" s="444"/>
      <c r="CG38" s="444"/>
      <c r="CH38" s="444"/>
      <c r="CI38" s="444"/>
      <c r="CJ38" s="444"/>
      <c r="CK38" s="444"/>
      <c r="CL38" s="444"/>
      <c r="CM38" s="444"/>
      <c r="CN38" s="444"/>
      <c r="CO38" s="444"/>
      <c r="CP38" s="444"/>
      <c r="CQ38" s="444"/>
      <c r="CR38" s="444"/>
      <c r="CS38" s="444"/>
      <c r="CT38" s="444"/>
      <c r="CU38" s="444"/>
      <c r="CV38" s="444"/>
      <c r="CW38" s="444"/>
      <c r="CX38" s="444"/>
      <c r="CY38" s="444"/>
      <c r="CZ38" s="444"/>
      <c r="DA38" s="444"/>
      <c r="DB38" s="444"/>
      <c r="DC38" s="444"/>
      <c r="DD38" s="444"/>
      <c r="DE38" s="443"/>
      <c r="DF38" s="443"/>
      <c r="DG38" s="443"/>
      <c r="DH38" s="443"/>
      <c r="DI38" s="443"/>
      <c r="DJ38" s="443"/>
      <c r="DK38" s="443"/>
      <c r="DL38" s="443"/>
      <c r="DM38" s="443"/>
      <c r="DN38" s="444"/>
      <c r="DO38" s="444"/>
      <c r="DP38" s="445"/>
      <c r="DQ38" s="444"/>
      <c r="DR38" s="444"/>
      <c r="DS38" s="444"/>
      <c r="DT38" s="444"/>
      <c r="DU38" s="444"/>
      <c r="DV38" s="444"/>
      <c r="DW38" s="444"/>
      <c r="DX38" s="444"/>
      <c r="DY38" s="444"/>
      <c r="DZ38" s="444"/>
      <c r="EA38" s="444"/>
      <c r="EB38" s="444"/>
      <c r="EC38" s="444"/>
      <c r="ED38" s="444"/>
      <c r="EE38" s="444"/>
      <c r="EF38" s="444"/>
      <c r="EG38" s="444"/>
      <c r="EH38" s="444"/>
      <c r="EI38" s="444"/>
      <c r="EJ38" s="444"/>
      <c r="EK38" s="444"/>
      <c r="EL38" s="444"/>
      <c r="EM38" s="444"/>
      <c r="EN38" s="444"/>
      <c r="EO38" s="444"/>
      <c r="EP38" s="443"/>
      <c r="EQ38" s="443"/>
      <c r="ER38" s="443"/>
      <c r="ES38" s="443"/>
      <c r="ET38" s="443"/>
      <c r="EU38" s="443"/>
      <c r="EV38" s="443"/>
      <c r="EW38" s="443"/>
      <c r="EX38" s="443"/>
      <c r="EY38" s="443"/>
      <c r="EZ38" s="443"/>
      <c r="FA38" s="443"/>
      <c r="FB38" s="443"/>
      <c r="FC38" s="443"/>
      <c r="FD38" s="443"/>
      <c r="FE38" s="443"/>
      <c r="FF38" s="443"/>
      <c r="FG38" s="443"/>
      <c r="FH38" s="443"/>
      <c r="FI38" s="443"/>
      <c r="FJ38" s="443"/>
      <c r="FK38" s="443"/>
      <c r="FL38" s="443"/>
      <c r="FM38" s="443"/>
      <c r="FN38" s="443"/>
      <c r="FO38" s="443"/>
      <c r="FP38" s="443"/>
      <c r="FQ38" s="443"/>
      <c r="FR38" s="443"/>
      <c r="FS38" s="443"/>
      <c r="FT38" s="443"/>
      <c r="FU38" s="443"/>
      <c r="FV38" s="443"/>
      <c r="FW38" s="443"/>
      <c r="FX38" s="443"/>
      <c r="FY38" s="443"/>
      <c r="FZ38" s="443"/>
      <c r="GA38" s="443"/>
      <c r="GB38" s="443"/>
      <c r="GC38" s="443"/>
      <c r="GD38" s="447"/>
    </row>
    <row r="39" spans="1:193" ht="13.5" customHeight="1">
      <c r="B39" s="347"/>
      <c r="C39" s="432"/>
      <c r="D39" s="432"/>
      <c r="E39" s="432"/>
      <c r="F39" s="432"/>
      <c r="G39" s="432"/>
      <c r="H39" s="334"/>
      <c r="I39" s="334"/>
      <c r="J39" s="334"/>
      <c r="K39" s="334"/>
      <c r="L39" s="336"/>
      <c r="M39" s="322"/>
      <c r="N39" s="50"/>
      <c r="O39" s="40"/>
      <c r="P39" s="40"/>
      <c r="Q39" s="40"/>
      <c r="R39" s="369"/>
      <c r="S39" s="369"/>
      <c r="T39" s="369"/>
      <c r="U39" s="369"/>
      <c r="V39" s="369"/>
      <c r="W39" s="369"/>
      <c r="X39" s="369"/>
      <c r="Y39" s="369"/>
      <c r="Z39" s="369"/>
      <c r="AA39" s="369"/>
      <c r="AB39" s="369"/>
      <c r="AC39" s="369"/>
      <c r="AD39" s="942">
        <v>3</v>
      </c>
      <c r="AE39" s="942"/>
      <c r="AF39" s="942"/>
      <c r="AG39" s="942"/>
      <c r="AH39" s="942"/>
      <c r="AI39" s="942"/>
      <c r="AJ39" s="942"/>
      <c r="AK39" s="103"/>
      <c r="AL39" s="103"/>
      <c r="AM39" s="103"/>
      <c r="AN39" s="103"/>
      <c r="AO39" s="103"/>
      <c r="AP39" s="103"/>
      <c r="AQ39" s="103"/>
      <c r="AR39" s="103"/>
      <c r="AS39" s="103"/>
      <c r="AT39" s="103"/>
      <c r="AU39" s="103"/>
      <c r="AV39" s="103"/>
      <c r="AW39" s="103"/>
      <c r="AX39" s="103"/>
      <c r="AY39" s="103"/>
      <c r="AZ39" s="103"/>
      <c r="BA39" s="103"/>
      <c r="BB39" s="103"/>
      <c r="BC39" s="103"/>
      <c r="BD39" s="103"/>
      <c r="BE39" s="103"/>
      <c r="BF39" s="103"/>
      <c r="BG39" s="103"/>
      <c r="BH39" s="103"/>
      <c r="BI39" s="103"/>
      <c r="BJ39" s="103"/>
      <c r="BK39" s="103"/>
      <c r="BL39" s="103"/>
      <c r="BM39" s="103"/>
      <c r="BN39" s="103"/>
      <c r="BO39" s="103"/>
      <c r="BP39" s="103"/>
      <c r="BQ39" s="103"/>
      <c r="BR39" s="103"/>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103"/>
      <c r="DO39" s="103"/>
      <c r="DP39" s="332"/>
      <c r="DQ39" s="103"/>
      <c r="DR39" s="103"/>
      <c r="DS39" s="103"/>
      <c r="DT39" s="103"/>
      <c r="DU39" s="103"/>
      <c r="DV39" s="103"/>
      <c r="DW39" s="103"/>
      <c r="DX39" s="103"/>
      <c r="DY39" s="103"/>
      <c r="DZ39" s="103"/>
      <c r="EA39" s="103"/>
      <c r="EB39" s="103"/>
      <c r="EC39" s="103"/>
      <c r="ED39" s="103"/>
      <c r="EE39" s="103"/>
      <c r="EF39" s="103"/>
      <c r="EG39" s="103"/>
      <c r="EH39" s="103"/>
      <c r="EI39" s="103"/>
      <c r="EJ39" s="103"/>
      <c r="EK39" s="103"/>
      <c r="EL39" s="103"/>
      <c r="EM39" s="103"/>
      <c r="EN39" s="103"/>
      <c r="EO39" s="103"/>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348"/>
    </row>
    <row r="40" spans="1:193" ht="22.5" customHeight="1">
      <c r="B40" s="347"/>
      <c r="C40" s="960" t="s">
        <v>283</v>
      </c>
      <c r="D40" s="960"/>
      <c r="E40" s="960"/>
      <c r="F40" s="960"/>
      <c r="G40" s="960"/>
      <c r="H40" s="960"/>
      <c r="I40" s="7"/>
      <c r="J40" s="7"/>
      <c r="K40" s="7"/>
      <c r="L40" s="1246"/>
      <c r="M40" s="1247"/>
      <c r="N40" s="1247"/>
      <c r="O40" s="1248"/>
      <c r="P40" s="12"/>
      <c r="Q40" s="12"/>
      <c r="R40" s="1249">
        <v>2</v>
      </c>
      <c r="S40" s="1250"/>
      <c r="T40" s="1250"/>
      <c r="U40" s="1251"/>
      <c r="V40" s="12"/>
      <c r="W40" s="1249">
        <v>8</v>
      </c>
      <c r="X40" s="1250"/>
      <c r="Y40" s="1250"/>
      <c r="Z40" s="1251"/>
      <c r="AA40" s="12"/>
      <c r="AB40" s="12"/>
      <c r="AC40" s="12"/>
      <c r="AD40" s="1239"/>
      <c r="AE40" s="1240"/>
      <c r="AF40" s="1240"/>
      <c r="AG40" s="1240"/>
      <c r="AH40" s="1240"/>
      <c r="AI40" s="1240"/>
      <c r="AJ40" s="1241"/>
      <c r="AK40" s="103"/>
      <c r="AL40" s="1239"/>
      <c r="AM40" s="1240"/>
      <c r="AN40" s="1240"/>
      <c r="AO40" s="1240"/>
      <c r="AP40" s="1240"/>
      <c r="AQ40" s="1240"/>
      <c r="AR40" s="1241"/>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103"/>
      <c r="DO40" s="103"/>
      <c r="DP40" s="332"/>
      <c r="DQ40" s="103"/>
      <c r="DR40" s="103"/>
      <c r="DS40" s="960" t="s">
        <v>111</v>
      </c>
      <c r="DT40" s="960"/>
      <c r="DU40" s="960"/>
      <c r="DV40" s="960"/>
      <c r="DW40" s="960"/>
      <c r="DX40" s="960"/>
      <c r="DY40" s="960"/>
      <c r="DZ40" s="960"/>
      <c r="EA40" s="960"/>
      <c r="EB40" s="960"/>
      <c r="EC40" s="960"/>
      <c r="ED40" s="960"/>
      <c r="EE40" s="960"/>
      <c r="EF40" s="960"/>
      <c r="EG40" s="960"/>
      <c r="EH40" s="960"/>
      <c r="EI40" s="960"/>
      <c r="EJ40" s="960"/>
      <c r="EK40" s="960"/>
      <c r="EL40" s="960"/>
      <c r="EM40" s="960"/>
      <c r="EN40" s="960"/>
      <c r="EO40" s="960"/>
      <c r="EP40" s="960"/>
      <c r="EQ40" s="960"/>
      <c r="ER40" s="960"/>
      <c r="ES40" s="960"/>
      <c r="ET40" s="960"/>
      <c r="EU40" s="960"/>
      <c r="EV40" s="960"/>
      <c r="EW40" s="960"/>
      <c r="EX40" s="960"/>
      <c r="EY40" s="960"/>
      <c r="EZ40" s="960"/>
      <c r="FA40" s="960"/>
      <c r="FB40" s="960"/>
      <c r="FC40" s="960"/>
      <c r="FD40" s="960"/>
      <c r="FE40" s="960"/>
      <c r="FF40" s="960"/>
      <c r="FG40" s="960"/>
      <c r="FH40" s="960"/>
      <c r="FI40" s="960"/>
      <c r="FJ40" s="960"/>
      <c r="FK40" s="960"/>
      <c r="FL40" s="960"/>
      <c r="FM40" s="960"/>
      <c r="FN40" s="960"/>
      <c r="FO40" s="960"/>
      <c r="FP40" s="960"/>
      <c r="FQ40" s="960"/>
      <c r="FR40" s="960"/>
      <c r="FS40" s="960"/>
      <c r="FT40" s="960"/>
      <c r="FU40" s="960"/>
      <c r="FV40" s="960"/>
      <c r="FW40" s="960"/>
      <c r="FX40" s="960"/>
      <c r="FY40" s="960"/>
      <c r="FZ40" s="960"/>
      <c r="GA40" s="960"/>
      <c r="GB40" s="960"/>
      <c r="GC40" s="960"/>
      <c r="GD40" s="1256"/>
    </row>
    <row r="41" spans="1:193" s="25" customFormat="1" ht="13.5" customHeight="1">
      <c r="B41" s="448"/>
      <c r="C41" s="23"/>
      <c r="D41" s="23"/>
      <c r="E41" s="23"/>
      <c r="F41" s="23"/>
      <c r="G41" s="23"/>
      <c r="H41" s="21"/>
      <c r="I41" s="50"/>
      <c r="J41" s="50"/>
      <c r="K41" s="50"/>
      <c r="L41" s="322"/>
      <c r="M41" s="322"/>
      <c r="N41" s="50"/>
      <c r="O41" s="40"/>
      <c r="P41" s="40"/>
      <c r="Q41" s="40"/>
      <c r="R41" s="437"/>
      <c r="S41" s="437"/>
      <c r="T41" s="437"/>
      <c r="U41" s="437"/>
      <c r="V41" s="437"/>
      <c r="W41" s="437"/>
      <c r="X41" s="437"/>
      <c r="Y41" s="437"/>
      <c r="Z41" s="437"/>
      <c r="AA41" s="437"/>
      <c r="AB41" s="437"/>
      <c r="AC41" s="437"/>
      <c r="AD41" s="1257">
        <v>3</v>
      </c>
      <c r="AE41" s="1257"/>
      <c r="AF41" s="1257"/>
      <c r="AG41" s="1257"/>
      <c r="AH41" s="1257"/>
      <c r="AI41" s="1257"/>
      <c r="AJ41" s="1257"/>
      <c r="AK41" s="368"/>
      <c r="AL41" s="368"/>
      <c r="AM41" s="368"/>
      <c r="AN41" s="368"/>
      <c r="AO41" s="368"/>
      <c r="AP41" s="368"/>
      <c r="AQ41" s="368"/>
      <c r="AR41" s="368"/>
      <c r="AS41" s="368"/>
      <c r="AT41" s="1257">
        <v>5</v>
      </c>
      <c r="AU41" s="1257"/>
      <c r="AV41" s="1257"/>
      <c r="AW41" s="1257"/>
      <c r="AX41" s="1257"/>
      <c r="AY41" s="1257"/>
      <c r="AZ41" s="1257"/>
      <c r="BA41" s="368"/>
      <c r="BB41" s="368"/>
      <c r="BC41" s="368"/>
      <c r="BD41" s="368"/>
      <c r="BE41" s="368"/>
      <c r="BF41" s="368"/>
      <c r="BG41" s="368"/>
      <c r="BH41" s="368"/>
      <c r="BI41" s="368"/>
      <c r="BJ41" s="368"/>
      <c r="BK41" s="368"/>
      <c r="BL41" s="368"/>
      <c r="BM41" s="368"/>
      <c r="BN41" s="368"/>
      <c r="BO41" s="368"/>
      <c r="BP41" s="368"/>
      <c r="BQ41" s="368"/>
      <c r="BR41" s="368"/>
      <c r="BS41" s="368"/>
      <c r="BT41" s="368"/>
      <c r="BU41" s="368"/>
      <c r="BV41" s="368"/>
      <c r="BW41" s="368"/>
      <c r="BX41" s="368"/>
      <c r="BY41" s="449"/>
      <c r="BZ41" s="449"/>
      <c r="CA41" s="449"/>
      <c r="CB41" s="368"/>
      <c r="CC41" s="368"/>
      <c r="CD41" s="368"/>
      <c r="CE41" s="368"/>
      <c r="CF41" s="368"/>
      <c r="CG41" s="368"/>
      <c r="CH41" s="1257">
        <v>10</v>
      </c>
      <c r="CI41" s="1257"/>
      <c r="CJ41" s="1257"/>
      <c r="CK41" s="1257"/>
      <c r="CL41" s="1257"/>
      <c r="CM41" s="1257"/>
      <c r="CN41" s="1257"/>
      <c r="CO41" s="368"/>
      <c r="CP41" s="368"/>
      <c r="CQ41" s="368"/>
      <c r="CR41" s="368"/>
      <c r="CS41" s="368"/>
      <c r="CT41" s="368"/>
      <c r="CU41" s="368"/>
      <c r="CV41" s="368"/>
      <c r="CW41" s="368"/>
      <c r="CX41" s="368"/>
      <c r="CY41" s="368"/>
      <c r="CZ41" s="368"/>
      <c r="DA41" s="368"/>
      <c r="DB41" s="368"/>
      <c r="DC41" s="39"/>
      <c r="DD41" s="39"/>
      <c r="DE41" s="39"/>
      <c r="DF41" s="39"/>
      <c r="DG41" s="39"/>
      <c r="DH41" s="39"/>
      <c r="DI41" s="39"/>
      <c r="DJ41" s="39"/>
      <c r="DK41" s="39"/>
      <c r="DL41" s="39"/>
      <c r="DM41" s="39"/>
      <c r="DN41" s="368"/>
      <c r="DO41" s="368"/>
      <c r="DP41" s="450"/>
      <c r="DQ41" s="368"/>
      <c r="DR41" s="368"/>
      <c r="DS41" s="368"/>
      <c r="DT41" s="368"/>
      <c r="DU41" s="368"/>
      <c r="DV41" s="368"/>
      <c r="DW41" s="368"/>
      <c r="DX41" s="368"/>
      <c r="DY41" s="368"/>
      <c r="DZ41" s="368"/>
      <c r="EA41" s="368"/>
      <c r="EB41" s="368"/>
      <c r="EC41" s="368"/>
      <c r="ED41" s="368"/>
      <c r="EE41" s="368"/>
      <c r="EF41" s="1257">
        <v>13</v>
      </c>
      <c r="EG41" s="1257"/>
      <c r="EH41" s="1257"/>
      <c r="EI41" s="1257"/>
      <c r="EJ41" s="368"/>
      <c r="EK41" s="368"/>
      <c r="EL41" s="1257">
        <v>14</v>
      </c>
      <c r="EM41" s="1257"/>
      <c r="EN41" s="1257"/>
      <c r="EO41" s="1257"/>
      <c r="EP41" s="39"/>
      <c r="EQ41" s="39"/>
      <c r="ER41" s="39"/>
      <c r="ES41" s="39"/>
      <c r="ET41" s="39"/>
      <c r="EU41" s="39"/>
      <c r="EV41" s="39"/>
      <c r="EW41" s="39"/>
      <c r="EX41" s="39"/>
      <c r="EY41" s="39"/>
      <c r="EZ41" s="39"/>
      <c r="FA41" s="1257">
        <v>16</v>
      </c>
      <c r="FB41" s="1257"/>
      <c r="FC41" s="1257"/>
      <c r="FD41" s="1257"/>
      <c r="FE41" s="39"/>
      <c r="FF41" s="39"/>
      <c r="FG41" s="39"/>
      <c r="FH41" s="39"/>
      <c r="FI41" s="39"/>
      <c r="FJ41" s="39"/>
      <c r="FK41" s="39"/>
      <c r="FL41" s="39"/>
      <c r="FM41" s="39"/>
      <c r="FN41" s="39"/>
      <c r="FO41" s="39"/>
      <c r="FP41" s="1257">
        <v>18</v>
      </c>
      <c r="FQ41" s="1257"/>
      <c r="FR41" s="1257"/>
      <c r="FS41" s="1257"/>
      <c r="FT41" s="39"/>
      <c r="FU41" s="39"/>
      <c r="FV41" s="39"/>
      <c r="FW41" s="39"/>
      <c r="FX41" s="39"/>
      <c r="FY41" s="39"/>
      <c r="FZ41" s="39"/>
      <c r="GA41" s="39"/>
      <c r="GB41" s="39"/>
      <c r="GC41" s="39"/>
      <c r="GD41" s="451"/>
    </row>
    <row r="42" spans="1:193" ht="22.5" customHeight="1">
      <c r="B42" s="347"/>
      <c r="C42" s="1258" t="s">
        <v>64</v>
      </c>
      <c r="D42" s="1258"/>
      <c r="E42" s="1258"/>
      <c r="F42" s="1258"/>
      <c r="G42" s="1258"/>
      <c r="H42" s="1258"/>
      <c r="I42" s="7"/>
      <c r="J42" s="7"/>
      <c r="K42" s="7"/>
      <c r="L42" s="1246"/>
      <c r="M42" s="1247"/>
      <c r="N42" s="1247"/>
      <c r="O42" s="1248"/>
      <c r="P42" s="12"/>
      <c r="Q42" s="12"/>
      <c r="R42" s="1249">
        <v>2</v>
      </c>
      <c r="S42" s="1250"/>
      <c r="T42" s="1250"/>
      <c r="U42" s="1251"/>
      <c r="V42" s="12"/>
      <c r="W42" s="1249">
        <v>9</v>
      </c>
      <c r="X42" s="1250"/>
      <c r="Y42" s="1250"/>
      <c r="Z42" s="1251"/>
      <c r="AA42" s="12"/>
      <c r="AB42" s="12"/>
      <c r="AC42" s="12"/>
      <c r="AD42" s="1239"/>
      <c r="AE42" s="1240"/>
      <c r="AF42" s="1240"/>
      <c r="AG42" s="1240"/>
      <c r="AH42" s="1240"/>
      <c r="AI42" s="1240"/>
      <c r="AJ42" s="1241"/>
      <c r="AK42" s="103"/>
      <c r="AL42" s="1239"/>
      <c r="AM42" s="1240"/>
      <c r="AN42" s="1240"/>
      <c r="AO42" s="1240"/>
      <c r="AP42" s="1240"/>
      <c r="AQ42" s="1240"/>
      <c r="AR42" s="1241"/>
      <c r="AS42" s="103"/>
      <c r="AT42" s="1239"/>
      <c r="AU42" s="1240"/>
      <c r="AV42" s="1240"/>
      <c r="AW42" s="1240"/>
      <c r="AX42" s="1240"/>
      <c r="AY42" s="1240"/>
      <c r="AZ42" s="1241"/>
      <c r="BA42" s="103"/>
      <c r="BB42" s="1239"/>
      <c r="BC42" s="1240"/>
      <c r="BD42" s="1240"/>
      <c r="BE42" s="1240"/>
      <c r="BF42" s="1240"/>
      <c r="BG42" s="1240"/>
      <c r="BH42" s="1241"/>
      <c r="BI42" s="103"/>
      <c r="BJ42" s="1239"/>
      <c r="BK42" s="1240"/>
      <c r="BL42" s="1240"/>
      <c r="BM42" s="1240"/>
      <c r="BN42" s="1240"/>
      <c r="BO42" s="1240"/>
      <c r="BP42" s="1241"/>
      <c r="BQ42" s="43"/>
      <c r="BR42" s="1239"/>
      <c r="BS42" s="1240"/>
      <c r="BT42" s="1240"/>
      <c r="BU42" s="1240"/>
      <c r="BV42" s="1240"/>
      <c r="BW42" s="1240"/>
      <c r="BX42" s="1241"/>
      <c r="BY42" s="103"/>
      <c r="BZ42" s="1239"/>
      <c r="CA42" s="1240"/>
      <c r="CB42" s="1240"/>
      <c r="CC42" s="1240"/>
      <c r="CD42" s="1240"/>
      <c r="CE42" s="1240"/>
      <c r="CF42" s="1241"/>
      <c r="CG42" s="103"/>
      <c r="CH42" s="1239"/>
      <c r="CI42" s="1240"/>
      <c r="CJ42" s="1240"/>
      <c r="CK42" s="1240"/>
      <c r="CL42" s="1240"/>
      <c r="CM42" s="1240"/>
      <c r="CN42" s="1241"/>
      <c r="CO42" s="103"/>
      <c r="CP42" s="1239"/>
      <c r="CQ42" s="1240"/>
      <c r="CR42" s="1240"/>
      <c r="CS42" s="1240"/>
      <c r="CT42" s="1240"/>
      <c r="CU42" s="1240"/>
      <c r="CV42" s="1241"/>
      <c r="CW42" s="103"/>
      <c r="CX42" s="1239"/>
      <c r="CY42" s="1240"/>
      <c r="CZ42" s="1240"/>
      <c r="DA42" s="1240"/>
      <c r="DB42" s="1240"/>
      <c r="DC42" s="1240"/>
      <c r="DD42" s="1241"/>
      <c r="DE42" s="7"/>
      <c r="DF42" s="316"/>
      <c r="DG42" s="316"/>
      <c r="DH42" s="103"/>
      <c r="DI42" s="316"/>
      <c r="DJ42" s="849" t="s">
        <v>284</v>
      </c>
      <c r="DK42" s="849"/>
      <c r="DL42" s="849"/>
      <c r="DM42" s="849"/>
      <c r="DN42" s="849"/>
      <c r="DO42" s="849"/>
      <c r="DP42" s="849"/>
      <c r="DQ42" s="849"/>
      <c r="DR42" s="849"/>
      <c r="DS42" s="849"/>
      <c r="DT42" s="849"/>
      <c r="DU42" s="849"/>
      <c r="DV42" s="849"/>
      <c r="DW42" s="849"/>
      <c r="DX42" s="849"/>
      <c r="DY42" s="849"/>
      <c r="DZ42" s="849"/>
      <c r="EA42" s="849"/>
      <c r="EB42" s="849"/>
      <c r="EC42" s="849"/>
      <c r="ED42" s="849"/>
      <c r="EE42" s="849"/>
      <c r="EF42" s="1243"/>
      <c r="EG42" s="1244"/>
      <c r="EH42" s="1244"/>
      <c r="EI42" s="1245"/>
      <c r="EJ42" s="103"/>
      <c r="EK42" s="103"/>
      <c r="EL42" s="1243"/>
      <c r="EM42" s="1244"/>
      <c r="EN42" s="1244"/>
      <c r="EO42" s="1245"/>
      <c r="EP42" s="37"/>
      <c r="EQ42" s="1243"/>
      <c r="ER42" s="1244"/>
      <c r="ES42" s="1244"/>
      <c r="ET42" s="1245"/>
      <c r="EU42" s="960" t="s">
        <v>19</v>
      </c>
      <c r="EV42" s="960"/>
      <c r="EW42" s="960"/>
      <c r="EX42" s="960"/>
      <c r="EY42" s="960"/>
      <c r="EZ42" s="960"/>
      <c r="FA42" s="1243"/>
      <c r="FB42" s="1244"/>
      <c r="FC42" s="1244"/>
      <c r="FD42" s="1245"/>
      <c r="FE42" s="37"/>
      <c r="FF42" s="1243"/>
      <c r="FG42" s="1244"/>
      <c r="FH42" s="1244"/>
      <c r="FI42" s="1245"/>
      <c r="FJ42" s="960" t="s">
        <v>20</v>
      </c>
      <c r="FK42" s="960"/>
      <c r="FL42" s="960"/>
      <c r="FM42" s="960"/>
      <c r="FN42" s="960"/>
      <c r="FO42" s="960"/>
      <c r="FP42" s="1243"/>
      <c r="FQ42" s="1244"/>
      <c r="FR42" s="1244"/>
      <c r="FS42" s="1245"/>
      <c r="FT42" s="37"/>
      <c r="FU42" s="1243"/>
      <c r="FV42" s="1244"/>
      <c r="FW42" s="1244"/>
      <c r="FX42" s="1245"/>
      <c r="FY42" s="901" t="s">
        <v>21</v>
      </c>
      <c r="FZ42" s="901"/>
      <c r="GA42" s="901"/>
      <c r="GB42" s="901"/>
      <c r="GC42" s="901"/>
      <c r="GD42" s="1242"/>
    </row>
    <row r="43" spans="1:193" ht="5.25" customHeight="1">
      <c r="B43" s="347"/>
      <c r="C43" s="13"/>
      <c r="D43" s="23"/>
      <c r="E43" s="23"/>
      <c r="F43" s="23"/>
      <c r="G43" s="23"/>
      <c r="H43" s="23"/>
      <c r="I43" s="103"/>
      <c r="J43" s="103"/>
      <c r="K43" s="103"/>
      <c r="L43" s="332"/>
      <c r="M43" s="332"/>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c r="BV43" s="103"/>
      <c r="BW43" s="103"/>
      <c r="BX43" s="103"/>
      <c r="BY43" s="103"/>
      <c r="BZ43" s="103"/>
      <c r="CA43" s="452"/>
      <c r="CB43" s="452"/>
      <c r="CC43" s="452"/>
      <c r="CD43" s="452"/>
      <c r="CE43" s="103"/>
      <c r="CF43" s="103"/>
      <c r="CG43" s="103"/>
      <c r="CH43" s="103"/>
      <c r="CI43" s="103"/>
      <c r="CJ43" s="103"/>
      <c r="CK43" s="103"/>
      <c r="CL43" s="103"/>
      <c r="CM43" s="103"/>
      <c r="CN43" s="103"/>
      <c r="CO43" s="103"/>
      <c r="CP43" s="103"/>
      <c r="CQ43" s="103"/>
      <c r="CR43" s="103"/>
      <c r="CS43" s="103"/>
      <c r="CT43" s="103"/>
      <c r="CU43" s="103"/>
      <c r="CV43" s="103"/>
      <c r="CW43" s="103"/>
      <c r="CX43" s="103"/>
      <c r="CY43" s="103"/>
      <c r="CZ43" s="103"/>
      <c r="DA43" s="103"/>
      <c r="DB43" s="103"/>
      <c r="DC43" s="103"/>
      <c r="DD43" s="103"/>
      <c r="DE43" s="7"/>
      <c r="DF43" s="7"/>
      <c r="DG43" s="7"/>
      <c r="DH43" s="7"/>
      <c r="DI43" s="7"/>
      <c r="DJ43" s="7"/>
      <c r="DK43" s="7"/>
      <c r="DL43" s="7"/>
      <c r="DM43" s="7"/>
      <c r="DN43" s="103"/>
      <c r="DO43" s="103"/>
      <c r="DP43" s="332"/>
      <c r="DQ43" s="103"/>
      <c r="DR43" s="103"/>
      <c r="DS43" s="103"/>
      <c r="DT43" s="103"/>
      <c r="DU43" s="103"/>
      <c r="DV43" s="103"/>
      <c r="DW43" s="103"/>
      <c r="DX43" s="103"/>
      <c r="DY43" s="103"/>
      <c r="DZ43" s="103"/>
      <c r="EA43" s="103"/>
      <c r="EB43" s="103"/>
      <c r="EC43" s="103"/>
      <c r="ED43" s="103"/>
      <c r="EE43" s="103"/>
      <c r="EF43" s="103"/>
      <c r="EG43" s="103"/>
      <c r="EH43" s="103"/>
      <c r="EI43" s="103"/>
      <c r="EJ43" s="103"/>
      <c r="EK43" s="103"/>
      <c r="EL43" s="103"/>
      <c r="EM43" s="103"/>
      <c r="EN43" s="103"/>
      <c r="EO43" s="103"/>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348"/>
    </row>
    <row r="44" spans="1:193" s="11" customFormat="1" ht="22.5" customHeight="1">
      <c r="B44" s="349"/>
      <c r="C44" s="1230" t="s">
        <v>105</v>
      </c>
      <c r="D44" s="1230"/>
      <c r="E44" s="1230"/>
      <c r="F44" s="1230"/>
      <c r="G44" s="1230"/>
      <c r="H44" s="1230"/>
      <c r="I44" s="9"/>
      <c r="J44" s="9"/>
      <c r="K44" s="453"/>
      <c r="L44" s="1387"/>
      <c r="M44" s="1387"/>
      <c r="N44" s="1387"/>
      <c r="O44" s="1387"/>
      <c r="P44" s="1387"/>
      <c r="Q44" s="1387"/>
      <c r="R44" s="1387"/>
      <c r="S44" s="1387"/>
      <c r="T44" s="1387"/>
      <c r="U44" s="1387"/>
      <c r="V44" s="1387"/>
      <c r="W44" s="1387"/>
      <c r="X44" s="1387"/>
      <c r="Y44" s="1387"/>
      <c r="Z44" s="1387"/>
      <c r="AA44" s="1387"/>
      <c r="AB44" s="1387"/>
      <c r="AC44" s="1387"/>
      <c r="AD44" s="1387"/>
      <c r="AE44" s="1387"/>
      <c r="AF44" s="1387"/>
      <c r="AG44" s="1387"/>
      <c r="AH44" s="1387"/>
      <c r="AI44" s="1387"/>
      <c r="AJ44" s="1387"/>
      <c r="AK44" s="1387"/>
      <c r="AL44" s="1387"/>
      <c r="AM44" s="1387"/>
      <c r="AN44" s="1387"/>
      <c r="AO44" s="1387"/>
      <c r="AP44" s="1387"/>
      <c r="AQ44" s="1387"/>
      <c r="AR44" s="1387"/>
      <c r="AS44" s="1387"/>
      <c r="AT44" s="1387"/>
      <c r="AU44" s="1387"/>
      <c r="AV44" s="1387"/>
      <c r="AW44" s="1387"/>
      <c r="AX44" s="1387"/>
      <c r="AY44" s="1387"/>
      <c r="AZ44" s="1387"/>
      <c r="BA44" s="1387"/>
      <c r="BB44" s="1387"/>
      <c r="BC44" s="1387"/>
      <c r="BD44" s="1387"/>
      <c r="BE44" s="1387"/>
      <c r="BF44" s="1387"/>
      <c r="BG44" s="1387"/>
      <c r="BH44" s="1387"/>
      <c r="BI44" s="1387"/>
      <c r="BJ44" s="1387"/>
      <c r="BK44" s="1387"/>
      <c r="BL44" s="1387"/>
      <c r="BM44" s="1387"/>
      <c r="BN44" s="1387"/>
      <c r="BO44" s="1387"/>
      <c r="BP44" s="1387"/>
      <c r="BQ44" s="1387"/>
      <c r="BR44" s="1387"/>
      <c r="BS44" s="1387"/>
      <c r="BT44" s="1387"/>
      <c r="BU44" s="1387"/>
      <c r="BV44" s="1387"/>
      <c r="BW44" s="1387"/>
      <c r="BX44" s="1387"/>
      <c r="BY44" s="1387"/>
      <c r="BZ44" s="1387"/>
      <c r="CA44" s="1387"/>
      <c r="CB44" s="1387"/>
      <c r="CC44" s="1387"/>
      <c r="CD44" s="1387"/>
      <c r="CE44" s="1387"/>
      <c r="CF44" s="1387"/>
      <c r="CG44" s="1387"/>
      <c r="CH44" s="1387"/>
      <c r="CI44" s="1387"/>
      <c r="CJ44" s="1387"/>
      <c r="CK44" s="1387"/>
      <c r="CL44" s="1387"/>
      <c r="CM44" s="1387"/>
      <c r="CN44" s="1387"/>
      <c r="CO44" s="1387"/>
      <c r="CP44" s="1387"/>
      <c r="CQ44" s="1387"/>
      <c r="CR44" s="1387"/>
      <c r="CS44" s="1387"/>
      <c r="CT44" s="1387"/>
      <c r="CU44" s="1387"/>
      <c r="CV44" s="1387"/>
      <c r="CW44" s="1387"/>
      <c r="CX44" s="1387"/>
      <c r="CY44" s="1387"/>
      <c r="CZ44" s="1387"/>
      <c r="DA44" s="1387"/>
      <c r="DB44" s="1387"/>
      <c r="DC44" s="1387"/>
      <c r="DD44" s="1387"/>
      <c r="DE44" s="1387"/>
      <c r="DF44" s="1387"/>
      <c r="DG44" s="1387"/>
      <c r="DH44" s="1387"/>
      <c r="DI44" s="1387"/>
      <c r="DJ44" s="1387"/>
      <c r="DK44" s="1387"/>
      <c r="DL44" s="1387"/>
      <c r="DM44" s="1387"/>
      <c r="DN44" s="1387"/>
      <c r="DO44" s="1387"/>
      <c r="DP44" s="1387"/>
      <c r="DQ44" s="1387"/>
      <c r="DR44" s="1387"/>
      <c r="DS44" s="1387"/>
      <c r="DT44" s="1387"/>
      <c r="DU44" s="1387"/>
      <c r="DV44" s="1387"/>
      <c r="DW44" s="1387"/>
      <c r="DX44" s="1387"/>
      <c r="DY44" s="1387"/>
      <c r="DZ44" s="454"/>
      <c r="EA44" s="454"/>
      <c r="EB44" s="454"/>
      <c r="EC44" s="454"/>
      <c r="ED44" s="454"/>
      <c r="EE44" s="454"/>
      <c r="EF44" s="454"/>
      <c r="EG44" s="454"/>
      <c r="EH44" s="454"/>
      <c r="EI44" s="454"/>
      <c r="EJ44" s="454"/>
      <c r="EK44" s="454"/>
      <c r="EL44" s="454"/>
      <c r="EM44" s="454"/>
      <c r="EN44" s="454"/>
      <c r="EO44" s="454"/>
      <c r="EP44" s="454"/>
      <c r="EQ44" s="454"/>
      <c r="ER44" s="454"/>
      <c r="ES44" s="454"/>
      <c r="ET44" s="454"/>
      <c r="EU44" s="454"/>
      <c r="EV44" s="454"/>
      <c r="EW44" s="454"/>
      <c r="EX44" s="454"/>
      <c r="EY44" s="454"/>
      <c r="EZ44" s="454"/>
      <c r="FA44" s="454"/>
      <c r="FB44" s="454"/>
      <c r="FC44" s="454"/>
      <c r="FD44" s="454"/>
      <c r="FE44" s="454"/>
      <c r="FF44" s="454"/>
      <c r="FG44" s="454"/>
      <c r="FH44" s="454"/>
      <c r="FI44" s="454"/>
      <c r="FJ44" s="454"/>
      <c r="FK44" s="454"/>
      <c r="FL44" s="454"/>
      <c r="FM44" s="454"/>
      <c r="FN44" s="454"/>
      <c r="FO44" s="454"/>
      <c r="FP44" s="454"/>
      <c r="FQ44" s="454"/>
      <c r="FR44" s="454"/>
      <c r="FS44" s="454"/>
      <c r="FT44" s="454"/>
      <c r="FU44" s="454"/>
      <c r="FV44" s="454"/>
      <c r="FW44" s="454"/>
      <c r="FX44" s="454"/>
      <c r="FY44" s="454"/>
      <c r="FZ44" s="454"/>
      <c r="GA44" s="454"/>
      <c r="GB44" s="454"/>
      <c r="GC44" s="454"/>
      <c r="GD44" s="350"/>
    </row>
    <row r="45" spans="1:193" s="36" customFormat="1" ht="6" customHeight="1" thickBot="1">
      <c r="B45" s="455"/>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454"/>
      <c r="AC45" s="454"/>
      <c r="AD45" s="454"/>
      <c r="AE45" s="454"/>
      <c r="AF45" s="454"/>
      <c r="AG45" s="454"/>
      <c r="AH45" s="454"/>
      <c r="AI45" s="454"/>
      <c r="AJ45" s="454"/>
      <c r="AK45" s="454"/>
      <c r="AL45" s="454"/>
      <c r="AM45" s="454"/>
      <c r="AN45" s="454"/>
      <c r="AO45" s="454"/>
      <c r="AP45" s="454"/>
      <c r="AQ45" s="454"/>
      <c r="AR45" s="454"/>
      <c r="AS45" s="454"/>
      <c r="AT45" s="454"/>
      <c r="AU45" s="454"/>
      <c r="AV45" s="454"/>
      <c r="AW45" s="454"/>
      <c r="AX45" s="454"/>
      <c r="AY45" s="454"/>
      <c r="AZ45" s="454"/>
      <c r="BA45" s="454"/>
      <c r="BB45" s="454"/>
      <c r="BC45" s="454"/>
      <c r="BD45" s="454"/>
      <c r="BE45" s="454"/>
      <c r="BF45" s="454"/>
      <c r="BG45" s="454"/>
      <c r="BH45" s="454"/>
      <c r="BI45" s="454"/>
      <c r="BJ45" s="454"/>
      <c r="BK45" s="454"/>
      <c r="BL45" s="454"/>
      <c r="BM45" s="454"/>
      <c r="BN45" s="454"/>
      <c r="BO45" s="454"/>
      <c r="BP45" s="454"/>
      <c r="BQ45" s="454"/>
      <c r="BR45" s="454"/>
      <c r="BS45" s="454"/>
      <c r="BT45" s="454"/>
      <c r="BU45" s="454"/>
      <c r="BV45" s="454"/>
      <c r="BW45" s="454"/>
      <c r="BX45" s="454"/>
      <c r="BY45" s="454"/>
      <c r="BZ45" s="454"/>
      <c r="CA45" s="454"/>
      <c r="CB45" s="454"/>
      <c r="CC45" s="454"/>
      <c r="CD45" s="454"/>
      <c r="CE45" s="454"/>
      <c r="CF45" s="454"/>
      <c r="CG45" s="454"/>
      <c r="CH45" s="454"/>
      <c r="CI45" s="454"/>
      <c r="CJ45" s="454"/>
      <c r="CK45" s="454"/>
      <c r="CL45" s="454"/>
      <c r="CM45" s="454"/>
      <c r="CN45" s="454"/>
      <c r="CO45" s="454"/>
      <c r="CP45" s="454"/>
      <c r="CQ45" s="454"/>
      <c r="CR45" s="454"/>
      <c r="CS45" s="454"/>
      <c r="CT45" s="454"/>
      <c r="CU45" s="454"/>
      <c r="CV45" s="454"/>
      <c r="CW45" s="454"/>
      <c r="CX45" s="454"/>
      <c r="CY45" s="454"/>
      <c r="CZ45" s="454"/>
      <c r="DA45" s="454"/>
      <c r="DB45" s="454"/>
      <c r="DC45" s="454"/>
      <c r="DD45" s="454"/>
      <c r="DE45" s="454"/>
      <c r="DF45" s="454"/>
      <c r="DG45" s="454"/>
      <c r="DH45" s="454"/>
      <c r="DI45" s="454"/>
      <c r="DJ45" s="454"/>
      <c r="DK45" s="454"/>
      <c r="DL45" s="454"/>
      <c r="DM45" s="454"/>
      <c r="DN45" s="454"/>
      <c r="DO45" s="454"/>
      <c r="DP45" s="454"/>
      <c r="DQ45" s="454"/>
      <c r="DR45" s="454"/>
      <c r="DS45" s="454"/>
      <c r="DT45" s="454"/>
      <c r="DU45" s="454"/>
      <c r="DV45" s="454"/>
      <c r="DW45" s="454"/>
      <c r="DX45" s="454"/>
      <c r="DY45" s="454"/>
      <c r="DZ45" s="454"/>
      <c r="EA45" s="454"/>
      <c r="EB45" s="454"/>
      <c r="EC45" s="454"/>
      <c r="ED45" s="454"/>
      <c r="EE45" s="454"/>
      <c r="EF45" s="454"/>
      <c r="EG45" s="454"/>
      <c r="EH45" s="454"/>
      <c r="EI45" s="454"/>
      <c r="EJ45" s="454"/>
      <c r="EK45" s="454"/>
      <c r="EL45" s="454"/>
      <c r="EM45" s="454"/>
      <c r="EN45" s="454"/>
      <c r="EO45" s="454"/>
      <c r="EP45" s="454"/>
      <c r="EQ45" s="454"/>
      <c r="ER45" s="454"/>
      <c r="ES45" s="454"/>
      <c r="ET45" s="454"/>
      <c r="EU45" s="454"/>
      <c r="EV45" s="454"/>
      <c r="EW45" s="454"/>
      <c r="EX45" s="454"/>
      <c r="EY45" s="454"/>
      <c r="EZ45" s="454"/>
      <c r="FA45" s="454"/>
      <c r="FB45" s="454"/>
      <c r="FC45" s="454"/>
      <c r="FD45" s="454"/>
      <c r="FE45" s="454"/>
      <c r="FF45" s="454"/>
      <c r="FG45" s="454"/>
      <c r="FH45" s="454"/>
      <c r="FI45" s="454"/>
      <c r="FJ45" s="454"/>
      <c r="FK45" s="454"/>
      <c r="FL45" s="454"/>
      <c r="FM45" s="454"/>
      <c r="FN45" s="454"/>
      <c r="FO45" s="454"/>
      <c r="FP45" s="454"/>
      <c r="FQ45" s="454"/>
      <c r="FR45" s="454"/>
      <c r="FS45" s="454"/>
      <c r="FT45" s="454"/>
      <c r="FU45" s="454"/>
      <c r="FV45" s="454"/>
      <c r="FW45" s="454"/>
      <c r="FX45" s="454"/>
      <c r="FY45" s="454"/>
      <c r="FZ45" s="454"/>
      <c r="GA45" s="454"/>
      <c r="GB45" s="454"/>
      <c r="GC45" s="454"/>
      <c r="GD45" s="456"/>
    </row>
    <row r="46" spans="1:193" s="35" customFormat="1" ht="18" customHeight="1">
      <c r="B46" s="442"/>
      <c r="C46" s="443" t="s">
        <v>142</v>
      </c>
      <c r="D46" s="444"/>
      <c r="E46" s="444"/>
      <c r="F46" s="444"/>
      <c r="G46" s="444"/>
      <c r="H46" s="444"/>
      <c r="I46" s="444"/>
      <c r="J46" s="444"/>
      <c r="K46" s="444"/>
      <c r="L46" s="445"/>
      <c r="M46" s="445"/>
      <c r="N46" s="444"/>
      <c r="O46" s="444"/>
      <c r="P46" s="444"/>
      <c r="Q46" s="444"/>
      <c r="R46" s="444"/>
      <c r="S46" s="444"/>
      <c r="T46" s="444"/>
      <c r="U46" s="444"/>
      <c r="V46" s="444"/>
      <c r="W46" s="444"/>
      <c r="X46" s="444"/>
      <c r="Y46" s="444"/>
      <c r="Z46" s="444"/>
      <c r="AA46" s="444"/>
      <c r="AB46" s="444"/>
      <c r="AC46" s="444"/>
      <c r="AD46" s="444"/>
      <c r="AE46" s="444"/>
      <c r="AF46" s="444"/>
      <c r="AG46" s="444"/>
      <c r="AH46" s="444"/>
      <c r="AI46" s="444"/>
      <c r="AJ46" s="444"/>
      <c r="AK46" s="444"/>
      <c r="AL46" s="444"/>
      <c r="AM46" s="444"/>
      <c r="AN46" s="444"/>
      <c r="AO46" s="444"/>
      <c r="AP46" s="444"/>
      <c r="AQ46" s="444"/>
      <c r="AR46" s="444"/>
      <c r="AS46" s="444"/>
      <c r="AT46" s="444"/>
      <c r="AU46" s="444"/>
      <c r="AV46" s="444"/>
      <c r="AW46" s="444"/>
      <c r="AX46" s="444"/>
      <c r="AY46" s="444"/>
      <c r="AZ46" s="444"/>
      <c r="BA46" s="444"/>
      <c r="BB46" s="444"/>
      <c r="BC46" s="444"/>
      <c r="BD46" s="444"/>
      <c r="BE46" s="444"/>
      <c r="BF46" s="444"/>
      <c r="BG46" s="444"/>
      <c r="BH46" s="444"/>
      <c r="BI46" s="444"/>
      <c r="BJ46" s="444"/>
      <c r="BK46" s="444"/>
      <c r="BL46" s="444"/>
      <c r="BM46" s="444"/>
      <c r="BN46" s="444"/>
      <c r="BO46" s="444"/>
      <c r="BP46" s="444"/>
      <c r="BQ46" s="444"/>
      <c r="BR46" s="444"/>
      <c r="BS46" s="444"/>
      <c r="BT46" s="444"/>
      <c r="BU46" s="444"/>
      <c r="BV46" s="444"/>
      <c r="BW46" s="444"/>
      <c r="BX46" s="444"/>
      <c r="BY46" s="444"/>
      <c r="BZ46" s="444"/>
      <c r="CA46" s="446"/>
      <c r="CB46" s="446"/>
      <c r="CC46" s="446"/>
      <c r="CD46" s="446"/>
      <c r="CE46" s="444"/>
      <c r="CF46" s="444"/>
      <c r="CG46" s="444"/>
      <c r="CH46" s="444"/>
      <c r="CI46" s="444"/>
      <c r="CJ46" s="444"/>
      <c r="CK46" s="444"/>
      <c r="CL46" s="444"/>
      <c r="CM46" s="444"/>
      <c r="CN46" s="444"/>
      <c r="CO46" s="444"/>
      <c r="CP46" s="444"/>
      <c r="CQ46" s="444"/>
      <c r="CR46" s="444"/>
      <c r="CS46" s="444"/>
      <c r="CT46" s="444"/>
      <c r="CU46" s="444"/>
      <c r="CV46" s="444"/>
      <c r="CW46" s="444"/>
      <c r="CX46" s="444"/>
      <c r="CY46" s="444"/>
      <c r="CZ46" s="444"/>
      <c r="DA46" s="444"/>
      <c r="DB46" s="444"/>
      <c r="DC46" s="444"/>
      <c r="DD46" s="444"/>
      <c r="DE46" s="443"/>
      <c r="DF46" s="443"/>
      <c r="DG46" s="443"/>
      <c r="DH46" s="443"/>
      <c r="DI46" s="443"/>
      <c r="DJ46" s="443"/>
      <c r="DK46" s="443"/>
      <c r="DL46" s="443"/>
      <c r="DM46" s="443"/>
      <c r="DN46" s="444"/>
      <c r="DO46" s="444"/>
      <c r="DP46" s="445"/>
      <c r="DQ46" s="444"/>
      <c r="DR46" s="444"/>
      <c r="DS46" s="444"/>
      <c r="DT46" s="444"/>
      <c r="DU46" s="444"/>
      <c r="DV46" s="444"/>
      <c r="DW46" s="444"/>
      <c r="DX46" s="444"/>
      <c r="DY46" s="444"/>
      <c r="DZ46" s="444"/>
      <c r="EA46" s="444"/>
      <c r="EB46" s="444"/>
      <c r="EC46" s="444"/>
      <c r="ED46" s="444"/>
      <c r="EE46" s="444"/>
      <c r="EF46" s="444"/>
      <c r="EG46" s="444"/>
      <c r="EH46" s="444"/>
      <c r="EI46" s="444"/>
      <c r="EJ46" s="444"/>
      <c r="EK46" s="444"/>
      <c r="EL46" s="444"/>
      <c r="EM46" s="444"/>
      <c r="EN46" s="444"/>
      <c r="EO46" s="444"/>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7"/>
    </row>
    <row r="47" spans="1:193" s="35" customFormat="1" ht="13.5" customHeight="1">
      <c r="B47" s="457"/>
      <c r="C47" s="18"/>
      <c r="D47" s="18"/>
      <c r="E47" s="18"/>
      <c r="F47" s="18"/>
      <c r="G47" s="18"/>
      <c r="H47" s="18"/>
      <c r="I47" s="13"/>
      <c r="J47" s="13"/>
      <c r="K47" s="13"/>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3"/>
      <c r="AL47" s="18"/>
      <c r="AM47" s="18"/>
      <c r="AN47" s="18"/>
      <c r="AO47" s="18"/>
      <c r="AP47" s="18"/>
      <c r="AQ47" s="18"/>
      <c r="AR47" s="18"/>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13"/>
      <c r="BZ47" s="13"/>
      <c r="CA47" s="13"/>
      <c r="CB47" s="13"/>
      <c r="CC47" s="13"/>
      <c r="CD47" s="13"/>
      <c r="CE47" s="23"/>
      <c r="CF47" s="13"/>
      <c r="CG47" s="13"/>
      <c r="CH47" s="13"/>
      <c r="CI47" s="13"/>
      <c r="CJ47" s="13"/>
      <c r="CK47" s="23"/>
      <c r="CL47" s="23"/>
      <c r="CM47" s="13"/>
      <c r="CN47" s="13"/>
      <c r="CO47" s="13"/>
      <c r="CP47" s="13"/>
      <c r="CQ47" s="13"/>
      <c r="CR47" s="23"/>
      <c r="CS47" s="23"/>
      <c r="CT47" s="23"/>
      <c r="CU47" s="23"/>
      <c r="CV47" s="23"/>
      <c r="CW47" s="23"/>
      <c r="CX47" s="23"/>
      <c r="CY47" s="23"/>
      <c r="CZ47" s="23"/>
      <c r="DA47" s="23"/>
      <c r="DB47" s="23"/>
      <c r="DC47" s="23"/>
      <c r="DD47" s="23"/>
      <c r="DE47" s="13"/>
      <c r="DF47" s="13"/>
      <c r="DG47" s="13"/>
      <c r="DH47" s="13"/>
      <c r="DI47" s="13"/>
      <c r="DJ47" s="13"/>
      <c r="DK47" s="13"/>
      <c r="DL47" s="13"/>
      <c r="DM47" s="13"/>
      <c r="DN47" s="23"/>
      <c r="DO47" s="23"/>
      <c r="DP47" s="221"/>
      <c r="DQ47" s="23"/>
      <c r="DR47" s="23"/>
      <c r="DS47" s="960" t="s">
        <v>111</v>
      </c>
      <c r="DT47" s="960"/>
      <c r="DU47" s="960"/>
      <c r="DV47" s="960"/>
      <c r="DW47" s="960"/>
      <c r="DX47" s="960"/>
      <c r="DY47" s="960"/>
      <c r="DZ47" s="960"/>
      <c r="EA47" s="960"/>
      <c r="EB47" s="960"/>
      <c r="EC47" s="960"/>
      <c r="ED47" s="960"/>
      <c r="EE47" s="960"/>
      <c r="EF47" s="960"/>
      <c r="EG47" s="960"/>
      <c r="EH47" s="960"/>
      <c r="EI47" s="960"/>
      <c r="EJ47" s="960"/>
      <c r="EK47" s="960"/>
      <c r="EL47" s="960"/>
      <c r="EM47" s="960"/>
      <c r="EN47" s="960"/>
      <c r="EO47" s="960"/>
      <c r="EP47" s="960"/>
      <c r="EQ47" s="960"/>
      <c r="ER47" s="960"/>
      <c r="ES47" s="960"/>
      <c r="ET47" s="960"/>
      <c r="EU47" s="960"/>
      <c r="EV47" s="960"/>
      <c r="EW47" s="960"/>
      <c r="EX47" s="960"/>
      <c r="EY47" s="960"/>
      <c r="EZ47" s="960"/>
      <c r="FA47" s="960"/>
      <c r="FB47" s="960"/>
      <c r="FC47" s="960"/>
      <c r="FD47" s="960"/>
      <c r="FE47" s="960"/>
      <c r="FF47" s="960"/>
      <c r="FG47" s="960"/>
      <c r="FH47" s="960"/>
      <c r="FI47" s="960"/>
      <c r="FJ47" s="960"/>
      <c r="FK47" s="960"/>
      <c r="FL47" s="960"/>
      <c r="FM47" s="960"/>
      <c r="FN47" s="960"/>
      <c r="FO47" s="960"/>
      <c r="FP47" s="960"/>
      <c r="FQ47" s="960"/>
      <c r="FR47" s="960"/>
      <c r="FS47" s="960"/>
      <c r="FT47" s="960"/>
      <c r="FU47" s="960"/>
      <c r="FV47" s="960"/>
      <c r="FW47" s="960"/>
      <c r="FX47" s="960"/>
      <c r="FY47" s="960"/>
      <c r="FZ47" s="960"/>
      <c r="GA47" s="960"/>
      <c r="GB47" s="960"/>
      <c r="GC47" s="960"/>
      <c r="GD47" s="1256"/>
    </row>
    <row r="48" spans="1:193" s="25" customFormat="1" ht="13.5" customHeight="1">
      <c r="B48" s="448"/>
      <c r="C48" s="368"/>
      <c r="D48" s="368"/>
      <c r="E48" s="368"/>
      <c r="F48" s="368"/>
      <c r="G48" s="368"/>
      <c r="H48" s="50"/>
      <c r="I48" s="50"/>
      <c r="J48" s="50"/>
      <c r="K48" s="50"/>
      <c r="L48" s="322"/>
      <c r="M48" s="322"/>
      <c r="N48" s="50"/>
      <c r="O48" s="40"/>
      <c r="P48" s="40"/>
      <c r="Q48" s="40"/>
      <c r="R48" s="437"/>
      <c r="S48" s="437"/>
      <c r="T48" s="437"/>
      <c r="U48" s="437"/>
      <c r="V48" s="437"/>
      <c r="W48" s="437"/>
      <c r="X48" s="437"/>
      <c r="Y48" s="437"/>
      <c r="Z48" s="437"/>
      <c r="AA48" s="437"/>
      <c r="AB48" s="437"/>
      <c r="AC48" s="437"/>
      <c r="AD48" s="1257">
        <v>3</v>
      </c>
      <c r="AE48" s="1257"/>
      <c r="AF48" s="1257"/>
      <c r="AG48" s="1257"/>
      <c r="AH48" s="1257"/>
      <c r="AI48" s="1257"/>
      <c r="AJ48" s="1257"/>
      <c r="AK48" s="368"/>
      <c r="AL48" s="368"/>
      <c r="AM48" s="368"/>
      <c r="AN48" s="368"/>
      <c r="AO48" s="368"/>
      <c r="AP48" s="368"/>
      <c r="AQ48" s="368"/>
      <c r="AR48" s="368"/>
      <c r="AS48" s="368"/>
      <c r="AT48" s="1257">
        <v>5</v>
      </c>
      <c r="AU48" s="1257"/>
      <c r="AV48" s="1257"/>
      <c r="AW48" s="1257"/>
      <c r="AX48" s="1257"/>
      <c r="AY48" s="1257"/>
      <c r="AZ48" s="1257"/>
      <c r="BA48" s="368"/>
      <c r="BB48" s="368"/>
      <c r="BC48" s="368"/>
      <c r="BD48" s="368"/>
      <c r="BE48" s="368"/>
      <c r="BF48" s="368"/>
      <c r="BG48" s="368"/>
      <c r="BH48" s="368"/>
      <c r="BI48" s="368"/>
      <c r="BJ48" s="368"/>
      <c r="BK48" s="368"/>
      <c r="BL48" s="368"/>
      <c r="BM48" s="368"/>
      <c r="BN48" s="368"/>
      <c r="BO48" s="368"/>
      <c r="BP48" s="368"/>
      <c r="BQ48" s="368"/>
      <c r="BR48" s="368"/>
      <c r="BS48" s="368"/>
      <c r="BT48" s="368"/>
      <c r="BU48" s="368"/>
      <c r="BV48" s="368"/>
      <c r="BW48" s="368"/>
      <c r="BX48" s="368"/>
      <c r="BY48" s="449"/>
      <c r="BZ48" s="449"/>
      <c r="CA48" s="449"/>
      <c r="CB48" s="368"/>
      <c r="CC48" s="368"/>
      <c r="CD48" s="368"/>
      <c r="CE48" s="368"/>
      <c r="CF48" s="368"/>
      <c r="CG48" s="368"/>
      <c r="CH48" s="1257">
        <v>10</v>
      </c>
      <c r="CI48" s="1257"/>
      <c r="CJ48" s="1257"/>
      <c r="CK48" s="1257"/>
      <c r="CL48" s="1257"/>
      <c r="CM48" s="1257"/>
      <c r="CN48" s="1257"/>
      <c r="CO48" s="368"/>
      <c r="CP48" s="368"/>
      <c r="CQ48" s="368"/>
      <c r="CR48" s="368"/>
      <c r="CS48" s="368"/>
      <c r="CT48" s="368"/>
      <c r="CU48" s="368"/>
      <c r="CV48" s="368"/>
      <c r="CW48" s="368"/>
      <c r="CX48" s="368"/>
      <c r="CY48" s="368"/>
      <c r="CZ48" s="368"/>
      <c r="DA48" s="368"/>
      <c r="DB48" s="368"/>
      <c r="DC48" s="39"/>
      <c r="DD48" s="39"/>
      <c r="DE48" s="39"/>
      <c r="DF48" s="39"/>
      <c r="DG48" s="39"/>
      <c r="DH48" s="39"/>
      <c r="DI48" s="39"/>
      <c r="DJ48" s="39"/>
      <c r="DK48" s="39"/>
      <c r="DL48" s="39"/>
      <c r="DM48" s="39"/>
      <c r="DN48" s="368"/>
      <c r="DO48" s="368"/>
      <c r="DP48" s="450"/>
      <c r="DQ48" s="368"/>
      <c r="DR48" s="368"/>
      <c r="DS48" s="368"/>
      <c r="DT48" s="368"/>
      <c r="DU48" s="368"/>
      <c r="DV48" s="368"/>
      <c r="DW48" s="368"/>
      <c r="DX48" s="368"/>
      <c r="DY48" s="368"/>
      <c r="DZ48" s="368"/>
      <c r="EA48" s="368"/>
      <c r="EB48" s="368"/>
      <c r="EC48" s="368"/>
      <c r="ED48" s="368"/>
      <c r="EE48" s="368"/>
      <c r="EF48" s="1257">
        <v>13</v>
      </c>
      <c r="EG48" s="1257"/>
      <c r="EH48" s="1257"/>
      <c r="EI48" s="1257"/>
      <c r="EJ48" s="368"/>
      <c r="EK48" s="368"/>
      <c r="EL48" s="1257">
        <v>14</v>
      </c>
      <c r="EM48" s="1257"/>
      <c r="EN48" s="1257"/>
      <c r="EO48" s="1257"/>
      <c r="EP48" s="39"/>
      <c r="EQ48" s="39"/>
      <c r="ER48" s="39"/>
      <c r="ES48" s="39"/>
      <c r="ET48" s="39"/>
      <c r="EU48" s="39"/>
      <c r="EV48" s="39"/>
      <c r="EW48" s="39"/>
      <c r="EX48" s="39"/>
      <c r="EY48" s="39"/>
      <c r="EZ48" s="39"/>
      <c r="FA48" s="1257">
        <v>16</v>
      </c>
      <c r="FB48" s="1257"/>
      <c r="FC48" s="1257"/>
      <c r="FD48" s="1257"/>
      <c r="FE48" s="39"/>
      <c r="FF48" s="39"/>
      <c r="FG48" s="39"/>
      <c r="FH48" s="39"/>
      <c r="FI48" s="39"/>
      <c r="FJ48" s="39"/>
      <c r="FK48" s="39"/>
      <c r="FL48" s="39"/>
      <c r="FM48" s="39"/>
      <c r="FN48" s="39"/>
      <c r="FO48" s="39"/>
      <c r="FP48" s="1257">
        <v>18</v>
      </c>
      <c r="FQ48" s="1257"/>
      <c r="FR48" s="1257"/>
      <c r="FS48" s="1257"/>
      <c r="FT48" s="39"/>
      <c r="FU48" s="39"/>
      <c r="FV48" s="39"/>
      <c r="FW48" s="39"/>
      <c r="FX48" s="39"/>
      <c r="FY48" s="39"/>
      <c r="FZ48" s="39"/>
      <c r="GA48" s="39"/>
      <c r="GB48" s="39"/>
      <c r="GC48" s="39"/>
      <c r="GD48" s="451"/>
    </row>
    <row r="49" spans="2:186" ht="22.5" customHeight="1">
      <c r="B49" s="347"/>
      <c r="C49" s="1258" t="s">
        <v>64</v>
      </c>
      <c r="D49" s="1258"/>
      <c r="E49" s="1258"/>
      <c r="F49" s="1258"/>
      <c r="G49" s="1258"/>
      <c r="H49" s="1258"/>
      <c r="I49" s="7"/>
      <c r="J49" s="7"/>
      <c r="K49" s="7"/>
      <c r="L49" s="1246"/>
      <c r="M49" s="1247"/>
      <c r="N49" s="1247"/>
      <c r="O49" s="1248"/>
      <c r="P49" s="12"/>
      <c r="Q49" s="12"/>
      <c r="R49" s="1249">
        <v>3</v>
      </c>
      <c r="S49" s="1250"/>
      <c r="T49" s="1250"/>
      <c r="U49" s="1251"/>
      <c r="V49" s="12"/>
      <c r="W49" s="1249">
        <v>0</v>
      </c>
      <c r="X49" s="1250"/>
      <c r="Y49" s="1250"/>
      <c r="Z49" s="1251"/>
      <c r="AA49" s="12"/>
      <c r="AB49" s="12"/>
      <c r="AC49" s="12"/>
      <c r="AD49" s="1239"/>
      <c r="AE49" s="1240"/>
      <c r="AF49" s="1240"/>
      <c r="AG49" s="1240"/>
      <c r="AH49" s="1240"/>
      <c r="AI49" s="1240"/>
      <c r="AJ49" s="1241"/>
      <c r="AK49" s="103"/>
      <c r="AL49" s="1239"/>
      <c r="AM49" s="1240"/>
      <c r="AN49" s="1240"/>
      <c r="AO49" s="1240"/>
      <c r="AP49" s="1240"/>
      <c r="AQ49" s="1240"/>
      <c r="AR49" s="1241"/>
      <c r="AS49" s="103"/>
      <c r="AT49" s="1239"/>
      <c r="AU49" s="1240"/>
      <c r="AV49" s="1240"/>
      <c r="AW49" s="1240"/>
      <c r="AX49" s="1240"/>
      <c r="AY49" s="1240"/>
      <c r="AZ49" s="1241"/>
      <c r="BA49" s="103"/>
      <c r="BB49" s="1239"/>
      <c r="BC49" s="1240"/>
      <c r="BD49" s="1240"/>
      <c r="BE49" s="1240"/>
      <c r="BF49" s="1240"/>
      <c r="BG49" s="1240"/>
      <c r="BH49" s="1241"/>
      <c r="BI49" s="103"/>
      <c r="BJ49" s="1239"/>
      <c r="BK49" s="1240"/>
      <c r="BL49" s="1240"/>
      <c r="BM49" s="1240"/>
      <c r="BN49" s="1240"/>
      <c r="BO49" s="1240"/>
      <c r="BP49" s="1241"/>
      <c r="BQ49" s="43"/>
      <c r="BR49" s="1239"/>
      <c r="BS49" s="1240"/>
      <c r="BT49" s="1240"/>
      <c r="BU49" s="1240"/>
      <c r="BV49" s="1240"/>
      <c r="BW49" s="1240"/>
      <c r="BX49" s="1241"/>
      <c r="BY49" s="103"/>
      <c r="BZ49" s="1239"/>
      <c r="CA49" s="1240"/>
      <c r="CB49" s="1240"/>
      <c r="CC49" s="1240"/>
      <c r="CD49" s="1240"/>
      <c r="CE49" s="1240"/>
      <c r="CF49" s="1241"/>
      <c r="CG49" s="103"/>
      <c r="CH49" s="1239"/>
      <c r="CI49" s="1240"/>
      <c r="CJ49" s="1240"/>
      <c r="CK49" s="1240"/>
      <c r="CL49" s="1240"/>
      <c r="CM49" s="1240"/>
      <c r="CN49" s="1241"/>
      <c r="CO49" s="103"/>
      <c r="CP49" s="1239"/>
      <c r="CQ49" s="1240"/>
      <c r="CR49" s="1240"/>
      <c r="CS49" s="1240"/>
      <c r="CT49" s="1240"/>
      <c r="CU49" s="1240"/>
      <c r="CV49" s="1241"/>
      <c r="CW49" s="103"/>
      <c r="CX49" s="1239"/>
      <c r="CY49" s="1240"/>
      <c r="CZ49" s="1240"/>
      <c r="DA49" s="1240"/>
      <c r="DB49" s="1240"/>
      <c r="DC49" s="1240"/>
      <c r="DD49" s="1241"/>
      <c r="DE49" s="7"/>
      <c r="DF49" s="316"/>
      <c r="DG49" s="316"/>
      <c r="DH49" s="103"/>
      <c r="DI49" s="316"/>
      <c r="DJ49" s="849" t="s">
        <v>284</v>
      </c>
      <c r="DK49" s="849"/>
      <c r="DL49" s="849"/>
      <c r="DM49" s="849"/>
      <c r="DN49" s="849"/>
      <c r="DO49" s="849"/>
      <c r="DP49" s="849"/>
      <c r="DQ49" s="849"/>
      <c r="DR49" s="849"/>
      <c r="DS49" s="849"/>
      <c r="DT49" s="849"/>
      <c r="DU49" s="849"/>
      <c r="DV49" s="849"/>
      <c r="DW49" s="849"/>
      <c r="DX49" s="849"/>
      <c r="DY49" s="849"/>
      <c r="DZ49" s="849"/>
      <c r="EA49" s="849"/>
      <c r="EB49" s="849"/>
      <c r="EC49" s="849"/>
      <c r="ED49" s="849"/>
      <c r="EE49" s="849"/>
      <c r="EF49" s="1243"/>
      <c r="EG49" s="1244"/>
      <c r="EH49" s="1244"/>
      <c r="EI49" s="1245"/>
      <c r="EJ49" s="330"/>
      <c r="EK49" s="330"/>
      <c r="EL49" s="1243"/>
      <c r="EM49" s="1244"/>
      <c r="EN49" s="1244"/>
      <c r="EO49" s="1245"/>
      <c r="EP49" s="37"/>
      <c r="EQ49" s="1243"/>
      <c r="ER49" s="1244"/>
      <c r="ES49" s="1244"/>
      <c r="ET49" s="1245"/>
      <c r="EU49" s="960" t="s">
        <v>19</v>
      </c>
      <c r="EV49" s="960"/>
      <c r="EW49" s="960"/>
      <c r="EX49" s="960"/>
      <c r="EY49" s="960"/>
      <c r="EZ49" s="960"/>
      <c r="FA49" s="1243"/>
      <c r="FB49" s="1244"/>
      <c r="FC49" s="1244"/>
      <c r="FD49" s="1245"/>
      <c r="FE49" s="37"/>
      <c r="FF49" s="1243"/>
      <c r="FG49" s="1244"/>
      <c r="FH49" s="1244"/>
      <c r="FI49" s="1245"/>
      <c r="FJ49" s="960" t="s">
        <v>20</v>
      </c>
      <c r="FK49" s="960"/>
      <c r="FL49" s="960"/>
      <c r="FM49" s="960"/>
      <c r="FN49" s="960"/>
      <c r="FO49" s="960"/>
      <c r="FP49" s="1243"/>
      <c r="FQ49" s="1244"/>
      <c r="FR49" s="1244"/>
      <c r="FS49" s="1245"/>
      <c r="FT49" s="37"/>
      <c r="FU49" s="1243"/>
      <c r="FV49" s="1244"/>
      <c r="FW49" s="1244"/>
      <c r="FX49" s="1245"/>
      <c r="FY49" s="960" t="s">
        <v>21</v>
      </c>
      <c r="FZ49" s="960"/>
      <c r="GA49" s="960"/>
      <c r="GB49" s="960"/>
      <c r="GC49" s="960"/>
      <c r="GD49" s="1256"/>
    </row>
    <row r="50" spans="2:186" s="25" customFormat="1" ht="9.75" customHeight="1" thickBot="1">
      <c r="B50" s="458"/>
      <c r="C50" s="459"/>
      <c r="D50" s="459"/>
      <c r="E50" s="459"/>
      <c r="F50" s="459"/>
      <c r="G50" s="459"/>
      <c r="H50" s="459"/>
      <c r="I50" s="459"/>
      <c r="J50" s="459"/>
      <c r="K50" s="459"/>
      <c r="L50" s="459"/>
      <c r="M50" s="460"/>
      <c r="N50" s="460"/>
      <c r="O50" s="460"/>
      <c r="P50" s="460"/>
      <c r="Q50" s="460"/>
      <c r="R50" s="460"/>
      <c r="S50" s="460"/>
      <c r="T50" s="461"/>
      <c r="U50" s="461"/>
      <c r="V50" s="461"/>
      <c r="W50" s="461"/>
      <c r="X50" s="461"/>
      <c r="Y50" s="461"/>
      <c r="Z50" s="460"/>
      <c r="AA50" s="460"/>
      <c r="AB50" s="460"/>
      <c r="AC50" s="462"/>
      <c r="AD50" s="462"/>
      <c r="AE50" s="462"/>
      <c r="AF50" s="460"/>
      <c r="AG50" s="460"/>
      <c r="AH50" s="460"/>
      <c r="AI50" s="460"/>
      <c r="AJ50" s="460"/>
      <c r="AK50" s="460"/>
      <c r="AL50" s="460"/>
      <c r="AM50" s="460"/>
      <c r="AN50" s="460"/>
      <c r="AO50" s="460"/>
      <c r="AP50" s="460"/>
      <c r="AQ50" s="460"/>
      <c r="AR50" s="460"/>
      <c r="AS50" s="460"/>
      <c r="AT50" s="460"/>
      <c r="AU50" s="460"/>
      <c r="AV50" s="460"/>
      <c r="AW50" s="460"/>
      <c r="AX50" s="460"/>
      <c r="AY50" s="460"/>
      <c r="AZ50" s="460"/>
      <c r="BA50" s="460"/>
      <c r="BB50" s="460"/>
      <c r="BC50" s="460"/>
      <c r="BD50" s="460"/>
      <c r="BE50" s="460"/>
      <c r="BF50" s="460"/>
      <c r="BG50" s="460"/>
      <c r="BH50" s="460"/>
      <c r="BI50" s="460"/>
      <c r="BJ50" s="460"/>
      <c r="BK50" s="460"/>
      <c r="BL50" s="460"/>
      <c r="BM50" s="460"/>
      <c r="BN50" s="460"/>
      <c r="BO50" s="460"/>
      <c r="BP50" s="460"/>
      <c r="BQ50" s="460"/>
      <c r="BR50" s="460"/>
      <c r="BS50" s="460"/>
      <c r="BT50" s="460"/>
      <c r="BU50" s="460"/>
      <c r="BV50" s="460"/>
      <c r="BW50" s="460"/>
      <c r="BX50" s="460"/>
      <c r="BY50" s="460"/>
      <c r="BZ50" s="460"/>
      <c r="CA50" s="460"/>
      <c r="CB50" s="460"/>
      <c r="CC50" s="460"/>
      <c r="CD50" s="460"/>
      <c r="CE50" s="460"/>
      <c r="CF50" s="460"/>
      <c r="CG50" s="460"/>
      <c r="CH50" s="460"/>
      <c r="CI50" s="460"/>
      <c r="CJ50" s="460"/>
      <c r="CK50" s="460"/>
      <c r="CL50" s="460"/>
      <c r="CM50" s="460"/>
      <c r="CN50" s="460"/>
      <c r="CO50" s="101"/>
      <c r="CP50" s="101"/>
      <c r="CQ50" s="101"/>
      <c r="CR50" s="462"/>
      <c r="CS50" s="462"/>
      <c r="CT50" s="462"/>
      <c r="CU50" s="462"/>
      <c r="CV50" s="460"/>
      <c r="CW50" s="460"/>
      <c r="CX50" s="460"/>
      <c r="CY50" s="460"/>
      <c r="CZ50" s="460"/>
      <c r="DA50" s="460"/>
      <c r="DB50" s="460"/>
      <c r="DC50" s="460"/>
      <c r="DD50" s="460"/>
      <c r="DE50" s="460"/>
      <c r="DF50" s="462"/>
      <c r="DG50" s="462"/>
      <c r="DH50" s="460"/>
      <c r="DI50" s="460"/>
      <c r="DJ50" s="460"/>
      <c r="DK50" s="460"/>
      <c r="DL50" s="460"/>
      <c r="DM50" s="463"/>
      <c r="DN50" s="463"/>
      <c r="DO50" s="463"/>
      <c r="DP50" s="463"/>
      <c r="DQ50" s="463"/>
      <c r="DR50" s="463"/>
      <c r="DS50" s="463"/>
      <c r="DT50" s="463"/>
      <c r="DU50" s="463"/>
      <c r="DV50" s="463"/>
      <c r="DW50" s="463"/>
      <c r="DX50" s="463"/>
      <c r="DY50" s="463"/>
      <c r="DZ50" s="463"/>
      <c r="EA50" s="463"/>
      <c r="EB50" s="463"/>
      <c r="EC50" s="463"/>
      <c r="ED50" s="463"/>
      <c r="EE50" s="463"/>
      <c r="EF50" s="463"/>
      <c r="EG50" s="463"/>
      <c r="EH50" s="463"/>
      <c r="EI50" s="463"/>
      <c r="EJ50" s="463"/>
      <c r="EK50" s="463"/>
      <c r="EL50" s="463"/>
      <c r="EM50" s="463"/>
      <c r="EN50" s="463"/>
      <c r="EO50" s="463"/>
      <c r="EP50" s="463"/>
      <c r="EQ50" s="463"/>
      <c r="ER50" s="463"/>
      <c r="ES50" s="463"/>
      <c r="ET50" s="463"/>
      <c r="EU50" s="463"/>
      <c r="EV50" s="463"/>
      <c r="EW50" s="463"/>
      <c r="EX50" s="463"/>
      <c r="EY50" s="463"/>
      <c r="EZ50" s="463"/>
      <c r="FA50" s="463"/>
      <c r="FB50" s="463"/>
      <c r="FC50" s="463"/>
      <c r="FD50" s="463"/>
      <c r="FE50" s="463"/>
      <c r="FF50" s="463"/>
      <c r="FG50" s="463"/>
      <c r="FH50" s="463"/>
      <c r="FI50" s="463"/>
      <c r="FJ50" s="463"/>
      <c r="FK50" s="463"/>
      <c r="FL50" s="463"/>
      <c r="FM50" s="463"/>
      <c r="FN50" s="463"/>
      <c r="FO50" s="463"/>
      <c r="FP50" s="463"/>
      <c r="FQ50" s="463"/>
      <c r="FR50" s="463"/>
      <c r="FS50" s="463"/>
      <c r="FT50" s="463"/>
      <c r="FU50" s="463"/>
      <c r="FV50" s="463"/>
      <c r="FW50" s="463"/>
      <c r="FX50" s="463"/>
      <c r="FY50" s="463"/>
      <c r="FZ50" s="463"/>
      <c r="GA50" s="463"/>
      <c r="GB50" s="463"/>
      <c r="GC50" s="463"/>
      <c r="GD50" s="464"/>
    </row>
    <row r="51" spans="2:186" s="25" customFormat="1" ht="9.75" customHeight="1">
      <c r="B51" s="9" t="s">
        <v>99</v>
      </c>
      <c r="C51" s="9"/>
      <c r="D51" s="9"/>
      <c r="E51" s="9"/>
      <c r="F51" s="9"/>
      <c r="G51" s="9"/>
      <c r="H51" s="9"/>
      <c r="I51" s="9"/>
      <c r="J51" s="9"/>
      <c r="K51" s="9"/>
      <c r="L51" s="9"/>
      <c r="M51" s="39"/>
      <c r="N51" s="39"/>
      <c r="O51" s="39"/>
      <c r="P51" s="39"/>
      <c r="Q51" s="39"/>
      <c r="R51" s="39"/>
      <c r="S51" s="39"/>
      <c r="T51" s="13"/>
      <c r="U51" s="13"/>
      <c r="V51" s="13"/>
      <c r="W51" s="13"/>
      <c r="X51" s="13"/>
      <c r="Y51" s="13"/>
      <c r="Z51" s="39"/>
      <c r="AA51" s="39"/>
      <c r="AB51" s="39"/>
      <c r="AC51" s="368"/>
      <c r="AD51" s="368"/>
      <c r="AE51" s="368"/>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c r="CH51" s="39"/>
      <c r="CI51" s="39"/>
      <c r="CJ51" s="39"/>
      <c r="CK51" s="39"/>
      <c r="CL51" s="39"/>
      <c r="CM51" s="39"/>
      <c r="CN51" s="39"/>
      <c r="CO51" s="14"/>
      <c r="CP51" s="14"/>
      <c r="CQ51" s="14"/>
      <c r="CR51" s="368"/>
      <c r="CS51" s="368"/>
      <c r="CT51" s="368"/>
      <c r="CU51" s="368"/>
      <c r="CV51" s="39"/>
      <c r="CW51" s="39"/>
      <c r="CX51" s="39"/>
      <c r="CY51" s="39"/>
      <c r="CZ51" s="39"/>
      <c r="DA51" s="39"/>
      <c r="DB51" s="39"/>
      <c r="DC51" s="39"/>
      <c r="DD51" s="39"/>
      <c r="DE51" s="39"/>
      <c r="DF51" s="368"/>
      <c r="DG51" s="368"/>
      <c r="DH51" s="39"/>
      <c r="DI51" s="39"/>
      <c r="DJ51" s="39"/>
      <c r="DK51" s="39"/>
      <c r="DL51" s="39"/>
      <c r="DM51" s="454"/>
      <c r="DN51" s="454"/>
      <c r="DO51" s="454"/>
      <c r="DP51" s="454"/>
      <c r="DQ51" s="454"/>
      <c r="DR51" s="454"/>
      <c r="DS51" s="454"/>
      <c r="DT51" s="454"/>
      <c r="DU51" s="454"/>
      <c r="DV51" s="454"/>
      <c r="DW51" s="454"/>
      <c r="DX51" s="454"/>
      <c r="DY51" s="454"/>
      <c r="DZ51" s="454"/>
      <c r="EA51" s="454"/>
      <c r="EB51" s="454"/>
      <c r="EC51" s="454"/>
      <c r="ED51" s="454"/>
      <c r="EE51" s="454"/>
      <c r="EF51" s="454"/>
      <c r="EG51" s="454"/>
      <c r="EH51" s="454"/>
      <c r="EI51" s="454"/>
      <c r="EJ51" s="454"/>
      <c r="EK51" s="454"/>
      <c r="EL51" s="454"/>
      <c r="EM51" s="454"/>
      <c r="EN51" s="454"/>
      <c r="EO51" s="454"/>
      <c r="EP51" s="454"/>
      <c r="EQ51" s="454"/>
      <c r="ER51" s="454"/>
      <c r="ES51" s="454"/>
      <c r="ET51" s="454"/>
      <c r="EU51" s="454"/>
      <c r="EV51" s="454"/>
      <c r="EW51" s="454"/>
      <c r="EX51" s="454"/>
      <c r="EY51" s="454"/>
      <c r="EZ51" s="454"/>
      <c r="FA51" s="454"/>
      <c r="FB51" s="454"/>
      <c r="FC51" s="454"/>
      <c r="FD51" s="454"/>
      <c r="FE51" s="454"/>
      <c r="FF51" s="454"/>
      <c r="FG51" s="454"/>
      <c r="FH51" s="454"/>
      <c r="FI51" s="454"/>
      <c r="FJ51" s="454"/>
      <c r="FK51" s="454"/>
      <c r="FL51" s="454"/>
      <c r="FM51" s="454"/>
      <c r="FN51" s="454"/>
      <c r="FO51" s="454"/>
      <c r="FP51" s="454"/>
      <c r="FQ51" s="454"/>
      <c r="FR51" s="454"/>
      <c r="FS51" s="454"/>
      <c r="FT51" s="454"/>
      <c r="FU51" s="454"/>
      <c r="FV51" s="454"/>
      <c r="FW51" s="454"/>
      <c r="FX51" s="454"/>
      <c r="FY51" s="454"/>
      <c r="FZ51" s="454"/>
      <c r="GA51" s="454"/>
      <c r="GB51" s="454"/>
      <c r="GC51" s="454"/>
      <c r="GD51" s="39"/>
    </row>
    <row r="52" spans="2:186" s="25" customFormat="1" ht="9.75" customHeight="1">
      <c r="B52" s="39"/>
      <c r="C52" s="9"/>
      <c r="D52" s="9"/>
      <c r="E52" s="9"/>
      <c r="F52" s="9"/>
      <c r="G52" s="9" t="s">
        <v>756</v>
      </c>
      <c r="H52" s="9"/>
      <c r="I52" s="9"/>
      <c r="J52" s="9"/>
      <c r="K52" s="9"/>
      <c r="L52" s="9"/>
      <c r="M52" s="39"/>
      <c r="N52" s="39"/>
      <c r="O52" s="39"/>
      <c r="P52" s="39"/>
      <c r="Q52" s="39"/>
      <c r="R52" s="39"/>
      <c r="S52" s="39"/>
      <c r="T52" s="13"/>
      <c r="U52" s="13"/>
      <c r="V52" s="13"/>
      <c r="W52" s="13"/>
      <c r="X52" s="13"/>
      <c r="Y52" s="13"/>
      <c r="Z52" s="39"/>
      <c r="AA52" s="39"/>
      <c r="AB52" s="39"/>
      <c r="AC52" s="368"/>
      <c r="AD52" s="368"/>
      <c r="AE52" s="368"/>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14"/>
      <c r="CP52" s="14"/>
      <c r="CQ52" s="14"/>
      <c r="CR52" s="368"/>
      <c r="CS52" s="368"/>
      <c r="CT52" s="368"/>
      <c r="CU52" s="368"/>
      <c r="CV52" s="39"/>
      <c r="CW52" s="39"/>
      <c r="CX52" s="39"/>
      <c r="CY52" s="39"/>
      <c r="CZ52" s="39"/>
      <c r="DA52" s="39"/>
      <c r="DB52" s="39"/>
      <c r="DC52" s="39"/>
      <c r="DD52" s="39"/>
      <c r="DE52" s="39"/>
      <c r="DF52" s="368"/>
      <c r="DG52" s="368"/>
      <c r="DH52" s="39"/>
      <c r="DI52" s="39"/>
      <c r="DJ52" s="39"/>
      <c r="DK52" s="39"/>
      <c r="DL52" s="39"/>
      <c r="DM52" s="454"/>
      <c r="DN52" s="454"/>
      <c r="DO52" s="454"/>
      <c r="DP52" s="454"/>
      <c r="DQ52" s="454"/>
      <c r="DR52" s="454"/>
      <c r="DS52" s="454"/>
      <c r="DT52" s="454"/>
      <c r="DU52" s="454"/>
      <c r="DV52" s="454"/>
      <c r="DW52" s="454"/>
      <c r="DX52" s="454"/>
      <c r="DY52" s="454"/>
      <c r="DZ52" s="454"/>
      <c r="EA52" s="454"/>
      <c r="EB52" s="454"/>
      <c r="EC52" s="454"/>
      <c r="ED52" s="454"/>
      <c r="EE52" s="454"/>
      <c r="EF52" s="454"/>
      <c r="EG52" s="454"/>
      <c r="EH52" s="454"/>
      <c r="EI52" s="454"/>
      <c r="EJ52" s="454"/>
      <c r="EK52" s="454"/>
      <c r="EL52" s="454"/>
      <c r="EM52" s="454"/>
      <c r="EN52" s="454"/>
      <c r="EO52" s="454"/>
      <c r="EP52" s="454"/>
      <c r="EQ52" s="454"/>
      <c r="ER52" s="454"/>
      <c r="ES52" s="454"/>
      <c r="ET52" s="454"/>
      <c r="EU52" s="454"/>
      <c r="EV52" s="454"/>
      <c r="EW52" s="454"/>
      <c r="EX52" s="454"/>
      <c r="EY52" s="454"/>
      <c r="EZ52" s="454"/>
      <c r="FA52" s="454"/>
      <c r="FB52" s="454"/>
      <c r="FC52" s="454"/>
      <c r="FD52" s="454"/>
      <c r="FE52" s="454"/>
      <c r="FF52" s="454"/>
      <c r="FG52" s="454"/>
      <c r="FH52" s="454"/>
      <c r="FI52" s="454"/>
      <c r="FJ52" s="454"/>
      <c r="FK52" s="454"/>
      <c r="FL52" s="454"/>
      <c r="FM52" s="454"/>
      <c r="FN52" s="454"/>
      <c r="FO52" s="454"/>
      <c r="FP52" s="454"/>
      <c r="FQ52" s="454"/>
      <c r="FR52" s="454"/>
      <c r="FS52" s="454"/>
      <c r="FT52" s="454"/>
      <c r="FU52" s="454"/>
      <c r="FV52" s="454"/>
      <c r="FW52" s="454"/>
      <c r="FX52" s="454"/>
      <c r="FY52" s="454"/>
      <c r="FZ52" s="454"/>
      <c r="GA52" s="454"/>
      <c r="GB52" s="454"/>
      <c r="GC52" s="454"/>
      <c r="GD52" s="39"/>
    </row>
    <row r="54" spans="2:186">
      <c r="B54" s="215"/>
      <c r="C54" s="215"/>
      <c r="D54" s="215"/>
      <c r="E54" s="215"/>
      <c r="F54" s="215"/>
      <c r="G54" s="215"/>
      <c r="J54" s="214"/>
      <c r="K54" s="214"/>
      <c r="L54" s="214"/>
      <c r="M54" s="214"/>
      <c r="N54" s="214"/>
      <c r="O54" s="214"/>
    </row>
    <row r="55" spans="2:186">
      <c r="B55" s="215" t="s">
        <v>691</v>
      </c>
      <c r="C55" s="215"/>
      <c r="D55" s="215"/>
      <c r="E55" s="215"/>
      <c r="F55" s="215"/>
      <c r="G55" s="215"/>
      <c r="J55" s="215" t="s">
        <v>626</v>
      </c>
      <c r="K55" s="215"/>
      <c r="L55" s="215"/>
      <c r="M55" s="215"/>
      <c r="N55" s="215"/>
      <c r="O55" s="215"/>
    </row>
    <row r="56" spans="2:186">
      <c r="B56" s="215" t="s">
        <v>18</v>
      </c>
      <c r="C56" s="215"/>
      <c r="D56" s="215"/>
      <c r="E56" s="215"/>
      <c r="F56" s="215"/>
      <c r="G56" s="215"/>
      <c r="J56" s="215" t="s">
        <v>627</v>
      </c>
      <c r="K56" s="215"/>
      <c r="L56" s="215"/>
      <c r="M56" s="215"/>
      <c r="N56" s="215"/>
      <c r="O56" s="215"/>
    </row>
    <row r="57" spans="2:186">
      <c r="B57" s="215" t="s">
        <v>15</v>
      </c>
      <c r="C57" s="215"/>
      <c r="D57" s="215"/>
      <c r="E57" s="215"/>
      <c r="F57" s="215"/>
      <c r="G57" s="215"/>
      <c r="J57" s="215" t="s">
        <v>628</v>
      </c>
      <c r="K57" s="215"/>
      <c r="L57" s="215"/>
      <c r="M57" s="215"/>
      <c r="N57" s="215"/>
      <c r="O57" s="215"/>
      <c r="W57" s="157"/>
      <c r="X57" s="157"/>
      <c r="Y57" s="157"/>
      <c r="Z57" s="157"/>
      <c r="AA57" s="157"/>
      <c r="AB57" s="157"/>
      <c r="AC57" s="157"/>
    </row>
    <row r="58" spans="2:186">
      <c r="J58" s="215" t="s">
        <v>629</v>
      </c>
      <c r="K58" s="215"/>
      <c r="L58" s="215"/>
      <c r="M58" s="215"/>
      <c r="N58" s="215"/>
      <c r="O58" s="215"/>
      <c r="W58" s="157"/>
      <c r="X58" s="157"/>
      <c r="Y58" s="157"/>
      <c r="Z58" s="157"/>
      <c r="AA58" s="157"/>
      <c r="AB58" s="157"/>
      <c r="AC58" s="157"/>
    </row>
  </sheetData>
  <sheetProtection algorithmName="SHA-512" hashValue="pvz2pfKN3d58gHIo2+x8MDVyG0dMjz+I4d69if8As3rbA9+VVF1O+ruQAC2NkF2qdlld5pQPWX3/2KOTOIvkeA==" saltValue="movC9sXk8uxzS9v/BkatPg==" spinCount="100000" sheet="1" objects="1" scenarios="1" selectLockedCells="1"/>
  <mergeCells count="197">
    <mergeCell ref="FP49:FS49"/>
    <mergeCell ref="FU49:FX49"/>
    <mergeCell ref="FY49:GD49"/>
    <mergeCell ref="EF49:EI49"/>
    <mergeCell ref="EL49:EO49"/>
    <mergeCell ref="EQ49:ET49"/>
    <mergeCell ref="EU49:EZ49"/>
    <mergeCell ref="FA49:FD49"/>
    <mergeCell ref="FF49:FI49"/>
    <mergeCell ref="DS47:GD47"/>
    <mergeCell ref="AD48:AJ48"/>
    <mergeCell ref="AT48:AZ48"/>
    <mergeCell ref="CH48:CN48"/>
    <mergeCell ref="EF48:EI48"/>
    <mergeCell ref="EL48:EO48"/>
    <mergeCell ref="FA48:FD48"/>
    <mergeCell ref="FP48:FS48"/>
    <mergeCell ref="C49:H49"/>
    <mergeCell ref="L49:O49"/>
    <mergeCell ref="R49:U49"/>
    <mergeCell ref="W49:Z49"/>
    <mergeCell ref="AD49:AJ49"/>
    <mergeCell ref="AL49:AR49"/>
    <mergeCell ref="AT49:AZ49"/>
    <mergeCell ref="BB49:BH49"/>
    <mergeCell ref="BJ49:BP49"/>
    <mergeCell ref="BR49:BX49"/>
    <mergeCell ref="BZ49:CF49"/>
    <mergeCell ref="CH49:CN49"/>
    <mergeCell ref="CP49:CV49"/>
    <mergeCell ref="CX49:DD49"/>
    <mergeCell ref="DJ49:EE49"/>
    <mergeCell ref="FJ49:FO49"/>
    <mergeCell ref="EU42:EZ42"/>
    <mergeCell ref="FA42:FD42"/>
    <mergeCell ref="FF42:FI42"/>
    <mergeCell ref="FJ42:FO42"/>
    <mergeCell ref="DJ42:EE42"/>
    <mergeCell ref="EF42:EI42"/>
    <mergeCell ref="FP42:FS42"/>
    <mergeCell ref="FU42:FX42"/>
    <mergeCell ref="FY42:GD42"/>
    <mergeCell ref="C44:H44"/>
    <mergeCell ref="L44:DY44"/>
    <mergeCell ref="BR42:BX42"/>
    <mergeCell ref="BZ42:CF42"/>
    <mergeCell ref="CH42:CN42"/>
    <mergeCell ref="CP42:CV42"/>
    <mergeCell ref="CX42:DD42"/>
    <mergeCell ref="EL42:EO42"/>
    <mergeCell ref="EQ42:ET42"/>
    <mergeCell ref="C42:H42"/>
    <mergeCell ref="L42:O42"/>
    <mergeCell ref="R42:U42"/>
    <mergeCell ref="W42:Z42"/>
    <mergeCell ref="AD42:AJ42"/>
    <mergeCell ref="AL42:AR42"/>
    <mergeCell ref="AT42:AZ42"/>
    <mergeCell ref="BB42:BH42"/>
    <mergeCell ref="BJ42:BP42"/>
    <mergeCell ref="C40:H40"/>
    <mergeCell ref="L40:O40"/>
    <mergeCell ref="R40:U40"/>
    <mergeCell ref="W40:Z40"/>
    <mergeCell ref="AD40:AJ40"/>
    <mergeCell ref="AL40:AR40"/>
    <mergeCell ref="FU33:FX36"/>
    <mergeCell ref="DS40:GD40"/>
    <mergeCell ref="FY34:GD35"/>
    <mergeCell ref="AD41:AJ41"/>
    <mergeCell ref="AT41:AZ41"/>
    <mergeCell ref="CH41:CN41"/>
    <mergeCell ref="EF41:EI41"/>
    <mergeCell ref="EL41:EO41"/>
    <mergeCell ref="FA41:FD41"/>
    <mergeCell ref="FP41:FS41"/>
    <mergeCell ref="CV33:CY36"/>
    <mergeCell ref="DK33:DN36"/>
    <mergeCell ref="DP33:DS36"/>
    <mergeCell ref="EQ33:ET36"/>
    <mergeCell ref="AD39:AJ39"/>
    <mergeCell ref="GE34:GE35"/>
    <mergeCell ref="GF34:GK35"/>
    <mergeCell ref="AN35:BH36"/>
    <mergeCell ref="BT35:BX36"/>
    <mergeCell ref="EB36:EK37"/>
    <mergeCell ref="CC37:CI37"/>
    <mergeCell ref="CE34:CG35"/>
    <mergeCell ref="A34:A35"/>
    <mergeCell ref="C34:H35"/>
    <mergeCell ref="BI34:BS35"/>
    <mergeCell ref="BY34:BZ35"/>
    <mergeCell ref="CA34:CC35"/>
    <mergeCell ref="DF33:DI36"/>
    <mergeCell ref="CH34:CJ35"/>
    <mergeCell ref="CK34:CP35"/>
    <mergeCell ref="EL33:EO36"/>
    <mergeCell ref="FJ34:FO35"/>
    <mergeCell ref="DA33:DD36"/>
    <mergeCell ref="CQ33:CT36"/>
    <mergeCell ref="FF33:FI36"/>
    <mergeCell ref="FA33:FD36"/>
    <mergeCell ref="DT34:DY35"/>
    <mergeCell ref="DZ34:EK35"/>
    <mergeCell ref="EU34:EZ35"/>
    <mergeCell ref="FP32:FS32"/>
    <mergeCell ref="L33:O36"/>
    <mergeCell ref="R33:U36"/>
    <mergeCell ref="W33:Z36"/>
    <mergeCell ref="AD33:AG36"/>
    <mergeCell ref="AI33:AL36"/>
    <mergeCell ref="AN33:BH34"/>
    <mergeCell ref="BT33:BX34"/>
    <mergeCell ref="AD27:AG27"/>
    <mergeCell ref="AN27:GD27"/>
    <mergeCell ref="FP33:FS36"/>
    <mergeCell ref="DZ31:EV31"/>
    <mergeCell ref="AD32:AG32"/>
    <mergeCell ref="CQ32:CT32"/>
    <mergeCell ref="DP32:DS32"/>
    <mergeCell ref="EL32:EO32"/>
    <mergeCell ref="FA32:FD32"/>
    <mergeCell ref="AK31:AW31"/>
    <mergeCell ref="BE29:BJ29"/>
    <mergeCell ref="Y31:AJ31"/>
    <mergeCell ref="AX29:BD29"/>
    <mergeCell ref="B18:O18"/>
    <mergeCell ref="B17:N17"/>
    <mergeCell ref="Q17:Z17"/>
    <mergeCell ref="C29:H29"/>
    <mergeCell ref="M29:W29"/>
    <mergeCell ref="X29:AD29"/>
    <mergeCell ref="AE29:AJ29"/>
    <mergeCell ref="AK29:AQ29"/>
    <mergeCell ref="AR29:AW29"/>
    <mergeCell ref="G19:N19"/>
    <mergeCell ref="P19:CK19"/>
    <mergeCell ref="BH20:BP20"/>
    <mergeCell ref="BQ20:BW20"/>
    <mergeCell ref="P25:GD25"/>
    <mergeCell ref="C26:H27"/>
    <mergeCell ref="R26:U26"/>
    <mergeCell ref="W26:Z26"/>
    <mergeCell ref="AD26:AG26"/>
    <mergeCell ref="L27:O27"/>
    <mergeCell ref="R27:U27"/>
    <mergeCell ref="W27:Z27"/>
    <mergeCell ref="G20:N20"/>
    <mergeCell ref="P20:Z20"/>
    <mergeCell ref="AA20:AG20"/>
    <mergeCell ref="GF20:GK24"/>
    <mergeCell ref="G21:N21"/>
    <mergeCell ref="P21:GD21"/>
    <mergeCell ref="G22:N22"/>
    <mergeCell ref="P22:GD22"/>
    <mergeCell ref="P23:GD23"/>
    <mergeCell ref="P24:GD24"/>
    <mergeCell ref="BX20:CD20"/>
    <mergeCell ref="CE20:CK20"/>
    <mergeCell ref="DO20:DU20"/>
    <mergeCell ref="AH20:AN20"/>
    <mergeCell ref="AO20:AU20"/>
    <mergeCell ref="AV20:BG20"/>
    <mergeCell ref="CL20:CZ20"/>
    <mergeCell ref="FL13:FQ13"/>
    <mergeCell ref="FR13:FX13"/>
    <mergeCell ref="CB16:CV16"/>
    <mergeCell ref="CZ16:GD16"/>
    <mergeCell ref="DA20:DG20"/>
    <mergeCell ref="DH20:DN20"/>
    <mergeCell ref="CB17:CV17"/>
    <mergeCell ref="CZ17:FV17"/>
    <mergeCell ref="DV20:EB20"/>
    <mergeCell ref="GG2:GG3"/>
    <mergeCell ref="GH2:GH3"/>
    <mergeCell ref="FG5:GD5"/>
    <mergeCell ref="B7:GD7"/>
    <mergeCell ref="B8:GD8"/>
    <mergeCell ref="I3:BH3"/>
    <mergeCell ref="BI3:DH3"/>
    <mergeCell ref="DI3:FH3"/>
    <mergeCell ref="FW17:GC17"/>
    <mergeCell ref="B10:GD10"/>
    <mergeCell ref="B11:GD11"/>
    <mergeCell ref="B12:GD12"/>
    <mergeCell ref="D13:BG15"/>
    <mergeCell ref="EG13:EQ13"/>
    <mergeCell ref="ER13:EX13"/>
    <mergeCell ref="EY13:FD13"/>
    <mergeCell ref="FE13:FK13"/>
    <mergeCell ref="GF2:GF3"/>
    <mergeCell ref="FY13:GD13"/>
    <mergeCell ref="CB14:CX14"/>
    <mergeCell ref="CZ14:GD14"/>
    <mergeCell ref="CB15:CX15"/>
    <mergeCell ref="CZ15:GD15"/>
    <mergeCell ref="B16:N16"/>
  </mergeCells>
  <phoneticPr fontId="3"/>
  <dataValidations count="2">
    <dataValidation type="list" allowBlank="1" showInputMessage="1" showErrorMessage="1" sqref="EF42:EI42 EF49:EI49" xr:uid="{00000000-0002-0000-0E00-000000000000}">
      <formula1>$J$54:$J$58</formula1>
    </dataValidation>
    <dataValidation type="list" allowBlank="1" showInputMessage="1" showErrorMessage="1" sqref="P20:Z20" xr:uid="{00000000-0002-0000-0E00-000001000000}">
      <formula1>$B$54:$B$57</formula1>
    </dataValidation>
  </dataValidations>
  <printOptions horizontalCentered="1"/>
  <pageMargins left="0.56000000000000005" right="0.2" top="0.43307086614173229" bottom="0.38" header="0.35433070866141736" footer="0.2"/>
  <pageSetup paperSize="9" scale="93"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Q58"/>
  <sheetViews>
    <sheetView showRowColHeaders="0" workbookViewId="0">
      <selection activeCell="ER13" sqref="ER13:EX13"/>
    </sheetView>
  </sheetViews>
  <sheetFormatPr defaultColWidth="8.875" defaultRowHeight="13.5"/>
  <cols>
    <col min="1" max="1" width="5.5" style="8" customWidth="1"/>
    <col min="2" max="6" width="0.5" style="8" customWidth="1"/>
    <col min="7" max="7" width="11.375" style="8" customWidth="1"/>
    <col min="8" max="186" width="0.5" style="8" customWidth="1"/>
    <col min="187" max="187" width="2.5" style="8" customWidth="1"/>
    <col min="188" max="192" width="3.375" style="8" customWidth="1"/>
    <col min="193" max="193" width="5.75" style="8" customWidth="1"/>
    <col min="194" max="194" width="9.625" style="8" customWidth="1"/>
    <col min="195" max="195" width="2.75" style="8" customWidth="1"/>
    <col min="196" max="16384" width="8.875" style="8"/>
  </cols>
  <sheetData>
    <row r="1" spans="1:196" s="105" customFormat="1" ht="8.25" customHeight="1">
      <c r="B1" s="106"/>
      <c r="D1" s="106"/>
      <c r="F1" s="106"/>
      <c r="H1" s="106"/>
      <c r="J1" s="106"/>
      <c r="L1" s="106"/>
      <c r="N1" s="106"/>
      <c r="P1" s="106"/>
      <c r="R1" s="106"/>
      <c r="T1" s="106"/>
      <c r="V1" s="106"/>
      <c r="X1" s="106"/>
      <c r="Z1" s="106"/>
      <c r="AB1" s="106"/>
      <c r="AD1" s="106"/>
      <c r="AF1" s="106"/>
      <c r="AH1" s="106"/>
      <c r="AJ1" s="106"/>
      <c r="AL1" s="106"/>
      <c r="AN1" s="106"/>
      <c r="AP1" s="106"/>
      <c r="AR1" s="106"/>
      <c r="AT1" s="106"/>
      <c r="AV1" s="106"/>
      <c r="AX1" s="106"/>
      <c r="AZ1" s="106"/>
      <c r="BB1" s="106"/>
      <c r="BD1" s="106"/>
      <c r="BF1" s="106"/>
      <c r="BH1" s="106"/>
      <c r="BJ1" s="106"/>
      <c r="BL1" s="106"/>
      <c r="BN1" s="106"/>
      <c r="BP1" s="106"/>
      <c r="BR1" s="106"/>
      <c r="BT1" s="106"/>
      <c r="BV1" s="106"/>
      <c r="BX1" s="106"/>
      <c r="BZ1" s="106"/>
      <c r="CB1" s="106"/>
      <c r="CD1" s="106"/>
      <c r="CF1" s="106"/>
      <c r="CH1" s="106"/>
      <c r="CJ1" s="106"/>
      <c r="CL1" s="106"/>
      <c r="CN1" s="106"/>
      <c r="CP1" s="106"/>
    </row>
    <row r="2" spans="1:196" s="105" customFormat="1" ht="18.75" customHeight="1">
      <c r="B2" s="106"/>
      <c r="D2" s="106"/>
      <c r="F2" s="106"/>
      <c r="H2" s="106"/>
      <c r="J2" s="106"/>
      <c r="L2" s="106"/>
      <c r="N2" s="106"/>
      <c r="P2" s="106"/>
      <c r="R2" s="106"/>
      <c r="T2" s="106"/>
      <c r="V2" s="106"/>
      <c r="X2" s="106"/>
      <c r="Z2" s="106"/>
      <c r="AB2" s="106"/>
      <c r="AD2" s="106"/>
      <c r="AF2" s="106"/>
      <c r="AH2" s="106"/>
      <c r="AJ2" s="106"/>
      <c r="AL2" s="106"/>
      <c r="AN2" s="106"/>
      <c r="AP2" s="106"/>
      <c r="AR2" s="106"/>
      <c r="AT2" s="106"/>
      <c r="AV2" s="106"/>
      <c r="AX2" s="106"/>
      <c r="AZ2" s="106"/>
      <c r="BB2" s="106"/>
      <c r="BD2" s="106"/>
      <c r="BF2" s="106"/>
      <c r="BH2" s="106"/>
      <c r="BI2" s="771"/>
      <c r="BJ2" s="772"/>
      <c r="BK2" s="771"/>
      <c r="BL2" s="772"/>
      <c r="BM2" s="771"/>
      <c r="BN2" s="772"/>
      <c r="BO2" s="771"/>
      <c r="BP2" s="772"/>
      <c r="BQ2" s="771"/>
      <c r="BR2" s="772"/>
      <c r="BS2" s="771"/>
      <c r="BT2" s="772"/>
      <c r="BU2" s="771"/>
      <c r="BV2" s="772"/>
      <c r="BW2" s="771"/>
      <c r="BX2" s="772"/>
      <c r="BY2" s="771"/>
      <c r="BZ2" s="772"/>
      <c r="CA2" s="771"/>
      <c r="CB2" s="772"/>
      <c r="CC2" s="771"/>
      <c r="CD2" s="772"/>
      <c r="CE2" s="771"/>
      <c r="CF2" s="772"/>
      <c r="CG2" s="771"/>
      <c r="CH2" s="772"/>
      <c r="CI2" s="771"/>
      <c r="CJ2" s="772"/>
      <c r="CK2" s="771"/>
      <c r="CL2" s="772"/>
      <c r="CM2" s="771"/>
      <c r="CN2" s="772"/>
      <c r="CO2" s="771"/>
      <c r="CP2" s="772"/>
      <c r="CQ2" s="771"/>
      <c r="CR2" s="771"/>
      <c r="CS2" s="771"/>
      <c r="CT2" s="771"/>
      <c r="CU2" s="771"/>
      <c r="CV2" s="771"/>
      <c r="CW2" s="771"/>
      <c r="CX2" s="771"/>
      <c r="CY2" s="771"/>
      <c r="CZ2" s="771"/>
      <c r="DA2" s="771"/>
      <c r="DB2" s="771"/>
      <c r="DC2" s="771"/>
      <c r="DD2" s="771"/>
      <c r="DE2" s="771"/>
      <c r="DF2" s="771"/>
      <c r="DG2" s="771"/>
      <c r="DH2" s="771"/>
      <c r="DI2" s="771"/>
      <c r="DJ2" s="771"/>
      <c r="DK2" s="771"/>
      <c r="DL2" s="771"/>
      <c r="DM2" s="771"/>
      <c r="DN2" s="771"/>
      <c r="DO2" s="771"/>
      <c r="DP2" s="771"/>
      <c r="DQ2" s="771"/>
      <c r="DR2" s="771"/>
      <c r="DS2" s="771"/>
      <c r="DT2" s="771"/>
      <c r="DU2" s="771"/>
      <c r="DV2" s="771"/>
      <c r="DW2" s="771"/>
      <c r="DX2" s="771"/>
      <c r="DY2" s="771"/>
      <c r="DZ2" s="771"/>
      <c r="EA2" s="771"/>
      <c r="EB2" s="771"/>
      <c r="EC2" s="771"/>
      <c r="ED2" s="771"/>
      <c r="EE2" s="771"/>
      <c r="EF2" s="771"/>
      <c r="EG2" s="771"/>
      <c r="EH2" s="771"/>
      <c r="EI2" s="771"/>
      <c r="EJ2" s="771"/>
      <c r="EK2" s="771"/>
      <c r="EL2" s="771"/>
      <c r="EM2" s="771"/>
      <c r="EN2" s="771"/>
      <c r="EO2" s="771"/>
      <c r="EP2" s="771"/>
      <c r="EQ2" s="771"/>
      <c r="ER2" s="771"/>
      <c r="ES2" s="771"/>
      <c r="ET2" s="771"/>
      <c r="EU2" s="771"/>
      <c r="EV2" s="771"/>
      <c r="EW2" s="771"/>
      <c r="EX2" s="771"/>
      <c r="EY2" s="771"/>
      <c r="EZ2" s="773"/>
      <c r="FA2" s="773"/>
      <c r="FB2" s="773"/>
      <c r="FC2" s="773"/>
      <c r="FD2" s="773"/>
      <c r="FE2" s="773"/>
      <c r="FF2" s="773"/>
      <c r="FG2" s="773"/>
      <c r="FH2" s="773"/>
      <c r="FI2" s="773"/>
      <c r="FJ2" s="773"/>
      <c r="FK2" s="773"/>
      <c r="FL2" s="216"/>
      <c r="FM2" s="216"/>
      <c r="FN2" s="216"/>
      <c r="FO2" s="216"/>
      <c r="FP2" s="216"/>
      <c r="FQ2" s="216"/>
      <c r="FR2" s="216"/>
      <c r="FS2" s="216"/>
      <c r="FT2" s="216"/>
      <c r="FU2" s="216"/>
      <c r="FV2" s="216"/>
      <c r="FW2" s="216"/>
      <c r="FX2" s="216"/>
      <c r="FY2" s="216"/>
      <c r="FZ2" s="216"/>
      <c r="GA2" s="216"/>
      <c r="GF2" s="1074" t="s">
        <v>348</v>
      </c>
      <c r="GG2" s="1074" t="s">
        <v>349</v>
      </c>
      <c r="GH2" s="1027" t="s">
        <v>350</v>
      </c>
    </row>
    <row r="3" spans="1:196" s="105" customFormat="1" ht="21.75" customHeight="1">
      <c r="B3" s="106"/>
      <c r="D3" s="106"/>
      <c r="F3" s="106"/>
      <c r="H3" s="106"/>
      <c r="I3" s="1089" t="s">
        <v>746</v>
      </c>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1089"/>
      <c r="AZ3" s="1089"/>
      <c r="BA3" s="1089"/>
      <c r="BB3" s="1089"/>
      <c r="BC3" s="1089"/>
      <c r="BD3" s="1089"/>
      <c r="BE3" s="1089"/>
      <c r="BF3" s="1089"/>
      <c r="BG3" s="1089"/>
      <c r="BH3" s="1089"/>
      <c r="BI3" s="1089" t="s">
        <v>747</v>
      </c>
      <c r="BJ3" s="1089"/>
      <c r="BK3" s="1089"/>
      <c r="BL3" s="1089"/>
      <c r="BM3" s="1089"/>
      <c r="BN3" s="1089"/>
      <c r="BO3" s="1089"/>
      <c r="BP3" s="1089"/>
      <c r="BQ3" s="1089"/>
      <c r="BR3" s="1089"/>
      <c r="BS3" s="1089"/>
      <c r="BT3" s="1089"/>
      <c r="BU3" s="1089"/>
      <c r="BV3" s="1089"/>
      <c r="BW3" s="1089"/>
      <c r="BX3" s="1089"/>
      <c r="BY3" s="1089"/>
      <c r="BZ3" s="1089"/>
      <c r="CA3" s="1089"/>
      <c r="CB3" s="1089"/>
      <c r="CC3" s="1089"/>
      <c r="CD3" s="1089"/>
      <c r="CE3" s="1089"/>
      <c r="CF3" s="1089"/>
      <c r="CG3" s="1089"/>
      <c r="CH3" s="1089"/>
      <c r="CI3" s="1089"/>
      <c r="CJ3" s="1089"/>
      <c r="CK3" s="1089"/>
      <c r="CL3" s="1089"/>
      <c r="CM3" s="1089"/>
      <c r="CN3" s="1089"/>
      <c r="CO3" s="1089"/>
      <c r="CP3" s="1089"/>
      <c r="CQ3" s="1089"/>
      <c r="CR3" s="1089"/>
      <c r="CS3" s="1089"/>
      <c r="CT3" s="1089"/>
      <c r="CU3" s="1089"/>
      <c r="CV3" s="1089"/>
      <c r="CW3" s="1089"/>
      <c r="CX3" s="1089"/>
      <c r="CY3" s="1089"/>
      <c r="CZ3" s="1089"/>
      <c r="DA3" s="1089"/>
      <c r="DB3" s="1089"/>
      <c r="DC3" s="1089"/>
      <c r="DD3" s="1089"/>
      <c r="DE3" s="1089"/>
      <c r="DF3" s="1089"/>
      <c r="DG3" s="1089"/>
      <c r="DH3" s="1089"/>
      <c r="DI3" s="1088" t="s">
        <v>748</v>
      </c>
      <c r="DJ3" s="1088"/>
      <c r="DK3" s="1088"/>
      <c r="DL3" s="1088"/>
      <c r="DM3" s="1088"/>
      <c r="DN3" s="1088"/>
      <c r="DO3" s="1088"/>
      <c r="DP3" s="1088"/>
      <c r="DQ3" s="1088"/>
      <c r="DR3" s="1088"/>
      <c r="DS3" s="1088"/>
      <c r="DT3" s="1088"/>
      <c r="DU3" s="1088"/>
      <c r="DV3" s="1088"/>
      <c r="DW3" s="1088"/>
      <c r="DX3" s="1088"/>
      <c r="DY3" s="1088"/>
      <c r="DZ3" s="1088"/>
      <c r="EA3" s="1088"/>
      <c r="EB3" s="1088"/>
      <c r="EC3" s="1088"/>
      <c r="ED3" s="1088"/>
      <c r="EE3" s="1088"/>
      <c r="EF3" s="1088"/>
      <c r="EG3" s="1088"/>
      <c r="EH3" s="1088"/>
      <c r="EI3" s="1088"/>
      <c r="EJ3" s="1088"/>
      <c r="EK3" s="1088"/>
      <c r="EL3" s="1088"/>
      <c r="EM3" s="1088"/>
      <c r="EN3" s="1088"/>
      <c r="EO3" s="1088"/>
      <c r="EP3" s="1088"/>
      <c r="EQ3" s="1088"/>
      <c r="ER3" s="1088"/>
      <c r="ES3" s="1088"/>
      <c r="ET3" s="1088"/>
      <c r="EU3" s="1088"/>
      <c r="EV3" s="1088"/>
      <c r="EW3" s="1088"/>
      <c r="EX3" s="1088"/>
      <c r="EY3" s="1088"/>
      <c r="EZ3" s="1088"/>
      <c r="FA3" s="1088"/>
      <c r="FB3" s="1088"/>
      <c r="FC3" s="1088"/>
      <c r="FD3" s="1088"/>
      <c r="FE3" s="1088"/>
      <c r="FF3" s="1088"/>
      <c r="FG3" s="1088"/>
      <c r="FH3" s="1088"/>
      <c r="FI3" s="773"/>
      <c r="FJ3" s="773"/>
      <c r="FK3" s="773"/>
      <c r="FL3" s="216"/>
      <c r="FM3" s="216"/>
      <c r="FN3" s="216"/>
      <c r="FO3" s="216"/>
      <c r="FP3" s="216"/>
      <c r="FQ3" s="216"/>
      <c r="FR3" s="216"/>
      <c r="FS3" s="216"/>
      <c r="FT3" s="216"/>
      <c r="FU3" s="216"/>
      <c r="FV3" s="216"/>
      <c r="FW3" s="216"/>
      <c r="FX3" s="216"/>
      <c r="FY3" s="216"/>
      <c r="FZ3" s="216"/>
      <c r="GA3" s="216"/>
      <c r="GF3" s="1074"/>
      <c r="GG3" s="1074"/>
      <c r="GH3" s="1027"/>
    </row>
    <row r="4" spans="1:196" s="105" customFormat="1" ht="21.75" customHeight="1">
      <c r="B4" s="106"/>
      <c r="D4" s="106"/>
      <c r="F4" s="106"/>
      <c r="H4" s="106"/>
      <c r="J4" s="106"/>
      <c r="L4" s="106"/>
      <c r="N4" s="106"/>
      <c r="P4" s="106"/>
      <c r="R4" s="106"/>
      <c r="T4" s="106"/>
      <c r="V4" s="106"/>
      <c r="X4" s="106"/>
      <c r="Z4" s="106"/>
      <c r="AB4" s="106"/>
      <c r="AD4" s="106"/>
      <c r="AF4" s="106"/>
      <c r="AH4" s="106"/>
      <c r="AJ4" s="106"/>
      <c r="AL4" s="106"/>
      <c r="AN4" s="106"/>
      <c r="AP4" s="106"/>
      <c r="AR4" s="106"/>
      <c r="AT4" s="106"/>
      <c r="AV4" s="106"/>
      <c r="AX4" s="106"/>
      <c r="AZ4" s="106"/>
      <c r="BB4" s="106"/>
      <c r="BD4" s="106"/>
      <c r="BF4" s="106"/>
      <c r="BH4" s="106"/>
      <c r="BI4" s="771"/>
      <c r="BJ4" s="772"/>
      <c r="BK4" s="771"/>
      <c r="BL4" s="772"/>
      <c r="BM4" s="771"/>
      <c r="BN4" s="772"/>
      <c r="BO4" s="771"/>
      <c r="BP4" s="772"/>
      <c r="BQ4" s="771"/>
      <c r="BR4" s="772"/>
      <c r="BS4" s="771"/>
      <c r="BT4" s="772"/>
      <c r="BU4" s="771"/>
      <c r="BV4" s="772"/>
      <c r="BW4" s="771"/>
      <c r="BX4" s="772"/>
      <c r="BY4" s="771"/>
      <c r="BZ4" s="772"/>
      <c r="CA4" s="771"/>
      <c r="CB4" s="772"/>
      <c r="CC4" s="771"/>
      <c r="CD4" s="772"/>
      <c r="CE4" s="771"/>
      <c r="CF4" s="772"/>
      <c r="CG4" s="771"/>
      <c r="CH4" s="772"/>
      <c r="CI4" s="771"/>
      <c r="CJ4" s="772"/>
      <c r="CK4" s="771"/>
      <c r="CL4" s="772"/>
      <c r="CM4" s="771"/>
      <c r="CN4" s="772"/>
      <c r="CO4" s="771"/>
      <c r="CP4" s="772"/>
      <c r="CQ4" s="771"/>
      <c r="CR4" s="771"/>
      <c r="CS4" s="771"/>
      <c r="CT4" s="771"/>
      <c r="CU4" s="771"/>
      <c r="CV4" s="771"/>
      <c r="CW4" s="771"/>
      <c r="CX4" s="771"/>
      <c r="CY4" s="771"/>
      <c r="CZ4" s="771"/>
      <c r="DA4" s="771"/>
      <c r="DB4" s="771"/>
      <c r="DC4" s="771"/>
      <c r="DD4" s="771"/>
      <c r="DE4" s="771"/>
      <c r="DF4" s="771"/>
      <c r="DG4" s="771"/>
      <c r="DH4" s="771"/>
      <c r="DI4" s="771"/>
      <c r="DJ4" s="771"/>
      <c r="DK4" s="771"/>
      <c r="DL4" s="771"/>
      <c r="DM4" s="771"/>
      <c r="DN4" s="771"/>
      <c r="DO4" s="771"/>
      <c r="DP4" s="771"/>
      <c r="DQ4" s="771"/>
      <c r="DR4" s="771"/>
      <c r="DS4" s="771"/>
      <c r="DT4" s="771"/>
      <c r="DU4" s="771"/>
      <c r="DV4" s="771"/>
      <c r="DW4" s="771"/>
      <c r="DX4" s="771"/>
      <c r="DY4" s="771"/>
      <c r="DZ4" s="771"/>
      <c r="EA4" s="771"/>
      <c r="EB4" s="771"/>
      <c r="EC4" s="771"/>
      <c r="ED4" s="771"/>
      <c r="EE4" s="771"/>
      <c r="EF4" s="771"/>
      <c r="EG4" s="771"/>
      <c r="EH4" s="771"/>
      <c r="EI4" s="771"/>
      <c r="EJ4" s="771"/>
      <c r="EK4" s="771"/>
      <c r="EL4" s="771"/>
      <c r="EM4" s="771"/>
      <c r="EN4" s="771"/>
      <c r="EO4" s="771"/>
      <c r="EP4" s="771"/>
      <c r="EQ4" s="771"/>
      <c r="ER4" s="771"/>
      <c r="ES4" s="773"/>
      <c r="ET4" s="773"/>
      <c r="EU4" s="773"/>
      <c r="EV4" s="773"/>
      <c r="EW4" s="773"/>
      <c r="EX4" s="773"/>
      <c r="EY4" s="773"/>
      <c r="EZ4" s="773"/>
      <c r="FA4" s="773"/>
      <c r="FB4" s="773"/>
      <c r="FC4" s="773"/>
      <c r="FD4" s="773"/>
      <c r="FE4" s="773"/>
      <c r="FF4" s="773"/>
      <c r="FG4" s="773"/>
      <c r="FH4" s="773"/>
      <c r="FI4" s="773"/>
      <c r="FJ4" s="773"/>
      <c r="FK4" s="773"/>
      <c r="FL4" s="216"/>
      <c r="FM4" s="216"/>
      <c r="FN4" s="216"/>
      <c r="FO4" s="216"/>
      <c r="FP4" s="216"/>
      <c r="FQ4" s="216"/>
      <c r="FR4" s="216"/>
      <c r="FS4" s="216"/>
      <c r="FT4" s="216"/>
      <c r="FU4" s="216"/>
      <c r="FV4" s="216"/>
      <c r="FW4" s="216"/>
      <c r="FX4" s="216"/>
      <c r="FY4" s="216"/>
      <c r="FZ4" s="216"/>
      <c r="GA4" s="216"/>
      <c r="GF4" s="472" t="s">
        <v>351</v>
      </c>
      <c r="GG4" s="472" t="s">
        <v>351</v>
      </c>
      <c r="GH4" s="774"/>
    </row>
    <row r="5" spans="1:196" s="35" customFormat="1" ht="13.5" customHeight="1">
      <c r="B5" s="13"/>
      <c r="C5" s="427"/>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269" t="s">
        <v>279</v>
      </c>
      <c r="FH5" s="1269"/>
      <c r="FI5" s="1269"/>
      <c r="FJ5" s="1269"/>
      <c r="FK5" s="1269"/>
      <c r="FL5" s="1269"/>
      <c r="FM5" s="1269"/>
      <c r="FN5" s="1269"/>
      <c r="FO5" s="1269"/>
      <c r="FP5" s="1269"/>
      <c r="FQ5" s="1269"/>
      <c r="FR5" s="1269"/>
      <c r="FS5" s="1269"/>
      <c r="FT5" s="1269"/>
      <c r="FU5" s="1269"/>
      <c r="FV5" s="1269"/>
      <c r="FW5" s="1269"/>
      <c r="FX5" s="1269"/>
      <c r="FY5" s="1269"/>
      <c r="FZ5" s="1269"/>
      <c r="GA5" s="1269"/>
      <c r="GB5" s="1269"/>
      <c r="GC5" s="1269"/>
      <c r="GD5" s="1269"/>
      <c r="GF5" s="105"/>
      <c r="GG5" s="105"/>
      <c r="GH5" s="105"/>
      <c r="GI5" s="105"/>
      <c r="GJ5" s="105"/>
      <c r="GK5" s="105"/>
      <c r="GL5" s="105"/>
      <c r="GM5" s="105"/>
      <c r="GN5" s="105"/>
    </row>
    <row r="6" spans="1:196" s="11" customFormat="1" ht="13.5" customHeight="1">
      <c r="B6" s="9"/>
      <c r="C6" s="429"/>
      <c r="D6" s="429"/>
      <c r="E6" s="429"/>
      <c r="F6" s="429"/>
      <c r="G6" s="429"/>
      <c r="H6" s="429"/>
      <c r="I6" s="429"/>
      <c r="J6" s="429"/>
      <c r="K6" s="429"/>
      <c r="L6" s="429"/>
      <c r="M6" s="429"/>
      <c r="N6" s="429"/>
      <c r="O6" s="429"/>
      <c r="P6" s="34"/>
      <c r="Q6" s="34"/>
      <c r="R6" s="34"/>
      <c r="S6" s="34"/>
      <c r="T6" s="34"/>
      <c r="U6" s="34"/>
      <c r="V6" s="34"/>
      <c r="W6" s="34"/>
      <c r="X6" s="34"/>
      <c r="Y6" s="34"/>
      <c r="Z6" s="34"/>
      <c r="AA6" s="34"/>
      <c r="AB6" s="34"/>
      <c r="AC6" s="34"/>
      <c r="AD6" s="34"/>
      <c r="AE6" s="34"/>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9"/>
      <c r="ES6" s="7"/>
      <c r="ET6" s="7"/>
      <c r="EU6" s="21"/>
      <c r="EV6" s="7"/>
      <c r="EW6" s="7"/>
      <c r="EX6" s="7"/>
      <c r="EY6" s="7"/>
      <c r="EZ6" s="13"/>
      <c r="FA6" s="7"/>
      <c r="FB6" s="430">
        <v>0</v>
      </c>
      <c r="FC6" s="430"/>
      <c r="FD6" s="430"/>
      <c r="FE6" s="430"/>
      <c r="FF6" s="430"/>
      <c r="FG6" s="430"/>
      <c r="FH6" s="430">
        <v>0</v>
      </c>
      <c r="FI6" s="430"/>
      <c r="FJ6" s="430"/>
      <c r="FK6" s="430"/>
      <c r="FL6" s="430"/>
      <c r="FM6" s="333"/>
      <c r="FN6" s="430">
        <v>0</v>
      </c>
      <c r="FO6" s="430"/>
      <c r="FP6" s="430"/>
      <c r="FQ6" s="430"/>
      <c r="FR6" s="430"/>
      <c r="FS6" s="430"/>
      <c r="FT6" s="430">
        <v>0</v>
      </c>
      <c r="FU6" s="430"/>
      <c r="FV6" s="430"/>
      <c r="FW6" s="430"/>
      <c r="FX6" s="430"/>
      <c r="FY6" s="333"/>
      <c r="FZ6" s="430">
        <v>2</v>
      </c>
      <c r="GA6" s="430"/>
      <c r="GB6" s="430"/>
      <c r="GC6" s="430"/>
      <c r="GD6" s="430"/>
      <c r="GF6" s="105"/>
      <c r="GG6" s="105"/>
      <c r="GH6" s="105"/>
      <c r="GI6" s="105"/>
      <c r="GJ6" s="105"/>
      <c r="GK6" s="105"/>
      <c r="GL6" s="105"/>
      <c r="GM6" s="105"/>
      <c r="GN6" s="105"/>
    </row>
    <row r="7" spans="1:196" ht="18" customHeight="1">
      <c r="B7" s="1009"/>
      <c r="C7" s="1009"/>
      <c r="D7" s="1009"/>
      <c r="E7" s="1009"/>
      <c r="F7" s="1009"/>
      <c r="G7" s="1009"/>
      <c r="H7" s="1009"/>
      <c r="I7" s="1009"/>
      <c r="J7" s="1009"/>
      <c r="K7" s="1009"/>
      <c r="L7" s="1009"/>
      <c r="M7" s="1009"/>
      <c r="N7" s="1009"/>
      <c r="O7" s="1009"/>
      <c r="P7" s="1009"/>
      <c r="Q7" s="1009"/>
      <c r="R7" s="1009"/>
      <c r="S7" s="1009"/>
      <c r="T7" s="1009"/>
      <c r="U7" s="1009"/>
      <c r="V7" s="1009"/>
      <c r="W7" s="1009"/>
      <c r="X7" s="1009"/>
      <c r="Y7" s="1009"/>
      <c r="Z7" s="1009"/>
      <c r="AA7" s="1009"/>
      <c r="AB7" s="1009"/>
      <c r="AC7" s="1009"/>
      <c r="AD7" s="1009"/>
      <c r="AE7" s="1009"/>
      <c r="AF7" s="1009"/>
      <c r="AG7" s="1009"/>
      <c r="AH7" s="1009"/>
      <c r="AI7" s="1009"/>
      <c r="AJ7" s="1009"/>
      <c r="AK7" s="1009"/>
      <c r="AL7" s="1009"/>
      <c r="AM7" s="1009"/>
      <c r="AN7" s="1009"/>
      <c r="AO7" s="1009"/>
      <c r="AP7" s="1009"/>
      <c r="AQ7" s="1009"/>
      <c r="AR7" s="1009"/>
      <c r="AS7" s="1009"/>
      <c r="AT7" s="1009"/>
      <c r="AU7" s="1009"/>
      <c r="AV7" s="1009"/>
      <c r="AW7" s="1009"/>
      <c r="AX7" s="1009"/>
      <c r="AY7" s="1009"/>
      <c r="AZ7" s="1009"/>
      <c r="BA7" s="1009"/>
      <c r="BB7" s="1009"/>
      <c r="BC7" s="1009"/>
      <c r="BD7" s="1009"/>
      <c r="BE7" s="1009"/>
      <c r="BF7" s="1009"/>
      <c r="BG7" s="1009"/>
      <c r="BH7" s="1009"/>
      <c r="BI7" s="1009"/>
      <c r="BJ7" s="1009"/>
      <c r="BK7" s="1009"/>
      <c r="BL7" s="1009"/>
      <c r="BM7" s="1009"/>
      <c r="BN7" s="1009"/>
      <c r="BO7" s="1009"/>
      <c r="BP7" s="1009"/>
      <c r="BQ7" s="1009"/>
      <c r="BR7" s="1009"/>
      <c r="BS7" s="1009"/>
      <c r="BT7" s="1009"/>
      <c r="BU7" s="1009"/>
      <c r="BV7" s="1009"/>
      <c r="BW7" s="1009"/>
      <c r="BX7" s="1009"/>
      <c r="BY7" s="1009"/>
      <c r="BZ7" s="1009"/>
      <c r="CA7" s="1009"/>
      <c r="CB7" s="1009"/>
      <c r="CC7" s="1009"/>
      <c r="CD7" s="1009"/>
      <c r="CE7" s="1009"/>
      <c r="CF7" s="1009"/>
      <c r="CG7" s="1009"/>
      <c r="CH7" s="1009"/>
      <c r="CI7" s="1009"/>
      <c r="CJ7" s="1009"/>
      <c r="CK7" s="1009"/>
      <c r="CL7" s="1009"/>
      <c r="CM7" s="1009"/>
      <c r="CN7" s="1009"/>
      <c r="CO7" s="1009"/>
      <c r="CP7" s="1009"/>
      <c r="CQ7" s="1009"/>
      <c r="CR7" s="1009"/>
      <c r="CS7" s="1009"/>
      <c r="CT7" s="1009"/>
      <c r="CU7" s="1009"/>
      <c r="CV7" s="1009"/>
      <c r="CW7" s="1009"/>
      <c r="CX7" s="1009"/>
      <c r="CY7" s="1009"/>
      <c r="CZ7" s="1009"/>
      <c r="DA7" s="1009"/>
      <c r="DB7" s="1009"/>
      <c r="DC7" s="1009"/>
      <c r="DD7" s="1009"/>
      <c r="DE7" s="1009"/>
      <c r="DF7" s="1009"/>
      <c r="DG7" s="1009"/>
      <c r="DH7" s="1009"/>
      <c r="DI7" s="1009"/>
      <c r="DJ7" s="1009"/>
      <c r="DK7" s="1009"/>
      <c r="DL7" s="1009"/>
      <c r="DM7" s="1009"/>
      <c r="DN7" s="1009"/>
      <c r="DO7" s="1009"/>
      <c r="DP7" s="1009"/>
      <c r="DQ7" s="1009"/>
      <c r="DR7" s="1009"/>
      <c r="DS7" s="1009"/>
      <c r="DT7" s="1009"/>
      <c r="DU7" s="1009"/>
      <c r="DV7" s="1009"/>
      <c r="DW7" s="1009"/>
      <c r="DX7" s="1009"/>
      <c r="DY7" s="1009"/>
      <c r="DZ7" s="1009"/>
      <c r="EA7" s="1009"/>
      <c r="EB7" s="1009"/>
      <c r="EC7" s="1009"/>
      <c r="ED7" s="1009"/>
      <c r="EE7" s="1009"/>
      <c r="EF7" s="1009"/>
      <c r="EG7" s="1009"/>
      <c r="EH7" s="1009"/>
      <c r="EI7" s="1009"/>
      <c r="EJ7" s="1009"/>
      <c r="EK7" s="1009"/>
      <c r="EL7" s="1009"/>
      <c r="EM7" s="1009"/>
      <c r="EN7" s="1009"/>
      <c r="EO7" s="1009"/>
      <c r="EP7" s="1009"/>
      <c r="EQ7" s="1009"/>
      <c r="ER7" s="1009"/>
      <c r="ES7" s="1009"/>
      <c r="ET7" s="1009"/>
      <c r="EU7" s="1009"/>
      <c r="EV7" s="1009"/>
      <c r="EW7" s="1009"/>
      <c r="EX7" s="1009"/>
      <c r="EY7" s="1009"/>
      <c r="EZ7" s="1009"/>
      <c r="FA7" s="1009"/>
      <c r="FB7" s="1009"/>
      <c r="FC7" s="1009"/>
      <c r="FD7" s="1009"/>
      <c r="FE7" s="1009"/>
      <c r="FF7" s="1009"/>
      <c r="FG7" s="1009"/>
      <c r="FH7" s="1009"/>
      <c r="FI7" s="1009"/>
      <c r="FJ7" s="1009"/>
      <c r="FK7" s="1009"/>
      <c r="FL7" s="1009"/>
      <c r="FM7" s="1009"/>
      <c r="FN7" s="1009"/>
      <c r="FO7" s="1009"/>
      <c r="FP7" s="1009"/>
      <c r="FQ7" s="1009"/>
      <c r="FR7" s="1009"/>
      <c r="FS7" s="1009"/>
      <c r="FT7" s="1009"/>
      <c r="FU7" s="1009"/>
      <c r="FV7" s="1009"/>
      <c r="FW7" s="1009"/>
      <c r="FX7" s="1009"/>
      <c r="FY7" s="1009"/>
      <c r="FZ7" s="1009"/>
      <c r="GA7" s="1009"/>
      <c r="GB7" s="1009"/>
      <c r="GC7" s="1009"/>
      <c r="GD7" s="1009"/>
    </row>
    <row r="8" spans="1:196" ht="14.25" customHeight="1">
      <c r="B8" s="1009" t="s">
        <v>736</v>
      </c>
      <c r="C8" s="1009"/>
      <c r="D8" s="1009"/>
      <c r="E8" s="1009"/>
      <c r="F8" s="1009"/>
      <c r="G8" s="1009"/>
      <c r="H8" s="1009"/>
      <c r="I8" s="1009"/>
      <c r="J8" s="1009"/>
      <c r="K8" s="1009"/>
      <c r="L8" s="1009"/>
      <c r="M8" s="1009"/>
      <c r="N8" s="1009"/>
      <c r="O8" s="1009"/>
      <c r="P8" s="1009"/>
      <c r="Q8" s="1009"/>
      <c r="R8" s="1009"/>
      <c r="S8" s="1009"/>
      <c r="T8" s="1009"/>
      <c r="U8" s="1009"/>
      <c r="V8" s="1009"/>
      <c r="W8" s="1009"/>
      <c r="X8" s="1009"/>
      <c r="Y8" s="1009"/>
      <c r="Z8" s="1009"/>
      <c r="AA8" s="1009"/>
      <c r="AB8" s="1009"/>
      <c r="AC8" s="1009"/>
      <c r="AD8" s="1009"/>
      <c r="AE8" s="1009"/>
      <c r="AF8" s="1009"/>
      <c r="AG8" s="1009"/>
      <c r="AH8" s="1009"/>
      <c r="AI8" s="1009"/>
      <c r="AJ8" s="1009"/>
      <c r="AK8" s="1009"/>
      <c r="AL8" s="1009"/>
      <c r="AM8" s="1009"/>
      <c r="AN8" s="1009"/>
      <c r="AO8" s="1009"/>
      <c r="AP8" s="1009"/>
      <c r="AQ8" s="1009"/>
      <c r="AR8" s="1009"/>
      <c r="AS8" s="1009"/>
      <c r="AT8" s="1009"/>
      <c r="AU8" s="1009"/>
      <c r="AV8" s="1009"/>
      <c r="AW8" s="1009"/>
      <c r="AX8" s="1009"/>
      <c r="AY8" s="1009"/>
      <c r="AZ8" s="1009"/>
      <c r="BA8" s="1009"/>
      <c r="BB8" s="1009"/>
      <c r="BC8" s="1009"/>
      <c r="BD8" s="1009"/>
      <c r="BE8" s="1009"/>
      <c r="BF8" s="1009"/>
      <c r="BG8" s="1009"/>
      <c r="BH8" s="1009"/>
      <c r="BI8" s="1009"/>
      <c r="BJ8" s="1009"/>
      <c r="BK8" s="1009"/>
      <c r="BL8" s="1009"/>
      <c r="BM8" s="1009"/>
      <c r="BN8" s="1009"/>
      <c r="BO8" s="1009"/>
      <c r="BP8" s="1009"/>
      <c r="BQ8" s="1009"/>
      <c r="BR8" s="1009"/>
      <c r="BS8" s="1009"/>
      <c r="BT8" s="1009"/>
      <c r="BU8" s="1009"/>
      <c r="BV8" s="1009"/>
      <c r="BW8" s="1009"/>
      <c r="BX8" s="1009"/>
      <c r="BY8" s="1009"/>
      <c r="BZ8" s="1009"/>
      <c r="CA8" s="1009"/>
      <c r="CB8" s="1009"/>
      <c r="CC8" s="1009"/>
      <c r="CD8" s="1009"/>
      <c r="CE8" s="1009"/>
      <c r="CF8" s="1009"/>
      <c r="CG8" s="1009"/>
      <c r="CH8" s="1009"/>
      <c r="CI8" s="1009"/>
      <c r="CJ8" s="1009"/>
      <c r="CK8" s="1009"/>
      <c r="CL8" s="1009"/>
      <c r="CM8" s="1009"/>
      <c r="CN8" s="1009"/>
      <c r="CO8" s="1009"/>
      <c r="CP8" s="1009"/>
      <c r="CQ8" s="1009"/>
      <c r="CR8" s="1009"/>
      <c r="CS8" s="1009"/>
      <c r="CT8" s="1009"/>
      <c r="CU8" s="1009"/>
      <c r="CV8" s="1009"/>
      <c r="CW8" s="1009"/>
      <c r="CX8" s="1009"/>
      <c r="CY8" s="1009"/>
      <c r="CZ8" s="1009"/>
      <c r="DA8" s="1009"/>
      <c r="DB8" s="1009"/>
      <c r="DC8" s="1009"/>
      <c r="DD8" s="1009"/>
      <c r="DE8" s="1009"/>
      <c r="DF8" s="1009"/>
      <c r="DG8" s="1009"/>
      <c r="DH8" s="1009"/>
      <c r="DI8" s="1009"/>
      <c r="DJ8" s="1009"/>
      <c r="DK8" s="1009"/>
      <c r="DL8" s="1009"/>
      <c r="DM8" s="1009"/>
      <c r="DN8" s="1009"/>
      <c r="DO8" s="1009"/>
      <c r="DP8" s="1009"/>
      <c r="DQ8" s="1009"/>
      <c r="DR8" s="1009"/>
      <c r="DS8" s="1009"/>
      <c r="DT8" s="1009"/>
      <c r="DU8" s="1009"/>
      <c r="DV8" s="1009"/>
      <c r="DW8" s="1009"/>
      <c r="DX8" s="1009"/>
      <c r="DY8" s="1009"/>
      <c r="DZ8" s="1009"/>
      <c r="EA8" s="1009"/>
      <c r="EB8" s="1009"/>
      <c r="EC8" s="1009"/>
      <c r="ED8" s="1009"/>
      <c r="EE8" s="1009"/>
      <c r="EF8" s="1009"/>
      <c r="EG8" s="1009"/>
      <c r="EH8" s="1009"/>
      <c r="EI8" s="1009"/>
      <c r="EJ8" s="1009"/>
      <c r="EK8" s="1009"/>
      <c r="EL8" s="1009"/>
      <c r="EM8" s="1009"/>
      <c r="EN8" s="1009"/>
      <c r="EO8" s="1009"/>
      <c r="EP8" s="1009"/>
      <c r="EQ8" s="1009"/>
      <c r="ER8" s="1009"/>
      <c r="ES8" s="1009"/>
      <c r="ET8" s="1009"/>
      <c r="EU8" s="1009"/>
      <c r="EV8" s="1009"/>
      <c r="EW8" s="1009"/>
      <c r="EX8" s="1009"/>
      <c r="EY8" s="1009"/>
      <c r="EZ8" s="1009"/>
      <c r="FA8" s="1009"/>
      <c r="FB8" s="1009"/>
      <c r="FC8" s="1009"/>
      <c r="FD8" s="1009"/>
      <c r="FE8" s="1009"/>
      <c r="FF8" s="1009"/>
      <c r="FG8" s="1009"/>
      <c r="FH8" s="1009"/>
      <c r="FI8" s="1009"/>
      <c r="FJ8" s="1009"/>
      <c r="FK8" s="1009"/>
      <c r="FL8" s="1009"/>
      <c r="FM8" s="1009"/>
      <c r="FN8" s="1009"/>
      <c r="FO8" s="1009"/>
      <c r="FP8" s="1009"/>
      <c r="FQ8" s="1009"/>
      <c r="FR8" s="1009"/>
      <c r="FS8" s="1009"/>
      <c r="FT8" s="1009"/>
      <c r="FU8" s="1009"/>
      <c r="FV8" s="1009"/>
      <c r="FW8" s="1009"/>
      <c r="FX8" s="1009"/>
      <c r="FY8" s="1009"/>
      <c r="FZ8" s="1009"/>
      <c r="GA8" s="1009"/>
      <c r="GB8" s="1009"/>
      <c r="GC8" s="1009"/>
      <c r="GD8" s="1009"/>
    </row>
    <row r="9" spans="1:196" ht="14.25" customHeight="1">
      <c r="B9" s="758"/>
      <c r="C9" s="758"/>
      <c r="D9" s="758"/>
      <c r="E9" s="758"/>
      <c r="F9" s="758"/>
      <c r="G9" s="758"/>
      <c r="H9" s="93"/>
      <c r="I9" s="93"/>
      <c r="J9" s="93"/>
      <c r="K9" s="93"/>
      <c r="L9" s="93"/>
      <c r="M9" s="93"/>
      <c r="N9" s="93"/>
      <c r="O9" s="93"/>
      <c r="P9" s="93"/>
      <c r="Q9" s="93"/>
      <c r="R9" s="93"/>
      <c r="S9" s="93"/>
      <c r="T9" s="93"/>
      <c r="U9" s="93"/>
      <c r="V9" s="93"/>
      <c r="W9" s="93"/>
      <c r="X9" s="93"/>
      <c r="Y9" s="93"/>
      <c r="Z9" s="93"/>
      <c r="AA9" s="93"/>
      <c r="AB9" s="93"/>
      <c r="AC9" s="93"/>
      <c r="AD9" s="93"/>
      <c r="AE9" s="93"/>
      <c r="AF9" s="93"/>
      <c r="AG9" s="93"/>
      <c r="AH9" s="93"/>
      <c r="AI9" s="93"/>
      <c r="AJ9" s="93"/>
      <c r="AK9" s="93"/>
      <c r="AL9" s="93"/>
      <c r="AM9" s="93"/>
      <c r="AN9" s="93"/>
      <c r="AO9" s="93"/>
      <c r="AP9" s="93"/>
      <c r="AQ9" s="93"/>
      <c r="AR9" s="758"/>
      <c r="AS9" s="758"/>
      <c r="AT9" s="758"/>
      <c r="AU9" s="7"/>
      <c r="AV9" s="7"/>
      <c r="AW9" s="7"/>
      <c r="AX9" s="7"/>
      <c r="AY9" s="7"/>
      <c r="AZ9" s="7"/>
      <c r="BA9" s="7"/>
      <c r="BB9" s="7"/>
      <c r="BC9" s="758"/>
      <c r="BD9" s="758"/>
      <c r="BE9" s="758"/>
      <c r="BF9" s="758"/>
      <c r="BG9" s="758"/>
      <c r="BH9" s="758"/>
      <c r="BI9" s="758"/>
      <c r="BJ9" s="758"/>
      <c r="BK9" s="758"/>
      <c r="BL9" s="758"/>
      <c r="BM9" s="758"/>
      <c r="BN9" s="758"/>
      <c r="BO9" s="18"/>
      <c r="BP9" s="18"/>
      <c r="BQ9" s="18"/>
      <c r="BR9" s="18"/>
      <c r="BS9" s="18"/>
      <c r="BT9" s="7"/>
      <c r="BU9" s="7"/>
      <c r="BV9" s="7"/>
      <c r="BW9" s="7"/>
      <c r="BX9" s="7"/>
      <c r="BY9" s="7"/>
      <c r="BZ9" s="7"/>
      <c r="CA9" s="7"/>
      <c r="CB9" s="13"/>
      <c r="CC9" s="13"/>
      <c r="CD9" s="13"/>
      <c r="CE9" s="13"/>
      <c r="CF9" s="759"/>
      <c r="CG9" s="759"/>
      <c r="CH9" s="759"/>
      <c r="CI9" s="759"/>
      <c r="CJ9" s="759"/>
      <c r="CK9" s="759"/>
      <c r="CL9" s="759"/>
      <c r="CM9" s="759"/>
      <c r="CN9" s="759"/>
      <c r="CO9" s="759"/>
      <c r="CP9" s="759"/>
      <c r="CQ9" s="759"/>
      <c r="CR9" s="759"/>
      <c r="CS9" s="759"/>
      <c r="CT9" s="759"/>
      <c r="CU9" s="759"/>
      <c r="CV9" s="759"/>
      <c r="CW9" s="759"/>
      <c r="CX9" s="759"/>
      <c r="CY9" s="759"/>
      <c r="CZ9" s="759"/>
      <c r="DA9" s="759"/>
      <c r="DB9" s="759"/>
      <c r="DC9" s="759"/>
      <c r="DD9" s="759"/>
      <c r="DE9" s="759"/>
      <c r="DF9" s="759"/>
      <c r="DG9" s="759"/>
      <c r="DH9" s="759"/>
      <c r="DI9" s="759"/>
      <c r="DJ9" s="759"/>
      <c r="DK9" s="759"/>
      <c r="DL9" s="759"/>
      <c r="DM9" s="759"/>
      <c r="DN9" s="759"/>
      <c r="DO9" s="759"/>
      <c r="DP9" s="759"/>
      <c r="DQ9" s="759"/>
      <c r="DR9" s="759"/>
      <c r="DS9" s="759"/>
      <c r="DT9" s="759"/>
      <c r="DU9" s="759"/>
      <c r="DV9" s="759"/>
      <c r="DW9" s="759"/>
      <c r="DX9" s="759"/>
      <c r="DY9" s="759"/>
      <c r="DZ9" s="759"/>
      <c r="EA9" s="759"/>
      <c r="EB9" s="759"/>
      <c r="EC9" s="759"/>
      <c r="ED9" s="759"/>
      <c r="EE9" s="759"/>
      <c r="EF9" s="759"/>
      <c r="EG9" s="759"/>
      <c r="EH9" s="759"/>
      <c r="EI9" s="759"/>
      <c r="EJ9" s="759"/>
      <c r="EK9" s="759"/>
      <c r="EL9" s="759"/>
      <c r="EM9" s="759"/>
      <c r="EN9" s="759"/>
      <c r="EO9" s="759"/>
      <c r="EP9" s="759"/>
      <c r="EQ9" s="759"/>
      <c r="ER9" s="759"/>
      <c r="ES9" s="759"/>
      <c r="ET9" s="759"/>
      <c r="EU9" s="759"/>
      <c r="EV9" s="759"/>
      <c r="EW9" s="759"/>
      <c r="EX9" s="759"/>
      <c r="EY9" s="759"/>
      <c r="EZ9" s="759"/>
      <c r="FA9" s="759"/>
      <c r="FB9" s="759"/>
      <c r="FC9" s="759"/>
      <c r="FD9" s="759"/>
      <c r="FE9" s="759"/>
      <c r="FF9" s="759"/>
      <c r="FG9" s="759"/>
      <c r="FH9" s="759"/>
      <c r="FI9" s="759"/>
      <c r="FJ9" s="759"/>
      <c r="FK9" s="759"/>
      <c r="FL9" s="759"/>
      <c r="FM9" s="759"/>
      <c r="FN9" s="759"/>
      <c r="FO9" s="759"/>
      <c r="FP9" s="759"/>
      <c r="FQ9" s="759"/>
      <c r="FR9" s="759"/>
      <c r="FS9" s="759"/>
      <c r="FT9" s="759"/>
      <c r="FU9" s="759"/>
      <c r="FV9" s="759"/>
      <c r="FW9" s="759"/>
      <c r="FX9" s="759"/>
      <c r="FY9" s="759"/>
      <c r="FZ9" s="759"/>
      <c r="GA9" s="759"/>
      <c r="GB9" s="759"/>
      <c r="GC9" s="759"/>
      <c r="GD9" s="759"/>
    </row>
    <row r="10" spans="1:196" ht="14.25" customHeight="1">
      <c r="B10" s="850" t="s">
        <v>737</v>
      </c>
      <c r="C10" s="850"/>
      <c r="D10" s="850"/>
      <c r="E10" s="850"/>
      <c r="F10" s="850"/>
      <c r="G10" s="850"/>
      <c r="H10" s="850"/>
      <c r="I10" s="850"/>
      <c r="J10" s="850"/>
      <c r="K10" s="850"/>
      <c r="L10" s="850"/>
      <c r="M10" s="850"/>
      <c r="N10" s="850"/>
      <c r="O10" s="850"/>
      <c r="P10" s="850"/>
      <c r="Q10" s="850"/>
      <c r="R10" s="850"/>
      <c r="S10" s="850"/>
      <c r="T10" s="850"/>
      <c r="U10" s="850"/>
      <c r="V10" s="850"/>
      <c r="W10" s="850"/>
      <c r="X10" s="850"/>
      <c r="Y10" s="850"/>
      <c r="Z10" s="850"/>
      <c r="AA10" s="850"/>
      <c r="AB10" s="850"/>
      <c r="AC10" s="850"/>
      <c r="AD10" s="850"/>
      <c r="AE10" s="850"/>
      <c r="AF10" s="850"/>
      <c r="AG10" s="850"/>
      <c r="AH10" s="850"/>
      <c r="AI10" s="850"/>
      <c r="AJ10" s="850"/>
      <c r="AK10" s="850"/>
      <c r="AL10" s="850"/>
      <c r="AM10" s="850"/>
      <c r="AN10" s="850"/>
      <c r="AO10" s="850"/>
      <c r="AP10" s="850"/>
      <c r="AQ10" s="850"/>
      <c r="AR10" s="850"/>
      <c r="AS10" s="850"/>
      <c r="AT10" s="850"/>
      <c r="AU10" s="850"/>
      <c r="AV10" s="850"/>
      <c r="AW10" s="850"/>
      <c r="AX10" s="850"/>
      <c r="AY10" s="850"/>
      <c r="AZ10" s="850"/>
      <c r="BA10" s="850"/>
      <c r="BB10" s="850"/>
      <c r="BC10" s="850"/>
      <c r="BD10" s="850"/>
      <c r="BE10" s="850"/>
      <c r="BF10" s="850"/>
      <c r="BG10" s="850"/>
      <c r="BH10" s="850"/>
      <c r="BI10" s="850"/>
      <c r="BJ10" s="850"/>
      <c r="BK10" s="850"/>
      <c r="BL10" s="850"/>
      <c r="BM10" s="850"/>
      <c r="BN10" s="850"/>
      <c r="BO10" s="850"/>
      <c r="BP10" s="850"/>
      <c r="BQ10" s="850"/>
      <c r="BR10" s="850"/>
      <c r="BS10" s="850"/>
      <c r="BT10" s="850"/>
      <c r="BU10" s="850"/>
      <c r="BV10" s="850"/>
      <c r="BW10" s="850"/>
      <c r="BX10" s="850"/>
      <c r="BY10" s="850"/>
      <c r="BZ10" s="850"/>
      <c r="CA10" s="850"/>
      <c r="CB10" s="850"/>
      <c r="CC10" s="850"/>
      <c r="CD10" s="850"/>
      <c r="CE10" s="850"/>
      <c r="CF10" s="850"/>
      <c r="CG10" s="850"/>
      <c r="CH10" s="850"/>
      <c r="CI10" s="850"/>
      <c r="CJ10" s="850"/>
      <c r="CK10" s="850"/>
      <c r="CL10" s="850"/>
      <c r="CM10" s="850"/>
      <c r="CN10" s="850"/>
      <c r="CO10" s="850"/>
      <c r="CP10" s="850"/>
      <c r="CQ10" s="850"/>
      <c r="CR10" s="850"/>
      <c r="CS10" s="850"/>
      <c r="CT10" s="850"/>
      <c r="CU10" s="850"/>
      <c r="CV10" s="850"/>
      <c r="CW10" s="850"/>
      <c r="CX10" s="850"/>
      <c r="CY10" s="850"/>
      <c r="CZ10" s="850"/>
      <c r="DA10" s="850"/>
      <c r="DB10" s="850"/>
      <c r="DC10" s="850"/>
      <c r="DD10" s="850"/>
      <c r="DE10" s="850"/>
      <c r="DF10" s="850"/>
      <c r="DG10" s="850"/>
      <c r="DH10" s="850"/>
      <c r="DI10" s="850"/>
      <c r="DJ10" s="850"/>
      <c r="DK10" s="850"/>
      <c r="DL10" s="850"/>
      <c r="DM10" s="850"/>
      <c r="DN10" s="850"/>
      <c r="DO10" s="850"/>
      <c r="DP10" s="850"/>
      <c r="DQ10" s="850"/>
      <c r="DR10" s="850"/>
      <c r="DS10" s="850"/>
      <c r="DT10" s="850"/>
      <c r="DU10" s="850"/>
      <c r="DV10" s="850"/>
      <c r="DW10" s="850"/>
      <c r="DX10" s="850"/>
      <c r="DY10" s="850"/>
      <c r="DZ10" s="850"/>
      <c r="EA10" s="850"/>
      <c r="EB10" s="850"/>
      <c r="EC10" s="850"/>
      <c r="ED10" s="850"/>
      <c r="EE10" s="850"/>
      <c r="EF10" s="850"/>
      <c r="EG10" s="850"/>
      <c r="EH10" s="850"/>
      <c r="EI10" s="850"/>
      <c r="EJ10" s="850"/>
      <c r="EK10" s="850"/>
      <c r="EL10" s="850"/>
      <c r="EM10" s="850"/>
      <c r="EN10" s="850"/>
      <c r="EO10" s="850"/>
      <c r="EP10" s="850"/>
      <c r="EQ10" s="850"/>
      <c r="ER10" s="850"/>
      <c r="ES10" s="850"/>
      <c r="ET10" s="850"/>
      <c r="EU10" s="850"/>
      <c r="EV10" s="850"/>
      <c r="EW10" s="850"/>
      <c r="EX10" s="850"/>
      <c r="EY10" s="850"/>
      <c r="EZ10" s="850"/>
      <c r="FA10" s="850"/>
      <c r="FB10" s="850"/>
      <c r="FC10" s="850"/>
      <c r="FD10" s="850"/>
      <c r="FE10" s="850"/>
      <c r="FF10" s="850"/>
      <c r="FG10" s="850"/>
      <c r="FH10" s="850"/>
      <c r="FI10" s="850"/>
      <c r="FJ10" s="850"/>
      <c r="FK10" s="850"/>
      <c r="FL10" s="850"/>
      <c r="FM10" s="850"/>
      <c r="FN10" s="850"/>
      <c r="FO10" s="850"/>
      <c r="FP10" s="850"/>
      <c r="FQ10" s="850"/>
      <c r="FR10" s="850"/>
      <c r="FS10" s="850"/>
      <c r="FT10" s="850"/>
      <c r="FU10" s="850"/>
      <c r="FV10" s="850"/>
      <c r="FW10" s="850"/>
      <c r="FX10" s="850"/>
      <c r="FY10" s="850"/>
      <c r="FZ10" s="850"/>
      <c r="GA10" s="850"/>
      <c r="GB10" s="850"/>
      <c r="GC10" s="850"/>
      <c r="GD10" s="850"/>
    </row>
    <row r="11" spans="1:196" ht="14.25" customHeight="1">
      <c r="B11" s="1319"/>
      <c r="C11" s="1319"/>
      <c r="D11" s="1319"/>
      <c r="E11" s="1319"/>
      <c r="F11" s="1319"/>
      <c r="G11" s="1319"/>
      <c r="H11" s="1319"/>
      <c r="I11" s="1319"/>
      <c r="J11" s="1319"/>
      <c r="K11" s="1319"/>
      <c r="L11" s="1319"/>
      <c r="M11" s="1319"/>
      <c r="N11" s="1319"/>
      <c r="O11" s="1319"/>
      <c r="P11" s="1319"/>
      <c r="Q11" s="1319"/>
      <c r="R11" s="1319"/>
      <c r="S11" s="1319"/>
      <c r="T11" s="1319"/>
      <c r="U11" s="1319"/>
      <c r="V11" s="1319"/>
      <c r="W11" s="1319"/>
      <c r="X11" s="1319"/>
      <c r="Y11" s="1319"/>
      <c r="Z11" s="1319"/>
      <c r="AA11" s="1319"/>
      <c r="AB11" s="1319"/>
      <c r="AC11" s="1319"/>
      <c r="AD11" s="1319"/>
      <c r="AE11" s="1319"/>
      <c r="AF11" s="1319"/>
      <c r="AG11" s="1319"/>
      <c r="AH11" s="1319"/>
      <c r="AI11" s="1319"/>
      <c r="AJ11" s="1319"/>
      <c r="AK11" s="1319"/>
      <c r="AL11" s="1319"/>
      <c r="AM11" s="1319"/>
      <c r="AN11" s="1319"/>
      <c r="AO11" s="1319"/>
      <c r="AP11" s="1319"/>
      <c r="AQ11" s="1319"/>
      <c r="AR11" s="1319"/>
      <c r="AS11" s="1319"/>
      <c r="AT11" s="1319"/>
      <c r="AU11" s="1319"/>
      <c r="AV11" s="1319"/>
      <c r="AW11" s="1319"/>
      <c r="AX11" s="1319"/>
      <c r="AY11" s="1319"/>
      <c r="AZ11" s="1319"/>
      <c r="BA11" s="1319"/>
      <c r="BB11" s="1319"/>
      <c r="BC11" s="1319"/>
      <c r="BD11" s="1319"/>
      <c r="BE11" s="1319"/>
      <c r="BF11" s="1319"/>
      <c r="BG11" s="1319"/>
      <c r="BH11" s="1319"/>
      <c r="BI11" s="1319"/>
      <c r="BJ11" s="1319"/>
      <c r="BK11" s="1319"/>
      <c r="BL11" s="1319"/>
      <c r="BM11" s="1319"/>
      <c r="BN11" s="1319"/>
      <c r="BO11" s="1319"/>
      <c r="BP11" s="1319"/>
      <c r="BQ11" s="1319"/>
      <c r="BR11" s="1319"/>
      <c r="BS11" s="1319"/>
      <c r="BT11" s="1319"/>
      <c r="BU11" s="1319"/>
      <c r="BV11" s="1319"/>
      <c r="BW11" s="1319"/>
      <c r="BX11" s="1319"/>
      <c r="BY11" s="1319"/>
      <c r="BZ11" s="1319"/>
      <c r="CA11" s="1319"/>
      <c r="CB11" s="1319"/>
      <c r="CC11" s="1319"/>
      <c r="CD11" s="1319"/>
      <c r="CE11" s="1319"/>
      <c r="CF11" s="1319"/>
      <c r="CG11" s="1319"/>
      <c r="CH11" s="1319"/>
      <c r="CI11" s="1319"/>
      <c r="CJ11" s="1319"/>
      <c r="CK11" s="1319"/>
      <c r="CL11" s="1319"/>
      <c r="CM11" s="1319"/>
      <c r="CN11" s="1319"/>
      <c r="CO11" s="1319"/>
      <c r="CP11" s="1319"/>
      <c r="CQ11" s="1319"/>
      <c r="CR11" s="1319"/>
      <c r="CS11" s="1319"/>
      <c r="CT11" s="1319"/>
      <c r="CU11" s="1319"/>
      <c r="CV11" s="1319"/>
      <c r="CW11" s="1319"/>
      <c r="CX11" s="1319"/>
      <c r="CY11" s="1319"/>
      <c r="CZ11" s="1319"/>
      <c r="DA11" s="1319"/>
      <c r="DB11" s="1319"/>
      <c r="DC11" s="1319"/>
      <c r="DD11" s="1319"/>
      <c r="DE11" s="1319"/>
      <c r="DF11" s="1319"/>
      <c r="DG11" s="1319"/>
      <c r="DH11" s="1319"/>
      <c r="DI11" s="1319"/>
      <c r="DJ11" s="1319"/>
      <c r="DK11" s="1319"/>
      <c r="DL11" s="1319"/>
      <c r="DM11" s="1319"/>
      <c r="DN11" s="1319"/>
      <c r="DO11" s="1319"/>
      <c r="DP11" s="1319"/>
      <c r="DQ11" s="1319"/>
      <c r="DR11" s="1319"/>
      <c r="DS11" s="1319"/>
      <c r="DT11" s="1319"/>
      <c r="DU11" s="1319"/>
      <c r="DV11" s="1319"/>
      <c r="DW11" s="1319"/>
      <c r="DX11" s="1319"/>
      <c r="DY11" s="1319"/>
      <c r="DZ11" s="1319"/>
      <c r="EA11" s="1319"/>
      <c r="EB11" s="1319"/>
      <c r="EC11" s="1319"/>
      <c r="ED11" s="1319"/>
      <c r="EE11" s="1319"/>
      <c r="EF11" s="1319"/>
      <c r="EG11" s="1319"/>
      <c r="EH11" s="1319"/>
      <c r="EI11" s="1319"/>
      <c r="EJ11" s="1319"/>
      <c r="EK11" s="1319"/>
      <c r="EL11" s="1319"/>
      <c r="EM11" s="1319"/>
      <c r="EN11" s="1319"/>
      <c r="EO11" s="1319"/>
      <c r="EP11" s="1319"/>
      <c r="EQ11" s="1319"/>
      <c r="ER11" s="1319"/>
      <c r="ES11" s="1319"/>
      <c r="ET11" s="1319"/>
      <c r="EU11" s="1319"/>
      <c r="EV11" s="1319"/>
      <c r="EW11" s="1319"/>
      <c r="EX11" s="1319"/>
      <c r="EY11" s="1319"/>
      <c r="EZ11" s="1319"/>
      <c r="FA11" s="1319"/>
      <c r="FB11" s="1319"/>
      <c r="FC11" s="1319"/>
      <c r="FD11" s="1319"/>
      <c r="FE11" s="1319"/>
      <c r="FF11" s="1319"/>
      <c r="FG11" s="1319"/>
      <c r="FH11" s="1319"/>
      <c r="FI11" s="1319"/>
      <c r="FJ11" s="1319"/>
      <c r="FK11" s="1319"/>
      <c r="FL11" s="1319"/>
      <c r="FM11" s="1319"/>
      <c r="FN11" s="1319"/>
      <c r="FO11" s="1319"/>
      <c r="FP11" s="1319"/>
      <c r="FQ11" s="1319"/>
      <c r="FR11" s="1319"/>
      <c r="FS11" s="1319"/>
      <c r="FT11" s="1319"/>
      <c r="FU11" s="1319"/>
      <c r="FV11" s="1319"/>
      <c r="FW11" s="1319"/>
      <c r="FX11" s="1319"/>
      <c r="FY11" s="1319"/>
      <c r="FZ11" s="1319"/>
      <c r="GA11" s="1319"/>
      <c r="GB11" s="1319"/>
      <c r="GC11" s="1319"/>
      <c r="GD11" s="1319"/>
    </row>
    <row r="12" spans="1:196" ht="14.25" customHeight="1">
      <c r="B12" s="1319" t="s">
        <v>732</v>
      </c>
      <c r="C12" s="1319"/>
      <c r="D12" s="1319"/>
      <c r="E12" s="1319"/>
      <c r="F12" s="1319"/>
      <c r="G12" s="1319"/>
      <c r="H12" s="1319"/>
      <c r="I12" s="1319"/>
      <c r="J12" s="1319"/>
      <c r="K12" s="1319"/>
      <c r="L12" s="1319"/>
      <c r="M12" s="1319"/>
      <c r="N12" s="1319"/>
      <c r="O12" s="1319"/>
      <c r="P12" s="1319"/>
      <c r="Q12" s="1319"/>
      <c r="R12" s="1319"/>
      <c r="S12" s="1319"/>
      <c r="T12" s="1319"/>
      <c r="U12" s="1319"/>
      <c r="V12" s="1319"/>
      <c r="W12" s="1319"/>
      <c r="X12" s="1319"/>
      <c r="Y12" s="1319"/>
      <c r="Z12" s="1319"/>
      <c r="AA12" s="1319"/>
      <c r="AB12" s="1319"/>
      <c r="AC12" s="1319"/>
      <c r="AD12" s="1319"/>
      <c r="AE12" s="1319"/>
      <c r="AF12" s="1319"/>
      <c r="AG12" s="1319"/>
      <c r="AH12" s="1319"/>
      <c r="AI12" s="1319"/>
      <c r="AJ12" s="1319"/>
      <c r="AK12" s="1319"/>
      <c r="AL12" s="1319"/>
      <c r="AM12" s="1319"/>
      <c r="AN12" s="1319"/>
      <c r="AO12" s="1319"/>
      <c r="AP12" s="1319"/>
      <c r="AQ12" s="1319"/>
      <c r="AR12" s="1319"/>
      <c r="AS12" s="1319"/>
      <c r="AT12" s="1319"/>
      <c r="AU12" s="1319"/>
      <c r="AV12" s="1319"/>
      <c r="AW12" s="1319"/>
      <c r="AX12" s="1319"/>
      <c r="AY12" s="1319"/>
      <c r="AZ12" s="1319"/>
      <c r="BA12" s="1319"/>
      <c r="BB12" s="1319"/>
      <c r="BC12" s="1319"/>
      <c r="BD12" s="1319"/>
      <c r="BE12" s="1319"/>
      <c r="BF12" s="1319"/>
      <c r="BG12" s="1319"/>
      <c r="BH12" s="1319"/>
      <c r="BI12" s="1319"/>
      <c r="BJ12" s="1319"/>
      <c r="BK12" s="1319"/>
      <c r="BL12" s="1319"/>
      <c r="BM12" s="1319"/>
      <c r="BN12" s="1319"/>
      <c r="BO12" s="1319"/>
      <c r="BP12" s="1319"/>
      <c r="BQ12" s="1319"/>
      <c r="BR12" s="1319"/>
      <c r="BS12" s="1319"/>
      <c r="BT12" s="1319"/>
      <c r="BU12" s="1319"/>
      <c r="BV12" s="1319"/>
      <c r="BW12" s="1319"/>
      <c r="BX12" s="1319"/>
      <c r="BY12" s="1319"/>
      <c r="BZ12" s="1319"/>
      <c r="CA12" s="1319"/>
      <c r="CB12" s="1319"/>
      <c r="CC12" s="1319"/>
      <c r="CD12" s="1319"/>
      <c r="CE12" s="1319"/>
      <c r="CF12" s="1319"/>
      <c r="CG12" s="1319"/>
      <c r="CH12" s="1319"/>
      <c r="CI12" s="1319"/>
      <c r="CJ12" s="1319"/>
      <c r="CK12" s="1319"/>
      <c r="CL12" s="1319"/>
      <c r="CM12" s="1319"/>
      <c r="CN12" s="1319"/>
      <c r="CO12" s="1319"/>
      <c r="CP12" s="1319"/>
      <c r="CQ12" s="1319"/>
      <c r="CR12" s="1319"/>
      <c r="CS12" s="1319"/>
      <c r="CT12" s="1319"/>
      <c r="CU12" s="1319"/>
      <c r="CV12" s="1319"/>
      <c r="CW12" s="1319"/>
      <c r="CX12" s="1319"/>
      <c r="CY12" s="1319"/>
      <c r="CZ12" s="1319"/>
      <c r="DA12" s="1319"/>
      <c r="DB12" s="1319"/>
      <c r="DC12" s="1319"/>
      <c r="DD12" s="1319"/>
      <c r="DE12" s="1319"/>
      <c r="DF12" s="1319"/>
      <c r="DG12" s="1319"/>
      <c r="DH12" s="1319"/>
      <c r="DI12" s="1319"/>
      <c r="DJ12" s="1319"/>
      <c r="DK12" s="1319"/>
      <c r="DL12" s="1319"/>
      <c r="DM12" s="1319"/>
      <c r="DN12" s="1319"/>
      <c r="DO12" s="1319"/>
      <c r="DP12" s="1319"/>
      <c r="DQ12" s="1319"/>
      <c r="DR12" s="1319"/>
      <c r="DS12" s="1319"/>
      <c r="DT12" s="1319"/>
      <c r="DU12" s="1319"/>
      <c r="DV12" s="1319"/>
      <c r="DW12" s="1319"/>
      <c r="DX12" s="1319"/>
      <c r="DY12" s="1319"/>
      <c r="DZ12" s="1319"/>
      <c r="EA12" s="1319"/>
      <c r="EB12" s="1319"/>
      <c r="EC12" s="1319"/>
      <c r="ED12" s="1319"/>
      <c r="EE12" s="1319"/>
      <c r="EF12" s="1319"/>
      <c r="EG12" s="1319"/>
      <c r="EH12" s="1319"/>
      <c r="EI12" s="1319"/>
      <c r="EJ12" s="1319"/>
      <c r="EK12" s="1319"/>
      <c r="EL12" s="1319"/>
      <c r="EM12" s="1319"/>
      <c r="EN12" s="1319"/>
      <c r="EO12" s="1319"/>
      <c r="EP12" s="1319"/>
      <c r="EQ12" s="1319"/>
      <c r="ER12" s="1319"/>
      <c r="ES12" s="1319"/>
      <c r="ET12" s="1319"/>
      <c r="EU12" s="1319"/>
      <c r="EV12" s="1319"/>
      <c r="EW12" s="1319"/>
      <c r="EX12" s="1319"/>
      <c r="EY12" s="1319"/>
      <c r="EZ12" s="1319"/>
      <c r="FA12" s="1319"/>
      <c r="FB12" s="1319"/>
      <c r="FC12" s="1319"/>
      <c r="FD12" s="1319"/>
      <c r="FE12" s="1319"/>
      <c r="FF12" s="1319"/>
      <c r="FG12" s="1319"/>
      <c r="FH12" s="1319"/>
      <c r="FI12" s="1319"/>
      <c r="FJ12" s="1319"/>
      <c r="FK12" s="1319"/>
      <c r="FL12" s="1319"/>
      <c r="FM12" s="1319"/>
      <c r="FN12" s="1319"/>
      <c r="FO12" s="1319"/>
      <c r="FP12" s="1319"/>
      <c r="FQ12" s="1319"/>
      <c r="FR12" s="1319"/>
      <c r="FS12" s="1319"/>
      <c r="FT12" s="1319"/>
      <c r="FU12" s="1319"/>
      <c r="FV12" s="1319"/>
      <c r="FW12" s="1319"/>
      <c r="FX12" s="1319"/>
      <c r="FY12" s="1319"/>
      <c r="FZ12" s="1319"/>
      <c r="GA12" s="1319"/>
      <c r="GB12" s="1319"/>
      <c r="GC12" s="1319"/>
      <c r="GD12" s="1319"/>
    </row>
    <row r="13" spans="1:196" ht="14.25" customHeight="1">
      <c r="A13" s="738" t="s">
        <v>686</v>
      </c>
      <c r="B13" s="18"/>
      <c r="C13" s="18"/>
      <c r="D13" s="1299" t="str">
        <f>IF(会社名等!E5=会社名等!Q41,"「会社名等」のページで提出先を選択してください","")</f>
        <v>「会社名等」のページで提出先を選択してください</v>
      </c>
      <c r="E13" s="1299"/>
      <c r="F13" s="1299"/>
      <c r="G13" s="1299"/>
      <c r="H13" s="1299"/>
      <c r="I13" s="1299"/>
      <c r="J13" s="1299"/>
      <c r="K13" s="1299"/>
      <c r="L13" s="1299"/>
      <c r="M13" s="1299"/>
      <c r="N13" s="1299"/>
      <c r="O13" s="1299"/>
      <c r="P13" s="1299"/>
      <c r="Q13" s="1299"/>
      <c r="R13" s="1299"/>
      <c r="S13" s="1299"/>
      <c r="T13" s="1299"/>
      <c r="U13" s="1299"/>
      <c r="V13" s="1299"/>
      <c r="W13" s="1299"/>
      <c r="X13" s="1299"/>
      <c r="Y13" s="1299"/>
      <c r="Z13" s="1299"/>
      <c r="AA13" s="1299"/>
      <c r="AB13" s="1299"/>
      <c r="AC13" s="1299"/>
      <c r="AD13" s="1299"/>
      <c r="AE13" s="1299"/>
      <c r="AF13" s="1299"/>
      <c r="AG13" s="1299"/>
      <c r="AH13" s="1299"/>
      <c r="AI13" s="1299"/>
      <c r="AJ13" s="1299"/>
      <c r="AK13" s="1299"/>
      <c r="AL13" s="1299"/>
      <c r="AM13" s="1299"/>
      <c r="AN13" s="1299"/>
      <c r="AO13" s="1299"/>
      <c r="AP13" s="1299"/>
      <c r="AQ13" s="1299"/>
      <c r="AR13" s="1299"/>
      <c r="AS13" s="1299"/>
      <c r="AT13" s="1299"/>
      <c r="AU13" s="1299"/>
      <c r="AV13" s="1299"/>
      <c r="AW13" s="1299"/>
      <c r="AX13" s="1299"/>
      <c r="AY13" s="1299"/>
      <c r="AZ13" s="1299"/>
      <c r="BA13" s="1299"/>
      <c r="BB13" s="1299"/>
      <c r="BC13" s="1299"/>
      <c r="BD13" s="1299"/>
      <c r="BE13" s="1299"/>
      <c r="BF13" s="1299"/>
      <c r="BG13" s="1299"/>
      <c r="BH13" s="218"/>
      <c r="BI13" s="218"/>
      <c r="BJ13" s="218"/>
      <c r="BK13" s="218"/>
      <c r="BL13" s="218"/>
      <c r="BM13" s="218"/>
      <c r="BN13" s="218"/>
      <c r="BO13" s="218"/>
      <c r="BP13" s="2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218"/>
      <c r="CR13" s="218"/>
      <c r="CS13" s="218"/>
      <c r="CT13" s="218"/>
      <c r="CU13" s="218"/>
      <c r="CV13" s="218"/>
      <c r="CW13" s="218"/>
      <c r="CX13" s="218"/>
      <c r="CY13" s="218"/>
      <c r="CZ13" s="218"/>
      <c r="DA13" s="218"/>
      <c r="DB13" s="218"/>
      <c r="DC13" s="218"/>
      <c r="DD13" s="218"/>
      <c r="DE13" s="218"/>
      <c r="DF13" s="218"/>
      <c r="DG13" s="218"/>
      <c r="DH13" s="218"/>
      <c r="DI13" s="218"/>
      <c r="DJ13" s="218"/>
      <c r="DK13" s="218"/>
      <c r="DL13" s="218"/>
      <c r="DM13" s="218"/>
      <c r="DN13" s="218"/>
      <c r="DO13" s="218"/>
      <c r="DP13" s="218"/>
      <c r="DQ13" s="218"/>
      <c r="DR13" s="218"/>
      <c r="DS13" s="218"/>
      <c r="DT13" s="218"/>
      <c r="DU13" s="218"/>
      <c r="DV13" s="218"/>
      <c r="DW13" s="218"/>
      <c r="DX13" s="218"/>
      <c r="DY13" s="218"/>
      <c r="DZ13" s="218"/>
      <c r="EA13" s="218"/>
      <c r="EB13" s="218"/>
      <c r="EC13" s="218"/>
      <c r="ED13" s="18"/>
      <c r="EE13" s="18"/>
      <c r="EF13" s="18"/>
      <c r="EG13" s="1300" t="s">
        <v>691</v>
      </c>
      <c r="EH13" s="1300"/>
      <c r="EI13" s="1300"/>
      <c r="EJ13" s="1300"/>
      <c r="EK13" s="1300"/>
      <c r="EL13" s="1300"/>
      <c r="EM13" s="1300"/>
      <c r="EN13" s="1300"/>
      <c r="EO13" s="1300"/>
      <c r="EP13" s="1300"/>
      <c r="EQ13" s="1300"/>
      <c r="ER13" s="1300"/>
      <c r="ES13" s="1300"/>
      <c r="ET13" s="1300"/>
      <c r="EU13" s="1300"/>
      <c r="EV13" s="1300"/>
      <c r="EW13" s="1300"/>
      <c r="EX13" s="1300"/>
      <c r="EY13" s="960" t="s">
        <v>19</v>
      </c>
      <c r="EZ13" s="960"/>
      <c r="FA13" s="960"/>
      <c r="FB13" s="960"/>
      <c r="FC13" s="960"/>
      <c r="FD13" s="960"/>
      <c r="FE13" s="1300"/>
      <c r="FF13" s="1300"/>
      <c r="FG13" s="1300"/>
      <c r="FH13" s="1300"/>
      <c r="FI13" s="1300"/>
      <c r="FJ13" s="1300"/>
      <c r="FK13" s="1300"/>
      <c r="FL13" s="960" t="s">
        <v>20</v>
      </c>
      <c r="FM13" s="960"/>
      <c r="FN13" s="960"/>
      <c r="FO13" s="960"/>
      <c r="FP13" s="960"/>
      <c r="FQ13" s="960"/>
      <c r="FR13" s="1300"/>
      <c r="FS13" s="1300"/>
      <c r="FT13" s="1300"/>
      <c r="FU13" s="1300"/>
      <c r="FV13" s="1300"/>
      <c r="FW13" s="1300"/>
      <c r="FX13" s="1300"/>
      <c r="FY13" s="960" t="s">
        <v>21</v>
      </c>
      <c r="FZ13" s="960"/>
      <c r="GA13" s="960"/>
      <c r="GB13" s="960"/>
      <c r="GC13" s="960"/>
      <c r="GD13" s="960"/>
    </row>
    <row r="14" spans="1:196" ht="14.25" customHeight="1">
      <c r="A14" s="35"/>
      <c r="B14" s="13"/>
      <c r="C14" s="13"/>
      <c r="D14" s="1299"/>
      <c r="E14" s="1299"/>
      <c r="F14" s="1299"/>
      <c r="G14" s="1299"/>
      <c r="H14" s="1299"/>
      <c r="I14" s="1299"/>
      <c r="J14" s="1299"/>
      <c r="K14" s="1299"/>
      <c r="L14" s="1299"/>
      <c r="M14" s="1299"/>
      <c r="N14" s="1299"/>
      <c r="O14" s="1299"/>
      <c r="P14" s="1299"/>
      <c r="Q14" s="1299"/>
      <c r="R14" s="1299"/>
      <c r="S14" s="1299"/>
      <c r="T14" s="1299"/>
      <c r="U14" s="1299"/>
      <c r="V14" s="1299"/>
      <c r="W14" s="1299"/>
      <c r="X14" s="1299"/>
      <c r="Y14" s="1299"/>
      <c r="Z14" s="1299"/>
      <c r="AA14" s="1299"/>
      <c r="AB14" s="1299"/>
      <c r="AC14" s="1299"/>
      <c r="AD14" s="1299"/>
      <c r="AE14" s="1299"/>
      <c r="AF14" s="1299"/>
      <c r="AG14" s="1299"/>
      <c r="AH14" s="1299"/>
      <c r="AI14" s="1299"/>
      <c r="AJ14" s="1299"/>
      <c r="AK14" s="1299"/>
      <c r="AL14" s="1299"/>
      <c r="AM14" s="1299"/>
      <c r="AN14" s="1299"/>
      <c r="AO14" s="1299"/>
      <c r="AP14" s="1299"/>
      <c r="AQ14" s="1299"/>
      <c r="AR14" s="1299"/>
      <c r="AS14" s="1299"/>
      <c r="AT14" s="1299"/>
      <c r="AU14" s="1299"/>
      <c r="AV14" s="1299"/>
      <c r="AW14" s="1299"/>
      <c r="AX14" s="1299"/>
      <c r="AY14" s="1299"/>
      <c r="AZ14" s="1299"/>
      <c r="BA14" s="1299"/>
      <c r="BB14" s="1299"/>
      <c r="BC14" s="1299"/>
      <c r="BD14" s="1299"/>
      <c r="BE14" s="1299"/>
      <c r="BF14" s="1299"/>
      <c r="BG14" s="1299"/>
      <c r="BH14" s="221"/>
      <c r="BI14" s="221"/>
      <c r="BJ14" s="221"/>
      <c r="BK14" s="221"/>
      <c r="BL14" s="221"/>
      <c r="BM14" s="221"/>
      <c r="BN14" s="221"/>
      <c r="BO14" s="221"/>
      <c r="BP14" s="221"/>
      <c r="BQ14" s="221"/>
      <c r="BR14" s="221"/>
      <c r="BS14" s="221"/>
      <c r="BT14" s="221"/>
      <c r="BU14" s="221"/>
      <c r="BV14" s="221"/>
      <c r="BW14" s="221"/>
      <c r="BX14" s="221"/>
      <c r="BY14" s="221"/>
      <c r="BZ14" s="221"/>
      <c r="CA14" s="221"/>
      <c r="CB14" s="1004"/>
      <c r="CC14" s="1004"/>
      <c r="CD14" s="1004"/>
      <c r="CE14" s="1004"/>
      <c r="CF14" s="1004"/>
      <c r="CG14" s="1004"/>
      <c r="CH14" s="1004"/>
      <c r="CI14" s="1004"/>
      <c r="CJ14" s="1004"/>
      <c r="CK14" s="1004"/>
      <c r="CL14" s="1004"/>
      <c r="CM14" s="1004"/>
      <c r="CN14" s="1004"/>
      <c r="CO14" s="1004"/>
      <c r="CP14" s="1004"/>
      <c r="CQ14" s="1004"/>
      <c r="CR14" s="1004"/>
      <c r="CS14" s="1004"/>
      <c r="CT14" s="1004"/>
      <c r="CU14" s="1004"/>
      <c r="CV14" s="1004"/>
      <c r="CW14" s="1004"/>
      <c r="CX14" s="1004"/>
      <c r="CY14" s="258"/>
      <c r="CZ14" s="1294" t="str">
        <f>IF(会社名等!E7="","",IF(会社名等!E8="","",会社名等!E7))</f>
        <v/>
      </c>
      <c r="DA14" s="1294"/>
      <c r="DB14" s="1294"/>
      <c r="DC14" s="1294"/>
      <c r="DD14" s="1294"/>
      <c r="DE14" s="1294"/>
      <c r="DF14" s="1294"/>
      <c r="DG14" s="1294"/>
      <c r="DH14" s="1294"/>
      <c r="DI14" s="1294"/>
      <c r="DJ14" s="1294"/>
      <c r="DK14" s="1294"/>
      <c r="DL14" s="1294"/>
      <c r="DM14" s="1294"/>
      <c r="DN14" s="1294"/>
      <c r="DO14" s="1294"/>
      <c r="DP14" s="1294"/>
      <c r="DQ14" s="1294"/>
      <c r="DR14" s="1294"/>
      <c r="DS14" s="1294"/>
      <c r="DT14" s="1294"/>
      <c r="DU14" s="1294"/>
      <c r="DV14" s="1294"/>
      <c r="DW14" s="1294"/>
      <c r="DX14" s="1294"/>
      <c r="DY14" s="1294"/>
      <c r="DZ14" s="1294"/>
      <c r="EA14" s="1294"/>
      <c r="EB14" s="1294"/>
      <c r="EC14" s="1294"/>
      <c r="ED14" s="1294"/>
      <c r="EE14" s="1294"/>
      <c r="EF14" s="1294"/>
      <c r="EG14" s="1294"/>
      <c r="EH14" s="1294"/>
      <c r="EI14" s="1294"/>
      <c r="EJ14" s="1294"/>
      <c r="EK14" s="1294"/>
      <c r="EL14" s="1294"/>
      <c r="EM14" s="1294"/>
      <c r="EN14" s="1294"/>
      <c r="EO14" s="1294"/>
      <c r="EP14" s="1294"/>
      <c r="EQ14" s="1294"/>
      <c r="ER14" s="1294"/>
      <c r="ES14" s="1294"/>
      <c r="ET14" s="1294"/>
      <c r="EU14" s="1294"/>
      <c r="EV14" s="1294"/>
      <c r="EW14" s="1294"/>
      <c r="EX14" s="1294"/>
      <c r="EY14" s="1294"/>
      <c r="EZ14" s="1294"/>
      <c r="FA14" s="1294"/>
      <c r="FB14" s="1294"/>
      <c r="FC14" s="1294"/>
      <c r="FD14" s="1294"/>
      <c r="FE14" s="1294"/>
      <c r="FF14" s="1294"/>
      <c r="FG14" s="1294"/>
      <c r="FH14" s="1294"/>
      <c r="FI14" s="1294"/>
      <c r="FJ14" s="1294"/>
      <c r="FK14" s="1294"/>
      <c r="FL14" s="1294"/>
      <c r="FM14" s="1294"/>
      <c r="FN14" s="1294"/>
      <c r="FO14" s="1294"/>
      <c r="FP14" s="1294"/>
      <c r="FQ14" s="1294"/>
      <c r="FR14" s="1294"/>
      <c r="FS14" s="1294"/>
      <c r="FT14" s="1294"/>
      <c r="FU14" s="1294"/>
      <c r="FV14" s="1294"/>
      <c r="FW14" s="1294"/>
      <c r="FX14" s="1294"/>
      <c r="FY14" s="1294"/>
      <c r="FZ14" s="1294"/>
      <c r="GA14" s="1294"/>
      <c r="GB14" s="1294"/>
      <c r="GC14" s="1294"/>
      <c r="GD14" s="1294"/>
    </row>
    <row r="15" spans="1:196" ht="14.25" customHeight="1">
      <c r="A15" s="35"/>
      <c r="B15" s="13"/>
      <c r="C15" s="13"/>
      <c r="D15" s="1299"/>
      <c r="E15" s="1299"/>
      <c r="F15" s="1299"/>
      <c r="G15" s="1299"/>
      <c r="H15" s="1299"/>
      <c r="I15" s="1299"/>
      <c r="J15" s="1299"/>
      <c r="K15" s="1299"/>
      <c r="L15" s="1299"/>
      <c r="M15" s="1299"/>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c r="AL15" s="1299"/>
      <c r="AM15" s="1299"/>
      <c r="AN15" s="1299"/>
      <c r="AO15" s="1299"/>
      <c r="AP15" s="1299"/>
      <c r="AQ15" s="1299"/>
      <c r="AR15" s="1299"/>
      <c r="AS15" s="1299"/>
      <c r="AT15" s="1299"/>
      <c r="AU15" s="1299"/>
      <c r="AV15" s="1299"/>
      <c r="AW15" s="1299"/>
      <c r="AX15" s="1299"/>
      <c r="AY15" s="1299"/>
      <c r="AZ15" s="1299"/>
      <c r="BA15" s="1299"/>
      <c r="BB15" s="1299"/>
      <c r="BC15" s="1299"/>
      <c r="BD15" s="1299"/>
      <c r="BE15" s="1299"/>
      <c r="BF15" s="1299"/>
      <c r="BG15" s="1299"/>
      <c r="BH15" s="23"/>
      <c r="BI15" s="23"/>
      <c r="BJ15" s="23"/>
      <c r="BK15" s="23"/>
      <c r="BL15" s="23"/>
      <c r="BM15" s="23"/>
      <c r="BN15" s="23"/>
      <c r="BO15" s="23"/>
      <c r="BP15" s="23"/>
      <c r="BQ15" s="23"/>
      <c r="BR15" s="23"/>
      <c r="BS15" s="23"/>
      <c r="BT15" s="23"/>
      <c r="BU15" s="23"/>
      <c r="BV15" s="13"/>
      <c r="BW15" s="13"/>
      <c r="BX15" s="23"/>
      <c r="BY15" s="23"/>
      <c r="BZ15" s="23"/>
      <c r="CA15" s="13"/>
      <c r="CB15" s="1006"/>
      <c r="CC15" s="1006"/>
      <c r="CD15" s="1006"/>
      <c r="CE15" s="1006"/>
      <c r="CF15" s="1006"/>
      <c r="CG15" s="1006"/>
      <c r="CH15" s="1006"/>
      <c r="CI15" s="1006"/>
      <c r="CJ15" s="1006"/>
      <c r="CK15" s="1006"/>
      <c r="CL15" s="1006"/>
      <c r="CM15" s="1006"/>
      <c r="CN15" s="1006"/>
      <c r="CO15" s="1006"/>
      <c r="CP15" s="1006"/>
      <c r="CQ15" s="1006"/>
      <c r="CR15" s="1006"/>
      <c r="CS15" s="1006"/>
      <c r="CT15" s="1006"/>
      <c r="CU15" s="1006"/>
      <c r="CV15" s="1006"/>
      <c r="CW15" s="1006"/>
      <c r="CX15" s="1006"/>
      <c r="CY15" s="599"/>
      <c r="CZ15" s="1295" t="str">
        <f>IF(会社名等!E7&amp;会社名等!E8="","",IF(会社名等!E8="",会社名等!E7,IF(会社名等!E7="",会社名等!E8,会社名等!E8)))</f>
        <v/>
      </c>
      <c r="DA15" s="1295"/>
      <c r="DB15" s="1295"/>
      <c r="DC15" s="1295"/>
      <c r="DD15" s="1295"/>
      <c r="DE15" s="1295"/>
      <c r="DF15" s="1295"/>
      <c r="DG15" s="1295"/>
      <c r="DH15" s="1295"/>
      <c r="DI15" s="1295"/>
      <c r="DJ15" s="1295"/>
      <c r="DK15" s="1295"/>
      <c r="DL15" s="1295"/>
      <c r="DM15" s="1295"/>
      <c r="DN15" s="1295"/>
      <c r="DO15" s="1295"/>
      <c r="DP15" s="1295"/>
      <c r="DQ15" s="1295"/>
      <c r="DR15" s="1295"/>
      <c r="DS15" s="1295"/>
      <c r="DT15" s="1295"/>
      <c r="DU15" s="1295"/>
      <c r="DV15" s="1295"/>
      <c r="DW15" s="1295"/>
      <c r="DX15" s="1295"/>
      <c r="DY15" s="1295"/>
      <c r="DZ15" s="1295"/>
      <c r="EA15" s="1295"/>
      <c r="EB15" s="1295"/>
      <c r="EC15" s="1295"/>
      <c r="ED15" s="1295"/>
      <c r="EE15" s="1295"/>
      <c r="EF15" s="1295"/>
      <c r="EG15" s="1295"/>
      <c r="EH15" s="1295"/>
      <c r="EI15" s="1295"/>
      <c r="EJ15" s="1295"/>
      <c r="EK15" s="1295"/>
      <c r="EL15" s="1295"/>
      <c r="EM15" s="1295"/>
      <c r="EN15" s="1295"/>
      <c r="EO15" s="1295"/>
      <c r="EP15" s="1295"/>
      <c r="EQ15" s="1295"/>
      <c r="ER15" s="1295"/>
      <c r="ES15" s="1295"/>
      <c r="ET15" s="1295"/>
      <c r="EU15" s="1295"/>
      <c r="EV15" s="1295"/>
      <c r="EW15" s="1295"/>
      <c r="EX15" s="1295"/>
      <c r="EY15" s="1295"/>
      <c r="EZ15" s="1295"/>
      <c r="FA15" s="1295"/>
      <c r="FB15" s="1295"/>
      <c r="FC15" s="1295"/>
      <c r="FD15" s="1295"/>
      <c r="FE15" s="1295"/>
      <c r="FF15" s="1295"/>
      <c r="FG15" s="1295"/>
      <c r="FH15" s="1295"/>
      <c r="FI15" s="1295"/>
      <c r="FJ15" s="1295"/>
      <c r="FK15" s="1295"/>
      <c r="FL15" s="1295"/>
      <c r="FM15" s="1295"/>
      <c r="FN15" s="1295"/>
      <c r="FO15" s="1295"/>
      <c r="FP15" s="1295"/>
      <c r="FQ15" s="1295"/>
      <c r="FR15" s="1295"/>
      <c r="FS15" s="1295"/>
      <c r="FT15" s="1295"/>
      <c r="FU15" s="1295"/>
      <c r="FV15" s="1295"/>
      <c r="FW15" s="1295"/>
      <c r="FX15" s="1295"/>
      <c r="FY15" s="1295"/>
      <c r="FZ15" s="1295"/>
      <c r="GA15" s="1295"/>
      <c r="GB15" s="1295"/>
      <c r="GC15" s="1295"/>
      <c r="GD15" s="1295"/>
    </row>
    <row r="16" spans="1:196" ht="14.25" customHeight="1">
      <c r="A16" s="35"/>
      <c r="B16" s="849" t="str">
        <f>+会社名等!D5</f>
        <v>○○局長</v>
      </c>
      <c r="C16" s="849"/>
      <c r="D16" s="849"/>
      <c r="E16" s="849"/>
      <c r="F16" s="849"/>
      <c r="G16" s="849"/>
      <c r="H16" s="849"/>
      <c r="I16" s="849"/>
      <c r="J16" s="849"/>
      <c r="K16" s="849"/>
      <c r="L16" s="849"/>
      <c r="M16" s="849"/>
      <c r="N16" s="849"/>
      <c r="O16" s="18"/>
      <c r="P16" s="221"/>
      <c r="Q16" s="221"/>
      <c r="R16" s="402"/>
      <c r="S16" s="402"/>
      <c r="T16" s="13"/>
      <c r="U16" s="13"/>
      <c r="V16" s="13"/>
      <c r="W16" s="13"/>
      <c r="X16" s="13"/>
      <c r="Y16" s="13"/>
      <c r="Z16" s="402"/>
      <c r="AA16" s="402"/>
      <c r="AB16" s="402"/>
      <c r="AC16" s="402"/>
      <c r="AD16" s="402"/>
      <c r="AE16" s="402"/>
      <c r="AF16" s="402"/>
      <c r="AG16" s="402"/>
      <c r="AH16" s="402"/>
      <c r="AI16" s="402"/>
      <c r="AJ16" s="402"/>
      <c r="AK16" s="402"/>
      <c r="AL16" s="402"/>
      <c r="AM16" s="402"/>
      <c r="AN16" s="402"/>
      <c r="AO16" s="402"/>
      <c r="AP16" s="402"/>
      <c r="AQ16" s="402"/>
      <c r="AR16" s="402"/>
      <c r="AS16" s="402"/>
      <c r="AT16" s="402"/>
      <c r="AU16" s="402"/>
      <c r="AV16" s="402"/>
      <c r="AW16" s="402"/>
      <c r="AX16" s="402"/>
      <c r="AY16" s="402"/>
      <c r="AZ16" s="402"/>
      <c r="BA16" s="402"/>
      <c r="BB16" s="23"/>
      <c r="BC16" s="23"/>
      <c r="BD16" s="23"/>
      <c r="BE16" s="23"/>
      <c r="BF16" s="23"/>
      <c r="BG16" s="23"/>
      <c r="BH16" s="23"/>
      <c r="BI16" s="23"/>
      <c r="BJ16" s="23"/>
      <c r="BK16" s="23"/>
      <c r="BL16" s="23"/>
      <c r="BM16" s="23"/>
      <c r="BN16" s="23"/>
      <c r="BO16" s="23"/>
      <c r="BP16" s="23"/>
      <c r="BQ16" s="23"/>
      <c r="BR16" s="23"/>
      <c r="BS16" s="23"/>
      <c r="BT16" s="23"/>
      <c r="BU16" s="23"/>
      <c r="BV16" s="13"/>
      <c r="BW16" s="13"/>
      <c r="BX16" s="23"/>
      <c r="BY16" s="23"/>
      <c r="BZ16" s="23"/>
      <c r="CA16" s="13"/>
      <c r="CB16" s="1296" t="s">
        <v>103</v>
      </c>
      <c r="CC16" s="1296"/>
      <c r="CD16" s="1296"/>
      <c r="CE16" s="1296"/>
      <c r="CF16" s="1296"/>
      <c r="CG16" s="1296"/>
      <c r="CH16" s="1296"/>
      <c r="CI16" s="1296"/>
      <c r="CJ16" s="1296"/>
      <c r="CK16" s="1296"/>
      <c r="CL16" s="1296"/>
      <c r="CM16" s="1296"/>
      <c r="CN16" s="1296"/>
      <c r="CO16" s="1296"/>
      <c r="CP16" s="1296"/>
      <c r="CQ16" s="1296"/>
      <c r="CR16" s="1296"/>
      <c r="CS16" s="1296"/>
      <c r="CT16" s="1296"/>
      <c r="CU16" s="1296"/>
      <c r="CV16" s="1296"/>
      <c r="CW16" s="18"/>
      <c r="CX16" s="18"/>
      <c r="CY16" s="599"/>
      <c r="CZ16" s="1295" t="str">
        <f>IF(会社名等!E9="","",会社名等!E9)</f>
        <v/>
      </c>
      <c r="DA16" s="1295"/>
      <c r="DB16" s="1295"/>
      <c r="DC16" s="1295"/>
      <c r="DD16" s="1295"/>
      <c r="DE16" s="1295"/>
      <c r="DF16" s="1295"/>
      <c r="DG16" s="1295"/>
      <c r="DH16" s="1295"/>
      <c r="DI16" s="1295"/>
      <c r="DJ16" s="1295"/>
      <c r="DK16" s="1295"/>
      <c r="DL16" s="1295"/>
      <c r="DM16" s="1295"/>
      <c r="DN16" s="1295"/>
      <c r="DO16" s="1295"/>
      <c r="DP16" s="1295"/>
      <c r="DQ16" s="1295"/>
      <c r="DR16" s="1295"/>
      <c r="DS16" s="1295"/>
      <c r="DT16" s="1295"/>
      <c r="DU16" s="1295"/>
      <c r="DV16" s="1295"/>
      <c r="DW16" s="1295"/>
      <c r="DX16" s="1295"/>
      <c r="DY16" s="1295"/>
      <c r="DZ16" s="1295"/>
      <c r="EA16" s="1295"/>
      <c r="EB16" s="1295"/>
      <c r="EC16" s="1295"/>
      <c r="ED16" s="1295"/>
      <c r="EE16" s="1295"/>
      <c r="EF16" s="1295"/>
      <c r="EG16" s="1295"/>
      <c r="EH16" s="1295"/>
      <c r="EI16" s="1295"/>
      <c r="EJ16" s="1295"/>
      <c r="EK16" s="1295"/>
      <c r="EL16" s="1295"/>
      <c r="EM16" s="1295"/>
      <c r="EN16" s="1295"/>
      <c r="EO16" s="1295"/>
      <c r="EP16" s="1295"/>
      <c r="EQ16" s="1295"/>
      <c r="ER16" s="1295"/>
      <c r="ES16" s="1295"/>
      <c r="ET16" s="1295"/>
      <c r="EU16" s="1295"/>
      <c r="EV16" s="1295"/>
      <c r="EW16" s="1295"/>
      <c r="EX16" s="1295"/>
      <c r="EY16" s="1295"/>
      <c r="EZ16" s="1295"/>
      <c r="FA16" s="1295"/>
      <c r="FB16" s="1295"/>
      <c r="FC16" s="1295"/>
      <c r="FD16" s="1295"/>
      <c r="FE16" s="1295"/>
      <c r="FF16" s="1295"/>
      <c r="FG16" s="1295"/>
      <c r="FH16" s="1295"/>
      <c r="FI16" s="1295"/>
      <c r="FJ16" s="1295"/>
      <c r="FK16" s="1295"/>
      <c r="FL16" s="1295"/>
      <c r="FM16" s="1295"/>
      <c r="FN16" s="1295"/>
      <c r="FO16" s="1295"/>
      <c r="FP16" s="1295"/>
      <c r="FQ16" s="1295"/>
      <c r="FR16" s="1295"/>
      <c r="FS16" s="1295"/>
      <c r="FT16" s="1295"/>
      <c r="FU16" s="1295"/>
      <c r="FV16" s="1295"/>
      <c r="FW16" s="1295"/>
      <c r="FX16" s="1295"/>
      <c r="FY16" s="1295"/>
      <c r="FZ16" s="1295"/>
      <c r="GA16" s="1295"/>
      <c r="GB16" s="1295"/>
      <c r="GC16" s="1295"/>
      <c r="GD16" s="1295"/>
    </row>
    <row r="17" spans="1:199" ht="14.25" customHeight="1">
      <c r="A17" s="35"/>
      <c r="B17" s="849" t="str">
        <f>+会社名等!D6</f>
        <v>○○知事</v>
      </c>
      <c r="C17" s="849"/>
      <c r="D17" s="849"/>
      <c r="E17" s="849"/>
      <c r="F17" s="849"/>
      <c r="G17" s="849"/>
      <c r="H17" s="849"/>
      <c r="I17" s="849"/>
      <c r="J17" s="849"/>
      <c r="K17" s="849"/>
      <c r="L17" s="849"/>
      <c r="M17" s="849"/>
      <c r="N17" s="849"/>
      <c r="O17" s="18"/>
      <c r="P17" s="18"/>
      <c r="Q17" s="1297" t="s">
        <v>22</v>
      </c>
      <c r="R17" s="1297"/>
      <c r="S17" s="1297"/>
      <c r="T17" s="1297"/>
      <c r="U17" s="1297"/>
      <c r="V17" s="1297"/>
      <c r="W17" s="1297"/>
      <c r="X17" s="1297"/>
      <c r="Y17" s="1297"/>
      <c r="Z17" s="1297"/>
      <c r="AA17" s="13"/>
      <c r="AB17" s="13"/>
      <c r="AC17" s="13"/>
      <c r="AD17" s="13"/>
      <c r="AE17" s="13"/>
      <c r="AF17" s="13"/>
      <c r="AG17" s="13"/>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3"/>
      <c r="BL17" s="13"/>
      <c r="BM17" s="18"/>
      <c r="BN17" s="18"/>
      <c r="BO17" s="18"/>
      <c r="BP17" s="18"/>
      <c r="BQ17" s="18"/>
      <c r="BR17" s="18"/>
      <c r="BS17" s="18"/>
      <c r="BT17" s="23"/>
      <c r="BU17" s="23"/>
      <c r="BV17" s="13"/>
      <c r="BW17" s="13"/>
      <c r="BX17" s="23"/>
      <c r="BY17" s="23"/>
      <c r="BZ17" s="23"/>
      <c r="CA17" s="13"/>
      <c r="CB17" s="849" t="s">
        <v>125</v>
      </c>
      <c r="CC17" s="849"/>
      <c r="CD17" s="849"/>
      <c r="CE17" s="849"/>
      <c r="CF17" s="849"/>
      <c r="CG17" s="849"/>
      <c r="CH17" s="849"/>
      <c r="CI17" s="849"/>
      <c r="CJ17" s="849"/>
      <c r="CK17" s="849"/>
      <c r="CL17" s="849"/>
      <c r="CM17" s="849"/>
      <c r="CN17" s="849"/>
      <c r="CO17" s="849"/>
      <c r="CP17" s="849"/>
      <c r="CQ17" s="849"/>
      <c r="CR17" s="849"/>
      <c r="CS17" s="849"/>
      <c r="CT17" s="849"/>
      <c r="CU17" s="849"/>
      <c r="CV17" s="849"/>
      <c r="CW17" s="18"/>
      <c r="CX17" s="18"/>
      <c r="CY17" s="18"/>
      <c r="CZ17" s="1298" t="str">
        <f>IF(会社名等!E10="","",会社名等!E10)</f>
        <v/>
      </c>
      <c r="DA17" s="1298"/>
      <c r="DB17" s="1298"/>
      <c r="DC17" s="1298"/>
      <c r="DD17" s="1298"/>
      <c r="DE17" s="1298"/>
      <c r="DF17" s="1298"/>
      <c r="DG17" s="1298"/>
      <c r="DH17" s="1298"/>
      <c r="DI17" s="1298"/>
      <c r="DJ17" s="1298"/>
      <c r="DK17" s="1298"/>
      <c r="DL17" s="1298"/>
      <c r="DM17" s="1298"/>
      <c r="DN17" s="1298"/>
      <c r="DO17" s="1298"/>
      <c r="DP17" s="1298"/>
      <c r="DQ17" s="1298"/>
      <c r="DR17" s="1298"/>
      <c r="DS17" s="1298"/>
      <c r="DT17" s="1298"/>
      <c r="DU17" s="1298"/>
      <c r="DV17" s="1298"/>
      <c r="DW17" s="1298"/>
      <c r="DX17" s="1298"/>
      <c r="DY17" s="1298"/>
      <c r="DZ17" s="1298"/>
      <c r="EA17" s="1298"/>
      <c r="EB17" s="1298"/>
      <c r="EC17" s="1298"/>
      <c r="ED17" s="1298"/>
      <c r="EE17" s="1298"/>
      <c r="EF17" s="1298"/>
      <c r="EG17" s="1298"/>
      <c r="EH17" s="1298"/>
      <c r="EI17" s="1298"/>
      <c r="EJ17" s="1298"/>
      <c r="EK17" s="1298"/>
      <c r="EL17" s="1298"/>
      <c r="EM17" s="1298"/>
      <c r="EN17" s="1298"/>
      <c r="EO17" s="1298"/>
      <c r="EP17" s="1298"/>
      <c r="EQ17" s="1298"/>
      <c r="ER17" s="1298"/>
      <c r="ES17" s="1298"/>
      <c r="ET17" s="1298"/>
      <c r="EU17" s="1298"/>
      <c r="EV17" s="1298"/>
      <c r="EW17" s="1298"/>
      <c r="EX17" s="1298"/>
      <c r="EY17" s="1298"/>
      <c r="EZ17" s="1298"/>
      <c r="FA17" s="1298"/>
      <c r="FB17" s="1298"/>
      <c r="FC17" s="1298"/>
      <c r="FD17" s="1298"/>
      <c r="FE17" s="1298"/>
      <c r="FF17" s="1298"/>
      <c r="FG17" s="1298"/>
      <c r="FH17" s="1298"/>
      <c r="FI17" s="1298"/>
      <c r="FJ17" s="1298"/>
      <c r="FK17" s="1298"/>
      <c r="FL17" s="1298"/>
      <c r="FM17" s="1298"/>
      <c r="FN17" s="1298"/>
      <c r="FO17" s="1298"/>
      <c r="FP17" s="1298"/>
      <c r="FQ17" s="1298"/>
      <c r="FR17" s="1298"/>
      <c r="FS17" s="1298"/>
      <c r="FT17" s="1298"/>
      <c r="FU17" s="1298"/>
      <c r="FV17" s="1298"/>
      <c r="FW17" s="850"/>
      <c r="FX17" s="850"/>
      <c r="FY17" s="850"/>
      <c r="FZ17" s="850"/>
      <c r="GA17" s="850"/>
      <c r="GB17" s="850"/>
      <c r="GC17" s="850"/>
      <c r="GD17" s="18"/>
    </row>
    <row r="18" spans="1:199" ht="14.25" customHeight="1">
      <c r="B18" s="1293"/>
      <c r="C18" s="1293"/>
      <c r="D18" s="1293"/>
      <c r="E18" s="1293"/>
      <c r="F18" s="1293"/>
      <c r="G18" s="1293"/>
      <c r="H18" s="1293"/>
      <c r="I18" s="1293"/>
      <c r="J18" s="1293"/>
      <c r="K18" s="1293"/>
      <c r="L18" s="1293"/>
      <c r="M18" s="1293"/>
      <c r="N18" s="1293"/>
      <c r="O18" s="1293"/>
      <c r="P18" s="757"/>
      <c r="Q18" s="757"/>
      <c r="R18" s="390"/>
      <c r="S18" s="390"/>
      <c r="T18" s="14"/>
      <c r="U18" s="14"/>
      <c r="V18" s="14"/>
      <c r="W18" s="14"/>
      <c r="X18" s="14"/>
      <c r="Y18" s="14"/>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428"/>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14"/>
      <c r="BW18" s="14"/>
      <c r="BX18" s="432"/>
      <c r="BY18" s="432"/>
      <c r="BZ18" s="432"/>
      <c r="CA18" s="14"/>
      <c r="CB18" s="14"/>
      <c r="CC18" s="14"/>
      <c r="CD18" s="14"/>
      <c r="CE18" s="14"/>
      <c r="CF18" s="14"/>
      <c r="CG18" s="14"/>
      <c r="CH18" s="14"/>
      <c r="CI18" s="7"/>
      <c r="CJ18" s="432"/>
      <c r="CK18" s="432"/>
      <c r="CL18" s="432"/>
      <c r="CM18" s="432"/>
      <c r="CN18" s="432"/>
      <c r="CO18" s="432"/>
      <c r="CP18" s="432"/>
      <c r="CQ18" s="432"/>
      <c r="CR18" s="432"/>
      <c r="CS18" s="432"/>
      <c r="CT18" s="432"/>
      <c r="CU18" s="7"/>
      <c r="CV18" s="600"/>
      <c r="CW18" s="600"/>
      <c r="CX18" s="600"/>
      <c r="CY18" s="600"/>
      <c r="CZ18" s="600"/>
      <c r="DA18" s="600"/>
      <c r="DB18" s="600"/>
      <c r="DC18" s="600"/>
      <c r="DD18" s="600"/>
      <c r="DE18" s="600"/>
      <c r="DF18" s="600"/>
      <c r="DG18" s="600"/>
      <c r="DH18" s="600"/>
      <c r="DI18" s="600"/>
      <c r="DJ18" s="600"/>
      <c r="DK18" s="600"/>
      <c r="DL18" s="600"/>
      <c r="DM18" s="600"/>
      <c r="DN18" s="600"/>
      <c r="DO18" s="600"/>
      <c r="DP18" s="600"/>
      <c r="DQ18" s="600"/>
      <c r="DR18" s="600"/>
      <c r="DS18" s="600"/>
      <c r="DT18" s="600"/>
      <c r="DU18" s="600"/>
      <c r="DV18" s="600"/>
      <c r="DW18" s="600"/>
      <c r="DX18" s="600"/>
      <c r="DY18" s="600"/>
      <c r="DZ18" s="600"/>
      <c r="EA18" s="600"/>
      <c r="EB18" s="600"/>
      <c r="EC18" s="600"/>
      <c r="ED18" s="600"/>
      <c r="EE18" s="600"/>
      <c r="EF18" s="600"/>
      <c r="EG18" s="600"/>
      <c r="EH18" s="600"/>
      <c r="EI18" s="600"/>
      <c r="EJ18" s="600"/>
      <c r="EK18" s="600"/>
      <c r="EL18" s="600"/>
      <c r="EM18" s="600"/>
      <c r="EN18" s="600"/>
      <c r="EO18" s="600"/>
      <c r="EP18" s="600"/>
      <c r="EQ18" s="600"/>
      <c r="ER18" s="600"/>
      <c r="ES18" s="600"/>
      <c r="ET18" s="600"/>
      <c r="EU18" s="600"/>
      <c r="EV18" s="600"/>
      <c r="EW18" s="600"/>
      <c r="EX18" s="600"/>
      <c r="EY18" s="600"/>
      <c r="EZ18" s="600"/>
      <c r="FA18" s="600"/>
      <c r="FB18" s="600"/>
      <c r="FC18" s="600"/>
      <c r="FD18" s="600"/>
      <c r="FE18" s="600"/>
      <c r="FF18" s="600"/>
      <c r="FG18" s="600"/>
      <c r="FH18" s="600"/>
      <c r="FI18" s="600"/>
      <c r="FJ18" s="600"/>
      <c r="FK18" s="600"/>
      <c r="FL18" s="600"/>
      <c r="FM18" s="600"/>
      <c r="FN18" s="600"/>
      <c r="FO18" s="600"/>
      <c r="FP18" s="600"/>
      <c r="FQ18" s="600"/>
      <c r="FR18" s="600"/>
      <c r="FS18" s="600"/>
      <c r="FT18" s="600"/>
      <c r="FU18" s="600"/>
      <c r="FV18" s="600"/>
      <c r="FW18" s="432"/>
      <c r="FX18" s="432"/>
      <c r="FY18" s="432"/>
      <c r="FZ18" s="432"/>
      <c r="GA18" s="432"/>
      <c r="GB18" s="7"/>
      <c r="GC18" s="7"/>
      <c r="GD18" s="7"/>
    </row>
    <row r="19" spans="1:199" s="35" customFormat="1" ht="21" customHeight="1">
      <c r="B19" s="13"/>
      <c r="C19" s="13"/>
      <c r="D19" s="13"/>
      <c r="E19" s="13"/>
      <c r="F19" s="13"/>
      <c r="G19" s="1230" t="s">
        <v>97</v>
      </c>
      <c r="H19" s="1230"/>
      <c r="I19" s="1230"/>
      <c r="J19" s="1230"/>
      <c r="K19" s="1230"/>
      <c r="L19" s="1230"/>
      <c r="M19" s="1230"/>
      <c r="N19" s="1230"/>
      <c r="O19" s="13"/>
      <c r="P19" s="1385"/>
      <c r="Q19" s="1385"/>
      <c r="R19" s="1385"/>
      <c r="S19" s="1385"/>
      <c r="T19" s="1385"/>
      <c r="U19" s="1385"/>
      <c r="V19" s="1385"/>
      <c r="W19" s="1385"/>
      <c r="X19" s="1385"/>
      <c r="Y19" s="1385"/>
      <c r="Z19" s="1385"/>
      <c r="AA19" s="1385"/>
      <c r="AB19" s="1385"/>
      <c r="AC19" s="1385"/>
      <c r="AD19" s="1385"/>
      <c r="AE19" s="1385"/>
      <c r="AF19" s="1385"/>
      <c r="AG19" s="1385"/>
      <c r="AH19" s="1385"/>
      <c r="AI19" s="1385"/>
      <c r="AJ19" s="1385"/>
      <c r="AK19" s="1385"/>
      <c r="AL19" s="1385"/>
      <c r="AM19" s="1385"/>
      <c r="AN19" s="1385"/>
      <c r="AO19" s="1385"/>
      <c r="AP19" s="1385"/>
      <c r="AQ19" s="1385"/>
      <c r="AR19" s="1385"/>
      <c r="AS19" s="1385"/>
      <c r="AT19" s="1385"/>
      <c r="AU19" s="1385"/>
      <c r="AV19" s="1385"/>
      <c r="AW19" s="1385"/>
      <c r="AX19" s="1385"/>
      <c r="AY19" s="1385"/>
      <c r="AZ19" s="1385"/>
      <c r="BA19" s="1385"/>
      <c r="BB19" s="1385"/>
      <c r="BC19" s="1385"/>
      <c r="BD19" s="1385"/>
      <c r="BE19" s="1385"/>
      <c r="BF19" s="1385"/>
      <c r="BG19" s="1385"/>
      <c r="BH19" s="1385"/>
      <c r="BI19" s="1385"/>
      <c r="BJ19" s="1385"/>
      <c r="BK19" s="1385"/>
      <c r="BL19" s="1385"/>
      <c r="BM19" s="1385"/>
      <c r="BN19" s="1385"/>
      <c r="BO19" s="1385"/>
      <c r="BP19" s="1385"/>
      <c r="BQ19" s="1385"/>
      <c r="BR19" s="1385"/>
      <c r="BS19" s="1385"/>
      <c r="BT19" s="1385"/>
      <c r="BU19" s="1385"/>
      <c r="BV19" s="1385"/>
      <c r="BW19" s="1385"/>
      <c r="BX19" s="1385"/>
      <c r="BY19" s="1385"/>
      <c r="BZ19" s="1385"/>
      <c r="CA19" s="1385"/>
      <c r="CB19" s="1385"/>
      <c r="CC19" s="1385"/>
      <c r="CD19" s="1385"/>
      <c r="CE19" s="1385"/>
      <c r="CF19" s="1385"/>
      <c r="CG19" s="1385"/>
      <c r="CH19" s="1385"/>
      <c r="CI19" s="1385"/>
      <c r="CJ19" s="1385"/>
      <c r="CK19" s="1385"/>
      <c r="CL19" s="13"/>
      <c r="CM19" s="13"/>
      <c r="CN19" s="13"/>
      <c r="CO19" s="13"/>
      <c r="CP19" s="13"/>
      <c r="CQ19" s="13"/>
      <c r="CR19" s="13"/>
      <c r="CS19" s="13"/>
      <c r="CT19" s="13"/>
      <c r="CU19" s="13"/>
      <c r="CV19" s="13"/>
      <c r="CW19" s="13"/>
      <c r="CX19" s="13"/>
      <c r="CY19" s="13"/>
      <c r="CZ19" s="13"/>
      <c r="DA19" s="13"/>
      <c r="DB19" s="13"/>
      <c r="DC19" s="13"/>
      <c r="DD19" s="13"/>
      <c r="DE19" s="13"/>
      <c r="DF19" s="13"/>
      <c r="DG19" s="18"/>
      <c r="DH19" s="18"/>
      <c r="DI19" s="18"/>
      <c r="DJ19" s="18"/>
      <c r="DK19" s="18"/>
      <c r="DL19" s="18"/>
      <c r="DM19" s="18"/>
      <c r="DN19" s="18"/>
      <c r="DO19" s="18"/>
      <c r="DP19" s="18"/>
      <c r="DQ19" s="18"/>
      <c r="DR19" s="18"/>
      <c r="DS19" s="18"/>
      <c r="DT19" s="18"/>
      <c r="DU19" s="18"/>
      <c r="DV19" s="18"/>
      <c r="DW19" s="18"/>
      <c r="DX19" s="18"/>
      <c r="DY19" s="13"/>
      <c r="DZ19" s="13"/>
      <c r="EA19" s="13"/>
      <c r="EB19" s="13"/>
      <c r="EC19" s="13"/>
      <c r="ED19" s="13"/>
      <c r="EE19" s="13"/>
      <c r="EF19" s="13"/>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3"/>
      <c r="FI19" s="13"/>
      <c r="FJ19" s="13"/>
      <c r="FK19" s="13"/>
      <c r="FL19" s="13"/>
      <c r="FM19" s="13"/>
      <c r="FN19" s="13"/>
      <c r="FO19" s="13"/>
      <c r="FP19" s="13"/>
      <c r="FQ19" s="13"/>
      <c r="FR19" s="13"/>
      <c r="FS19" s="13"/>
      <c r="FT19" s="13"/>
      <c r="FU19" s="13"/>
      <c r="FV19" s="13"/>
      <c r="FW19" s="13"/>
      <c r="FX19" s="13"/>
      <c r="FY19" s="13"/>
      <c r="FZ19" s="13"/>
      <c r="GA19" s="13"/>
      <c r="GB19" s="13"/>
      <c r="GC19" s="13"/>
      <c r="GD19" s="13"/>
    </row>
    <row r="20" spans="1:199" s="35" customFormat="1" ht="21" customHeight="1">
      <c r="A20" s="738" t="s">
        <v>686</v>
      </c>
      <c r="B20" s="13"/>
      <c r="C20" s="13"/>
      <c r="D20" s="13"/>
      <c r="E20" s="13"/>
      <c r="F20" s="13"/>
      <c r="G20" s="1230" t="s">
        <v>8</v>
      </c>
      <c r="H20" s="1230"/>
      <c r="I20" s="1230"/>
      <c r="J20" s="1230"/>
      <c r="K20" s="1230"/>
      <c r="L20" s="1230"/>
      <c r="M20" s="1230"/>
      <c r="N20" s="1230"/>
      <c r="O20" s="13"/>
      <c r="P20" s="1300"/>
      <c r="Q20" s="1300"/>
      <c r="R20" s="1300"/>
      <c r="S20" s="1300"/>
      <c r="T20" s="1300"/>
      <c r="U20" s="1300"/>
      <c r="V20" s="1300"/>
      <c r="W20" s="1300"/>
      <c r="X20" s="1300"/>
      <c r="Y20" s="1300"/>
      <c r="Z20" s="1300"/>
      <c r="AA20" s="1300"/>
      <c r="AB20" s="1300"/>
      <c r="AC20" s="1300"/>
      <c r="AD20" s="1300"/>
      <c r="AE20" s="1300"/>
      <c r="AF20" s="1300"/>
      <c r="AG20" s="1300"/>
      <c r="AH20" s="1259" t="s">
        <v>19</v>
      </c>
      <c r="AI20" s="1259"/>
      <c r="AJ20" s="1259"/>
      <c r="AK20" s="1259"/>
      <c r="AL20" s="1259"/>
      <c r="AM20" s="1259"/>
      <c r="AN20" s="1259"/>
      <c r="AO20" s="1300"/>
      <c r="AP20" s="1300"/>
      <c r="AQ20" s="1300"/>
      <c r="AR20" s="1300"/>
      <c r="AS20" s="1300"/>
      <c r="AT20" s="1300"/>
      <c r="AU20" s="1300"/>
      <c r="AV20" s="1259" t="s">
        <v>112</v>
      </c>
      <c r="AW20" s="1259"/>
      <c r="AX20" s="1259"/>
      <c r="AY20" s="1259"/>
      <c r="AZ20" s="1259"/>
      <c r="BA20" s="1259"/>
      <c r="BB20" s="1259"/>
      <c r="BC20" s="1259"/>
      <c r="BD20" s="1259"/>
      <c r="BE20" s="1259"/>
      <c r="BF20" s="1259"/>
      <c r="BG20" s="1259"/>
      <c r="BH20" s="1300" t="s">
        <v>691</v>
      </c>
      <c r="BI20" s="1300"/>
      <c r="BJ20" s="1300"/>
      <c r="BK20" s="1300"/>
      <c r="BL20" s="1300"/>
      <c r="BM20" s="1300"/>
      <c r="BN20" s="1300"/>
      <c r="BO20" s="1300"/>
      <c r="BP20" s="1300"/>
      <c r="BQ20" s="1300"/>
      <c r="BR20" s="1300"/>
      <c r="BS20" s="1300"/>
      <c r="BT20" s="1300"/>
      <c r="BU20" s="1300"/>
      <c r="BV20" s="1300"/>
      <c r="BW20" s="1300"/>
      <c r="BX20" s="1259" t="s">
        <v>19</v>
      </c>
      <c r="BY20" s="1259"/>
      <c r="BZ20" s="1259"/>
      <c r="CA20" s="1259"/>
      <c r="CB20" s="1259"/>
      <c r="CC20" s="1259"/>
      <c r="CD20" s="1259"/>
      <c r="CE20" s="1300"/>
      <c r="CF20" s="1300"/>
      <c r="CG20" s="1300"/>
      <c r="CH20" s="1300"/>
      <c r="CI20" s="1300"/>
      <c r="CJ20" s="1300"/>
      <c r="CK20" s="1300"/>
      <c r="CL20" s="1259" t="s">
        <v>13</v>
      </c>
      <c r="CM20" s="1259"/>
      <c r="CN20" s="1259"/>
      <c r="CO20" s="1259"/>
      <c r="CP20" s="1259"/>
      <c r="CQ20" s="1259"/>
      <c r="CR20" s="1259"/>
      <c r="CS20" s="1259"/>
      <c r="CT20" s="1259"/>
      <c r="CU20" s="1259"/>
      <c r="CV20" s="1259"/>
      <c r="CW20" s="1259"/>
      <c r="CX20" s="1259"/>
      <c r="CY20" s="1259"/>
      <c r="CZ20" s="1259"/>
      <c r="DA20" s="1300"/>
      <c r="DB20" s="1300"/>
      <c r="DC20" s="1300"/>
      <c r="DD20" s="1300"/>
      <c r="DE20" s="1300"/>
      <c r="DF20" s="1300"/>
      <c r="DG20" s="1300"/>
      <c r="DH20" s="1259" t="s">
        <v>19</v>
      </c>
      <c r="DI20" s="1259"/>
      <c r="DJ20" s="1259"/>
      <c r="DK20" s="1259"/>
      <c r="DL20" s="1259"/>
      <c r="DM20" s="1259"/>
      <c r="DN20" s="1259"/>
      <c r="DO20" s="1300"/>
      <c r="DP20" s="1300"/>
      <c r="DQ20" s="1300"/>
      <c r="DR20" s="1300"/>
      <c r="DS20" s="1300"/>
      <c r="DT20" s="1300"/>
      <c r="DU20" s="1300"/>
      <c r="DV20" s="1259" t="s">
        <v>20</v>
      </c>
      <c r="DW20" s="1259"/>
      <c r="DX20" s="1259"/>
      <c r="DY20" s="1259"/>
      <c r="DZ20" s="1259"/>
      <c r="EA20" s="1259"/>
      <c r="EB20" s="1259"/>
      <c r="EC20" s="70"/>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736" t="s">
        <v>14</v>
      </c>
      <c r="GF20" s="1388" t="s">
        <v>679</v>
      </c>
      <c r="GG20" s="1389"/>
      <c r="GH20" s="1389"/>
      <c r="GI20" s="1389"/>
      <c r="GJ20" s="1389"/>
      <c r="GK20" s="1390"/>
    </row>
    <row r="21" spans="1:199" s="35" customFormat="1" ht="30.75" customHeight="1">
      <c r="B21" s="13"/>
      <c r="C21" s="13"/>
      <c r="D21" s="13"/>
      <c r="E21" s="13"/>
      <c r="F21" s="13"/>
      <c r="G21" s="1290" t="s">
        <v>98</v>
      </c>
      <c r="H21" s="1290"/>
      <c r="I21" s="1290"/>
      <c r="J21" s="1290"/>
      <c r="K21" s="1290"/>
      <c r="L21" s="1290"/>
      <c r="M21" s="1290"/>
      <c r="N21" s="1290"/>
      <c r="O21" s="13"/>
      <c r="P21" s="1312"/>
      <c r="Q21" s="1312"/>
      <c r="R21" s="1312"/>
      <c r="S21" s="1312"/>
      <c r="T21" s="1312"/>
      <c r="U21" s="1312"/>
      <c r="V21" s="1312"/>
      <c r="W21" s="1312"/>
      <c r="X21" s="1312"/>
      <c r="Y21" s="1312"/>
      <c r="Z21" s="1312"/>
      <c r="AA21" s="1312"/>
      <c r="AB21" s="1312"/>
      <c r="AC21" s="1312"/>
      <c r="AD21" s="1312"/>
      <c r="AE21" s="1312"/>
      <c r="AF21" s="1312"/>
      <c r="AG21" s="1312"/>
      <c r="AH21" s="1312"/>
      <c r="AI21" s="1312"/>
      <c r="AJ21" s="1312"/>
      <c r="AK21" s="1312"/>
      <c r="AL21" s="1312"/>
      <c r="AM21" s="1312"/>
      <c r="AN21" s="1312"/>
      <c r="AO21" s="1312"/>
      <c r="AP21" s="1312"/>
      <c r="AQ21" s="1312"/>
      <c r="AR21" s="1312"/>
      <c r="AS21" s="1312"/>
      <c r="AT21" s="1312"/>
      <c r="AU21" s="1312"/>
      <c r="AV21" s="1312"/>
      <c r="AW21" s="1312"/>
      <c r="AX21" s="1312"/>
      <c r="AY21" s="1312"/>
      <c r="AZ21" s="1312"/>
      <c r="BA21" s="1312"/>
      <c r="BB21" s="1312"/>
      <c r="BC21" s="1312"/>
      <c r="BD21" s="1312"/>
      <c r="BE21" s="1312"/>
      <c r="BF21" s="1312"/>
      <c r="BG21" s="1312"/>
      <c r="BH21" s="1312"/>
      <c r="BI21" s="1312"/>
      <c r="BJ21" s="1312"/>
      <c r="BK21" s="1312"/>
      <c r="BL21" s="1312"/>
      <c r="BM21" s="1312"/>
      <c r="BN21" s="1312"/>
      <c r="BO21" s="1312"/>
      <c r="BP21" s="1312"/>
      <c r="BQ21" s="1312"/>
      <c r="BR21" s="1312"/>
      <c r="BS21" s="1312"/>
      <c r="BT21" s="1312"/>
      <c r="BU21" s="1312"/>
      <c r="BV21" s="1312"/>
      <c r="BW21" s="1312"/>
      <c r="BX21" s="1312"/>
      <c r="BY21" s="1312"/>
      <c r="BZ21" s="1312"/>
      <c r="CA21" s="1312"/>
      <c r="CB21" s="1312"/>
      <c r="CC21" s="1312"/>
      <c r="CD21" s="1312"/>
      <c r="CE21" s="1312"/>
      <c r="CF21" s="1312"/>
      <c r="CG21" s="1312"/>
      <c r="CH21" s="1312"/>
      <c r="CI21" s="1312"/>
      <c r="CJ21" s="1312"/>
      <c r="CK21" s="1312"/>
      <c r="CL21" s="1312"/>
      <c r="CM21" s="1312"/>
      <c r="CN21" s="1312"/>
      <c r="CO21" s="1312"/>
      <c r="CP21" s="1312"/>
      <c r="CQ21" s="1312"/>
      <c r="CR21" s="1312"/>
      <c r="CS21" s="1312"/>
      <c r="CT21" s="1312"/>
      <c r="CU21" s="1312"/>
      <c r="CV21" s="1312"/>
      <c r="CW21" s="1312"/>
      <c r="CX21" s="1312"/>
      <c r="CY21" s="1312"/>
      <c r="CZ21" s="1312"/>
      <c r="DA21" s="1312"/>
      <c r="DB21" s="1312"/>
      <c r="DC21" s="1312"/>
      <c r="DD21" s="1312"/>
      <c r="DE21" s="1312"/>
      <c r="DF21" s="1312"/>
      <c r="DG21" s="1312"/>
      <c r="DH21" s="1312"/>
      <c r="DI21" s="1312"/>
      <c r="DJ21" s="1312"/>
      <c r="DK21" s="1312"/>
      <c r="DL21" s="1312"/>
      <c r="DM21" s="1312"/>
      <c r="DN21" s="1312"/>
      <c r="DO21" s="1312"/>
      <c r="DP21" s="1312"/>
      <c r="DQ21" s="1312"/>
      <c r="DR21" s="1312"/>
      <c r="DS21" s="1312"/>
      <c r="DT21" s="1312"/>
      <c r="DU21" s="1312"/>
      <c r="DV21" s="1312"/>
      <c r="DW21" s="1312"/>
      <c r="DX21" s="1312"/>
      <c r="DY21" s="1312"/>
      <c r="DZ21" s="1312"/>
      <c r="EA21" s="1312"/>
      <c r="EB21" s="1312"/>
      <c r="EC21" s="1312"/>
      <c r="ED21" s="1312"/>
      <c r="EE21" s="1312"/>
      <c r="EF21" s="1312"/>
      <c r="EG21" s="1312"/>
      <c r="EH21" s="1312"/>
      <c r="EI21" s="1312"/>
      <c r="EJ21" s="1312"/>
      <c r="EK21" s="1312"/>
      <c r="EL21" s="1312"/>
      <c r="EM21" s="1312"/>
      <c r="EN21" s="1312"/>
      <c r="EO21" s="1312"/>
      <c r="EP21" s="1312"/>
      <c r="EQ21" s="1312"/>
      <c r="ER21" s="1312"/>
      <c r="ES21" s="1312"/>
      <c r="ET21" s="1312"/>
      <c r="EU21" s="1312"/>
      <c r="EV21" s="1312"/>
      <c r="EW21" s="1312"/>
      <c r="EX21" s="1312"/>
      <c r="EY21" s="1312"/>
      <c r="EZ21" s="1312"/>
      <c r="FA21" s="1312"/>
      <c r="FB21" s="1312"/>
      <c r="FC21" s="1312"/>
      <c r="FD21" s="1312"/>
      <c r="FE21" s="1312"/>
      <c r="FF21" s="1312"/>
      <c r="FG21" s="1312"/>
      <c r="FH21" s="1312"/>
      <c r="FI21" s="1312"/>
      <c r="FJ21" s="1312"/>
      <c r="FK21" s="1312"/>
      <c r="FL21" s="1312"/>
      <c r="FM21" s="1312"/>
      <c r="FN21" s="1312"/>
      <c r="FO21" s="1312"/>
      <c r="FP21" s="1312"/>
      <c r="FQ21" s="1312"/>
      <c r="FR21" s="1312"/>
      <c r="FS21" s="1312"/>
      <c r="FT21" s="1312"/>
      <c r="FU21" s="1312"/>
      <c r="FV21" s="1312"/>
      <c r="FW21" s="1312"/>
      <c r="FX21" s="1312"/>
      <c r="FY21" s="1312"/>
      <c r="FZ21" s="1312"/>
      <c r="GA21" s="1312"/>
      <c r="GB21" s="1312"/>
      <c r="GC21" s="1312"/>
      <c r="GD21" s="1312"/>
      <c r="GE21" s="736" t="s">
        <v>14</v>
      </c>
      <c r="GF21" s="1391"/>
      <c r="GG21" s="1392"/>
      <c r="GH21" s="1392"/>
      <c r="GI21" s="1392"/>
      <c r="GJ21" s="1392"/>
      <c r="GK21" s="1393"/>
    </row>
    <row r="22" spans="1:199" s="35" customFormat="1" ht="16.5" customHeight="1">
      <c r="B22" s="13"/>
      <c r="C22" s="13"/>
      <c r="D22" s="13"/>
      <c r="E22" s="13"/>
      <c r="F22" s="13"/>
      <c r="G22" s="1290" t="s">
        <v>99</v>
      </c>
      <c r="H22" s="1290"/>
      <c r="I22" s="1290"/>
      <c r="J22" s="1290"/>
      <c r="K22" s="1290"/>
      <c r="L22" s="1290"/>
      <c r="M22" s="1290"/>
      <c r="N22" s="1290"/>
      <c r="O22" s="18"/>
      <c r="P22" s="1312"/>
      <c r="Q22" s="1312"/>
      <c r="R22" s="1312"/>
      <c r="S22" s="1312"/>
      <c r="T22" s="1312"/>
      <c r="U22" s="1312"/>
      <c r="V22" s="1312"/>
      <c r="W22" s="1312"/>
      <c r="X22" s="1312"/>
      <c r="Y22" s="1312"/>
      <c r="Z22" s="1312"/>
      <c r="AA22" s="1312"/>
      <c r="AB22" s="1312"/>
      <c r="AC22" s="1312"/>
      <c r="AD22" s="1312"/>
      <c r="AE22" s="1312"/>
      <c r="AF22" s="1312"/>
      <c r="AG22" s="1312"/>
      <c r="AH22" s="1312"/>
      <c r="AI22" s="1312"/>
      <c r="AJ22" s="1312"/>
      <c r="AK22" s="1312"/>
      <c r="AL22" s="1312"/>
      <c r="AM22" s="1312"/>
      <c r="AN22" s="1312"/>
      <c r="AO22" s="1312"/>
      <c r="AP22" s="1312"/>
      <c r="AQ22" s="1312"/>
      <c r="AR22" s="1312"/>
      <c r="AS22" s="1312"/>
      <c r="AT22" s="1312"/>
      <c r="AU22" s="1312"/>
      <c r="AV22" s="1312"/>
      <c r="AW22" s="1312"/>
      <c r="AX22" s="1312"/>
      <c r="AY22" s="1312"/>
      <c r="AZ22" s="1312"/>
      <c r="BA22" s="1312"/>
      <c r="BB22" s="1312"/>
      <c r="BC22" s="1312"/>
      <c r="BD22" s="1312"/>
      <c r="BE22" s="1312"/>
      <c r="BF22" s="1312"/>
      <c r="BG22" s="1312"/>
      <c r="BH22" s="1312"/>
      <c r="BI22" s="1312"/>
      <c r="BJ22" s="1312"/>
      <c r="BK22" s="1312"/>
      <c r="BL22" s="1312"/>
      <c r="BM22" s="1312"/>
      <c r="BN22" s="1312"/>
      <c r="BO22" s="1312"/>
      <c r="BP22" s="1312"/>
      <c r="BQ22" s="1312"/>
      <c r="BR22" s="1312"/>
      <c r="BS22" s="1312"/>
      <c r="BT22" s="1312"/>
      <c r="BU22" s="1312"/>
      <c r="BV22" s="1312"/>
      <c r="BW22" s="1312"/>
      <c r="BX22" s="1312"/>
      <c r="BY22" s="1312"/>
      <c r="BZ22" s="1312"/>
      <c r="CA22" s="1312"/>
      <c r="CB22" s="1312"/>
      <c r="CC22" s="1312"/>
      <c r="CD22" s="1312"/>
      <c r="CE22" s="1312"/>
      <c r="CF22" s="1312"/>
      <c r="CG22" s="1312"/>
      <c r="CH22" s="1312"/>
      <c r="CI22" s="1312"/>
      <c r="CJ22" s="1312"/>
      <c r="CK22" s="1312"/>
      <c r="CL22" s="1312"/>
      <c r="CM22" s="1312"/>
      <c r="CN22" s="1312"/>
      <c r="CO22" s="1312"/>
      <c r="CP22" s="1312"/>
      <c r="CQ22" s="1312"/>
      <c r="CR22" s="1312"/>
      <c r="CS22" s="1312"/>
      <c r="CT22" s="1312"/>
      <c r="CU22" s="1312"/>
      <c r="CV22" s="1312"/>
      <c r="CW22" s="1312"/>
      <c r="CX22" s="1312"/>
      <c r="CY22" s="1312"/>
      <c r="CZ22" s="1312"/>
      <c r="DA22" s="1312"/>
      <c r="DB22" s="1312"/>
      <c r="DC22" s="1312"/>
      <c r="DD22" s="1312"/>
      <c r="DE22" s="1312"/>
      <c r="DF22" s="1312"/>
      <c r="DG22" s="1312"/>
      <c r="DH22" s="1312"/>
      <c r="DI22" s="1312"/>
      <c r="DJ22" s="1312"/>
      <c r="DK22" s="1312"/>
      <c r="DL22" s="1312"/>
      <c r="DM22" s="1312"/>
      <c r="DN22" s="1312"/>
      <c r="DO22" s="1312"/>
      <c r="DP22" s="1312"/>
      <c r="DQ22" s="1312"/>
      <c r="DR22" s="1312"/>
      <c r="DS22" s="1312"/>
      <c r="DT22" s="1312"/>
      <c r="DU22" s="1312"/>
      <c r="DV22" s="1312"/>
      <c r="DW22" s="1312"/>
      <c r="DX22" s="1312"/>
      <c r="DY22" s="1312"/>
      <c r="DZ22" s="1312"/>
      <c r="EA22" s="1312"/>
      <c r="EB22" s="1312"/>
      <c r="EC22" s="1312"/>
      <c r="ED22" s="1312"/>
      <c r="EE22" s="1312"/>
      <c r="EF22" s="1312"/>
      <c r="EG22" s="1312"/>
      <c r="EH22" s="1312"/>
      <c r="EI22" s="1312"/>
      <c r="EJ22" s="1312"/>
      <c r="EK22" s="1312"/>
      <c r="EL22" s="1312"/>
      <c r="EM22" s="1312"/>
      <c r="EN22" s="1312"/>
      <c r="EO22" s="1312"/>
      <c r="EP22" s="1312"/>
      <c r="EQ22" s="1312"/>
      <c r="ER22" s="1312"/>
      <c r="ES22" s="1312"/>
      <c r="ET22" s="1312"/>
      <c r="EU22" s="1312"/>
      <c r="EV22" s="1312"/>
      <c r="EW22" s="1312"/>
      <c r="EX22" s="1312"/>
      <c r="EY22" s="1312"/>
      <c r="EZ22" s="1312"/>
      <c r="FA22" s="1312"/>
      <c r="FB22" s="1312"/>
      <c r="FC22" s="1312"/>
      <c r="FD22" s="1312"/>
      <c r="FE22" s="1312"/>
      <c r="FF22" s="1312"/>
      <c r="FG22" s="1312"/>
      <c r="FH22" s="1312"/>
      <c r="FI22" s="1312"/>
      <c r="FJ22" s="1312"/>
      <c r="FK22" s="1312"/>
      <c r="FL22" s="1312"/>
      <c r="FM22" s="1312"/>
      <c r="FN22" s="1312"/>
      <c r="FO22" s="1312"/>
      <c r="FP22" s="1312"/>
      <c r="FQ22" s="1312"/>
      <c r="FR22" s="1312"/>
      <c r="FS22" s="1312"/>
      <c r="FT22" s="1312"/>
      <c r="FU22" s="1312"/>
      <c r="FV22" s="1312"/>
      <c r="FW22" s="1312"/>
      <c r="FX22" s="1312"/>
      <c r="FY22" s="1312"/>
      <c r="FZ22" s="1312"/>
      <c r="GA22" s="1312"/>
      <c r="GB22" s="1312"/>
      <c r="GC22" s="1312"/>
      <c r="GD22" s="1312"/>
      <c r="GE22" s="736" t="s">
        <v>14</v>
      </c>
      <c r="GF22" s="1391"/>
      <c r="GG22" s="1392"/>
      <c r="GH22" s="1392"/>
      <c r="GI22" s="1392"/>
      <c r="GJ22" s="1392"/>
      <c r="GK22" s="1393"/>
    </row>
    <row r="23" spans="1:199" s="35" customFormat="1" ht="17.25" customHeight="1">
      <c r="B23" s="18"/>
      <c r="C23" s="18"/>
      <c r="D23" s="18"/>
      <c r="E23" s="18"/>
      <c r="F23" s="18"/>
      <c r="G23" s="18"/>
      <c r="H23" s="18"/>
      <c r="I23" s="18"/>
      <c r="J23" s="18"/>
      <c r="K23" s="18"/>
      <c r="L23" s="18"/>
      <c r="M23" s="18"/>
      <c r="N23" s="18"/>
      <c r="O23" s="218"/>
      <c r="P23" s="1312"/>
      <c r="Q23" s="1312"/>
      <c r="R23" s="1312"/>
      <c r="S23" s="1312"/>
      <c r="T23" s="1312"/>
      <c r="U23" s="1312"/>
      <c r="V23" s="1312"/>
      <c r="W23" s="1312"/>
      <c r="X23" s="1312"/>
      <c r="Y23" s="1312"/>
      <c r="Z23" s="1312"/>
      <c r="AA23" s="1312"/>
      <c r="AB23" s="1312"/>
      <c r="AC23" s="1312"/>
      <c r="AD23" s="1312"/>
      <c r="AE23" s="1312"/>
      <c r="AF23" s="1312"/>
      <c r="AG23" s="1312"/>
      <c r="AH23" s="1312"/>
      <c r="AI23" s="1312"/>
      <c r="AJ23" s="1312"/>
      <c r="AK23" s="1312"/>
      <c r="AL23" s="1312"/>
      <c r="AM23" s="1312"/>
      <c r="AN23" s="1312"/>
      <c r="AO23" s="1312"/>
      <c r="AP23" s="1312"/>
      <c r="AQ23" s="1312"/>
      <c r="AR23" s="1312"/>
      <c r="AS23" s="1312"/>
      <c r="AT23" s="1312"/>
      <c r="AU23" s="1312"/>
      <c r="AV23" s="1312"/>
      <c r="AW23" s="1312"/>
      <c r="AX23" s="1312"/>
      <c r="AY23" s="1312"/>
      <c r="AZ23" s="1312"/>
      <c r="BA23" s="1312"/>
      <c r="BB23" s="1312"/>
      <c r="BC23" s="1312"/>
      <c r="BD23" s="1312"/>
      <c r="BE23" s="1312"/>
      <c r="BF23" s="1312"/>
      <c r="BG23" s="1312"/>
      <c r="BH23" s="1312"/>
      <c r="BI23" s="1312"/>
      <c r="BJ23" s="1312"/>
      <c r="BK23" s="1312"/>
      <c r="BL23" s="1312"/>
      <c r="BM23" s="1312"/>
      <c r="BN23" s="1312"/>
      <c r="BO23" s="1312"/>
      <c r="BP23" s="1312"/>
      <c r="BQ23" s="1312"/>
      <c r="BR23" s="1312"/>
      <c r="BS23" s="1312"/>
      <c r="BT23" s="1312"/>
      <c r="BU23" s="1312"/>
      <c r="BV23" s="1312"/>
      <c r="BW23" s="1312"/>
      <c r="BX23" s="1312"/>
      <c r="BY23" s="1312"/>
      <c r="BZ23" s="1312"/>
      <c r="CA23" s="1312"/>
      <c r="CB23" s="1312"/>
      <c r="CC23" s="1312"/>
      <c r="CD23" s="1312"/>
      <c r="CE23" s="1312"/>
      <c r="CF23" s="1312"/>
      <c r="CG23" s="1312"/>
      <c r="CH23" s="1312"/>
      <c r="CI23" s="1312"/>
      <c r="CJ23" s="1312"/>
      <c r="CK23" s="1312"/>
      <c r="CL23" s="1312"/>
      <c r="CM23" s="1312"/>
      <c r="CN23" s="1312"/>
      <c r="CO23" s="1312"/>
      <c r="CP23" s="1312"/>
      <c r="CQ23" s="1312"/>
      <c r="CR23" s="1312"/>
      <c r="CS23" s="1312"/>
      <c r="CT23" s="1312"/>
      <c r="CU23" s="1312"/>
      <c r="CV23" s="1312"/>
      <c r="CW23" s="1312"/>
      <c r="CX23" s="1312"/>
      <c r="CY23" s="1312"/>
      <c r="CZ23" s="1312"/>
      <c r="DA23" s="1312"/>
      <c r="DB23" s="1312"/>
      <c r="DC23" s="1312"/>
      <c r="DD23" s="1312"/>
      <c r="DE23" s="1312"/>
      <c r="DF23" s="1312"/>
      <c r="DG23" s="1312"/>
      <c r="DH23" s="1312"/>
      <c r="DI23" s="1312"/>
      <c r="DJ23" s="1312"/>
      <c r="DK23" s="1312"/>
      <c r="DL23" s="1312"/>
      <c r="DM23" s="1312"/>
      <c r="DN23" s="1312"/>
      <c r="DO23" s="1312"/>
      <c r="DP23" s="1312"/>
      <c r="DQ23" s="1312"/>
      <c r="DR23" s="1312"/>
      <c r="DS23" s="1312"/>
      <c r="DT23" s="1312"/>
      <c r="DU23" s="1312"/>
      <c r="DV23" s="1312"/>
      <c r="DW23" s="1312"/>
      <c r="DX23" s="1312"/>
      <c r="DY23" s="1312"/>
      <c r="DZ23" s="1312"/>
      <c r="EA23" s="1312"/>
      <c r="EB23" s="1312"/>
      <c r="EC23" s="1312"/>
      <c r="ED23" s="1312"/>
      <c r="EE23" s="1312"/>
      <c r="EF23" s="1312"/>
      <c r="EG23" s="1312"/>
      <c r="EH23" s="1312"/>
      <c r="EI23" s="1312"/>
      <c r="EJ23" s="1312"/>
      <c r="EK23" s="1312"/>
      <c r="EL23" s="1312"/>
      <c r="EM23" s="1312"/>
      <c r="EN23" s="1312"/>
      <c r="EO23" s="1312"/>
      <c r="EP23" s="1312"/>
      <c r="EQ23" s="1312"/>
      <c r="ER23" s="1312"/>
      <c r="ES23" s="1312"/>
      <c r="ET23" s="1312"/>
      <c r="EU23" s="1312"/>
      <c r="EV23" s="1312"/>
      <c r="EW23" s="1312"/>
      <c r="EX23" s="1312"/>
      <c r="EY23" s="1312"/>
      <c r="EZ23" s="1312"/>
      <c r="FA23" s="1312"/>
      <c r="FB23" s="1312"/>
      <c r="FC23" s="1312"/>
      <c r="FD23" s="1312"/>
      <c r="FE23" s="1312"/>
      <c r="FF23" s="1312"/>
      <c r="FG23" s="1312"/>
      <c r="FH23" s="1312"/>
      <c r="FI23" s="1312"/>
      <c r="FJ23" s="1312"/>
      <c r="FK23" s="1312"/>
      <c r="FL23" s="1312"/>
      <c r="FM23" s="1312"/>
      <c r="FN23" s="1312"/>
      <c r="FO23" s="1312"/>
      <c r="FP23" s="1312"/>
      <c r="FQ23" s="1312"/>
      <c r="FR23" s="1312"/>
      <c r="FS23" s="1312"/>
      <c r="FT23" s="1312"/>
      <c r="FU23" s="1312"/>
      <c r="FV23" s="1312"/>
      <c r="FW23" s="1312"/>
      <c r="FX23" s="1312"/>
      <c r="FY23" s="1312"/>
      <c r="FZ23" s="1312"/>
      <c r="GA23" s="1312"/>
      <c r="GB23" s="1312"/>
      <c r="GC23" s="1312"/>
      <c r="GD23" s="1312"/>
      <c r="GE23" s="736" t="s">
        <v>14</v>
      </c>
      <c r="GF23" s="1391"/>
      <c r="GG23" s="1392"/>
      <c r="GH23" s="1392"/>
      <c r="GI23" s="1392"/>
      <c r="GJ23" s="1392"/>
      <c r="GK23" s="1393"/>
    </row>
    <row r="24" spans="1:199" s="35" customFormat="1" ht="17.25" customHeight="1">
      <c r="B24" s="18"/>
      <c r="C24" s="18"/>
      <c r="D24" s="18"/>
      <c r="E24" s="18"/>
      <c r="F24" s="18"/>
      <c r="G24" s="18"/>
      <c r="H24" s="18"/>
      <c r="I24" s="18"/>
      <c r="J24" s="18"/>
      <c r="K24" s="18"/>
      <c r="L24" s="18"/>
      <c r="M24" s="18"/>
      <c r="N24" s="18"/>
      <c r="O24" s="18"/>
      <c r="P24" s="1312"/>
      <c r="Q24" s="1312"/>
      <c r="R24" s="1312"/>
      <c r="S24" s="1312"/>
      <c r="T24" s="1312"/>
      <c r="U24" s="1312"/>
      <c r="V24" s="1312"/>
      <c r="W24" s="1312"/>
      <c r="X24" s="1312"/>
      <c r="Y24" s="1312"/>
      <c r="Z24" s="1312"/>
      <c r="AA24" s="1312"/>
      <c r="AB24" s="1312"/>
      <c r="AC24" s="1312"/>
      <c r="AD24" s="1312"/>
      <c r="AE24" s="1312"/>
      <c r="AF24" s="1312"/>
      <c r="AG24" s="1312"/>
      <c r="AH24" s="1312"/>
      <c r="AI24" s="1312"/>
      <c r="AJ24" s="1312"/>
      <c r="AK24" s="1312"/>
      <c r="AL24" s="1312"/>
      <c r="AM24" s="1312"/>
      <c r="AN24" s="1312"/>
      <c r="AO24" s="1312"/>
      <c r="AP24" s="1312"/>
      <c r="AQ24" s="1312"/>
      <c r="AR24" s="1312"/>
      <c r="AS24" s="1312"/>
      <c r="AT24" s="1312"/>
      <c r="AU24" s="1312"/>
      <c r="AV24" s="1312"/>
      <c r="AW24" s="1312"/>
      <c r="AX24" s="1312"/>
      <c r="AY24" s="1312"/>
      <c r="AZ24" s="1312"/>
      <c r="BA24" s="1312"/>
      <c r="BB24" s="1312"/>
      <c r="BC24" s="1312"/>
      <c r="BD24" s="1312"/>
      <c r="BE24" s="1312"/>
      <c r="BF24" s="1312"/>
      <c r="BG24" s="1312"/>
      <c r="BH24" s="1312"/>
      <c r="BI24" s="1312"/>
      <c r="BJ24" s="1312"/>
      <c r="BK24" s="1312"/>
      <c r="BL24" s="1312"/>
      <c r="BM24" s="1312"/>
      <c r="BN24" s="1312"/>
      <c r="BO24" s="1312"/>
      <c r="BP24" s="1312"/>
      <c r="BQ24" s="1312"/>
      <c r="BR24" s="1312"/>
      <c r="BS24" s="1312"/>
      <c r="BT24" s="1312"/>
      <c r="BU24" s="1312"/>
      <c r="BV24" s="1312"/>
      <c r="BW24" s="1312"/>
      <c r="BX24" s="1312"/>
      <c r="BY24" s="1312"/>
      <c r="BZ24" s="1312"/>
      <c r="CA24" s="1312"/>
      <c r="CB24" s="1312"/>
      <c r="CC24" s="1312"/>
      <c r="CD24" s="1312"/>
      <c r="CE24" s="1312"/>
      <c r="CF24" s="1312"/>
      <c r="CG24" s="1312"/>
      <c r="CH24" s="1312"/>
      <c r="CI24" s="1312"/>
      <c r="CJ24" s="1312"/>
      <c r="CK24" s="1312"/>
      <c r="CL24" s="1312"/>
      <c r="CM24" s="1312"/>
      <c r="CN24" s="1312"/>
      <c r="CO24" s="1312"/>
      <c r="CP24" s="1312"/>
      <c r="CQ24" s="1312"/>
      <c r="CR24" s="1312"/>
      <c r="CS24" s="1312"/>
      <c r="CT24" s="1312"/>
      <c r="CU24" s="1312"/>
      <c r="CV24" s="1312"/>
      <c r="CW24" s="1312"/>
      <c r="CX24" s="1312"/>
      <c r="CY24" s="1312"/>
      <c r="CZ24" s="1312"/>
      <c r="DA24" s="1312"/>
      <c r="DB24" s="1312"/>
      <c r="DC24" s="1312"/>
      <c r="DD24" s="1312"/>
      <c r="DE24" s="1312"/>
      <c r="DF24" s="1312"/>
      <c r="DG24" s="1312"/>
      <c r="DH24" s="1312"/>
      <c r="DI24" s="1312"/>
      <c r="DJ24" s="1312"/>
      <c r="DK24" s="1312"/>
      <c r="DL24" s="1312"/>
      <c r="DM24" s="1312"/>
      <c r="DN24" s="1312"/>
      <c r="DO24" s="1312"/>
      <c r="DP24" s="1312"/>
      <c r="DQ24" s="1312"/>
      <c r="DR24" s="1312"/>
      <c r="DS24" s="1312"/>
      <c r="DT24" s="1312"/>
      <c r="DU24" s="1312"/>
      <c r="DV24" s="1312"/>
      <c r="DW24" s="1312"/>
      <c r="DX24" s="1312"/>
      <c r="DY24" s="1312"/>
      <c r="DZ24" s="1312"/>
      <c r="EA24" s="1312"/>
      <c r="EB24" s="1312"/>
      <c r="EC24" s="1312"/>
      <c r="ED24" s="1312"/>
      <c r="EE24" s="1312"/>
      <c r="EF24" s="1312"/>
      <c r="EG24" s="1312"/>
      <c r="EH24" s="1312"/>
      <c r="EI24" s="1312"/>
      <c r="EJ24" s="1312"/>
      <c r="EK24" s="1312"/>
      <c r="EL24" s="1312"/>
      <c r="EM24" s="1312"/>
      <c r="EN24" s="1312"/>
      <c r="EO24" s="1312"/>
      <c r="EP24" s="1312"/>
      <c r="EQ24" s="1312"/>
      <c r="ER24" s="1312"/>
      <c r="ES24" s="1312"/>
      <c r="ET24" s="1312"/>
      <c r="EU24" s="1312"/>
      <c r="EV24" s="1312"/>
      <c r="EW24" s="1312"/>
      <c r="EX24" s="1312"/>
      <c r="EY24" s="1312"/>
      <c r="EZ24" s="1312"/>
      <c r="FA24" s="1312"/>
      <c r="FB24" s="1312"/>
      <c r="FC24" s="1312"/>
      <c r="FD24" s="1312"/>
      <c r="FE24" s="1312"/>
      <c r="FF24" s="1312"/>
      <c r="FG24" s="1312"/>
      <c r="FH24" s="1312"/>
      <c r="FI24" s="1312"/>
      <c r="FJ24" s="1312"/>
      <c r="FK24" s="1312"/>
      <c r="FL24" s="1312"/>
      <c r="FM24" s="1312"/>
      <c r="FN24" s="1312"/>
      <c r="FO24" s="1312"/>
      <c r="FP24" s="1312"/>
      <c r="FQ24" s="1312"/>
      <c r="FR24" s="1312"/>
      <c r="FS24" s="1312"/>
      <c r="FT24" s="1312"/>
      <c r="FU24" s="1312"/>
      <c r="FV24" s="1312"/>
      <c r="FW24" s="1312"/>
      <c r="FX24" s="1312"/>
      <c r="FY24" s="1312"/>
      <c r="FZ24" s="1312"/>
      <c r="GA24" s="1312"/>
      <c r="GB24" s="1312"/>
      <c r="GC24" s="1312"/>
      <c r="GD24" s="1312"/>
      <c r="GE24" s="736" t="s">
        <v>14</v>
      </c>
      <c r="GF24" s="1394"/>
      <c r="GG24" s="1395"/>
      <c r="GH24" s="1395"/>
      <c r="GI24" s="1395"/>
      <c r="GJ24" s="1395"/>
      <c r="GK24" s="1396"/>
    </row>
    <row r="25" spans="1:199" s="35" customFormat="1" ht="6" customHeight="1">
      <c r="B25" s="18"/>
      <c r="C25" s="18"/>
      <c r="D25" s="18"/>
      <c r="E25" s="18"/>
      <c r="F25" s="18"/>
      <c r="G25" s="18"/>
      <c r="H25" s="18"/>
      <c r="I25" s="18"/>
      <c r="J25" s="18"/>
      <c r="K25" s="18"/>
      <c r="L25" s="18"/>
      <c r="M25" s="18"/>
      <c r="N25" s="18"/>
      <c r="O25" s="18"/>
      <c r="P25" s="1160"/>
      <c r="Q25" s="1160"/>
      <c r="R25" s="1160"/>
      <c r="S25" s="1160"/>
      <c r="T25" s="1160"/>
      <c r="U25" s="1160"/>
      <c r="V25" s="1160"/>
      <c r="W25" s="1160"/>
      <c r="X25" s="1160"/>
      <c r="Y25" s="1160"/>
      <c r="Z25" s="1160"/>
      <c r="AA25" s="1160"/>
      <c r="AB25" s="1160"/>
      <c r="AC25" s="1160"/>
      <c r="AD25" s="1160"/>
      <c r="AE25" s="1160"/>
      <c r="AF25" s="1160"/>
      <c r="AG25" s="1160"/>
      <c r="AH25" s="1160"/>
      <c r="AI25" s="1160"/>
      <c r="AJ25" s="1160"/>
      <c r="AK25" s="1160"/>
      <c r="AL25" s="1160"/>
      <c r="AM25" s="1160"/>
      <c r="AN25" s="1160"/>
      <c r="AO25" s="1160"/>
      <c r="AP25" s="1160"/>
      <c r="AQ25" s="1160"/>
      <c r="AR25" s="1160"/>
      <c r="AS25" s="1160"/>
      <c r="AT25" s="1160"/>
      <c r="AU25" s="1160"/>
      <c r="AV25" s="1160"/>
      <c r="AW25" s="1160"/>
      <c r="AX25" s="1160"/>
      <c r="AY25" s="1160"/>
      <c r="AZ25" s="1160"/>
      <c r="BA25" s="1160"/>
      <c r="BB25" s="1160"/>
      <c r="BC25" s="1160"/>
      <c r="BD25" s="1160"/>
      <c r="BE25" s="1160"/>
      <c r="BF25" s="1160"/>
      <c r="BG25" s="1160"/>
      <c r="BH25" s="1160"/>
      <c r="BI25" s="1160"/>
      <c r="BJ25" s="1160"/>
      <c r="BK25" s="1160"/>
      <c r="BL25" s="1160"/>
      <c r="BM25" s="1160"/>
      <c r="BN25" s="1160"/>
      <c r="BO25" s="1160"/>
      <c r="BP25" s="1160"/>
      <c r="BQ25" s="1160"/>
      <c r="BR25" s="1160"/>
      <c r="BS25" s="1160"/>
      <c r="BT25" s="1160"/>
      <c r="BU25" s="1160"/>
      <c r="BV25" s="1160"/>
      <c r="BW25" s="1160"/>
      <c r="BX25" s="1160"/>
      <c r="BY25" s="1160"/>
      <c r="BZ25" s="1160"/>
      <c r="CA25" s="1160"/>
      <c r="CB25" s="1160"/>
      <c r="CC25" s="1160"/>
      <c r="CD25" s="1160"/>
      <c r="CE25" s="1160"/>
      <c r="CF25" s="1160"/>
      <c r="CG25" s="1160"/>
      <c r="CH25" s="1160"/>
      <c r="CI25" s="1160"/>
      <c r="CJ25" s="1160"/>
      <c r="CK25" s="1160"/>
      <c r="CL25" s="1160"/>
      <c r="CM25" s="1160"/>
      <c r="CN25" s="1160"/>
      <c r="CO25" s="1160"/>
      <c r="CP25" s="1160"/>
      <c r="CQ25" s="1160"/>
      <c r="CR25" s="1160"/>
      <c r="CS25" s="1160"/>
      <c r="CT25" s="1160"/>
      <c r="CU25" s="1160"/>
      <c r="CV25" s="1160"/>
      <c r="CW25" s="1160"/>
      <c r="CX25" s="1160"/>
      <c r="CY25" s="1160"/>
      <c r="CZ25" s="1160"/>
      <c r="DA25" s="1160"/>
      <c r="DB25" s="1160"/>
      <c r="DC25" s="1160"/>
      <c r="DD25" s="1160"/>
      <c r="DE25" s="1160"/>
      <c r="DF25" s="1160"/>
      <c r="DG25" s="1160"/>
      <c r="DH25" s="1160"/>
      <c r="DI25" s="1160"/>
      <c r="DJ25" s="1160"/>
      <c r="DK25" s="1160"/>
      <c r="DL25" s="1160"/>
      <c r="DM25" s="1160"/>
      <c r="DN25" s="1160"/>
      <c r="DO25" s="1160"/>
      <c r="DP25" s="1160"/>
      <c r="DQ25" s="1160"/>
      <c r="DR25" s="1160"/>
      <c r="DS25" s="1160"/>
      <c r="DT25" s="1160"/>
      <c r="DU25" s="1160"/>
      <c r="DV25" s="1160"/>
      <c r="DW25" s="1160"/>
      <c r="DX25" s="1160"/>
      <c r="DY25" s="1160"/>
      <c r="DZ25" s="1160"/>
      <c r="EA25" s="1160"/>
      <c r="EB25" s="1160"/>
      <c r="EC25" s="1160"/>
      <c r="ED25" s="1160"/>
      <c r="EE25" s="1160"/>
      <c r="EF25" s="1160"/>
      <c r="EG25" s="1160"/>
      <c r="EH25" s="1160"/>
      <c r="EI25" s="1160"/>
      <c r="EJ25" s="1160"/>
      <c r="EK25" s="1160"/>
      <c r="EL25" s="1160"/>
      <c r="EM25" s="1160"/>
      <c r="EN25" s="1160"/>
      <c r="EO25" s="1160"/>
      <c r="EP25" s="1160"/>
      <c r="EQ25" s="1160"/>
      <c r="ER25" s="1160"/>
      <c r="ES25" s="1160"/>
      <c r="ET25" s="1160"/>
      <c r="EU25" s="1160"/>
      <c r="EV25" s="1160"/>
      <c r="EW25" s="1160"/>
      <c r="EX25" s="1160"/>
      <c r="EY25" s="1160"/>
      <c r="EZ25" s="1160"/>
      <c r="FA25" s="1160"/>
      <c r="FB25" s="1160"/>
      <c r="FC25" s="1160"/>
      <c r="FD25" s="1160"/>
      <c r="FE25" s="1160"/>
      <c r="FF25" s="1160"/>
      <c r="FG25" s="1160"/>
      <c r="FH25" s="1160"/>
      <c r="FI25" s="1160"/>
      <c r="FJ25" s="1160"/>
      <c r="FK25" s="1160"/>
      <c r="FL25" s="1160"/>
      <c r="FM25" s="1160"/>
      <c r="FN25" s="1160"/>
      <c r="FO25" s="1160"/>
      <c r="FP25" s="1160"/>
      <c r="FQ25" s="1160"/>
      <c r="FR25" s="1160"/>
      <c r="FS25" s="1160"/>
      <c r="FT25" s="1160"/>
      <c r="FU25" s="1160"/>
      <c r="FV25" s="1160"/>
      <c r="FW25" s="1160"/>
      <c r="FX25" s="1160"/>
      <c r="FY25" s="1160"/>
      <c r="FZ25" s="1160"/>
      <c r="GA25" s="1160"/>
      <c r="GB25" s="1160"/>
      <c r="GC25" s="1160"/>
      <c r="GD25" s="1160"/>
    </row>
    <row r="26" spans="1:199" s="25" customFormat="1" ht="18.75" customHeight="1">
      <c r="B26" s="39"/>
      <c r="C26" s="1292" t="s">
        <v>403</v>
      </c>
      <c r="D26" s="1292"/>
      <c r="E26" s="1292"/>
      <c r="F26" s="1292"/>
      <c r="G26" s="1292"/>
      <c r="H26" s="1292"/>
      <c r="I26" s="334"/>
      <c r="J26" s="334"/>
      <c r="K26" s="334"/>
      <c r="L26" s="336"/>
      <c r="M26" s="322"/>
      <c r="N26" s="50"/>
      <c r="O26" s="40"/>
      <c r="P26" s="40"/>
      <c r="Q26" s="40"/>
      <c r="R26" s="942" t="s">
        <v>25</v>
      </c>
      <c r="S26" s="942"/>
      <c r="T26" s="942"/>
      <c r="U26" s="942"/>
      <c r="V26" s="369"/>
      <c r="W26" s="942" t="s">
        <v>26</v>
      </c>
      <c r="X26" s="942"/>
      <c r="Y26" s="942"/>
      <c r="Z26" s="942"/>
      <c r="AA26" s="369"/>
      <c r="AB26" s="369"/>
      <c r="AC26" s="369"/>
      <c r="AD26" s="1257">
        <v>3</v>
      </c>
      <c r="AE26" s="1257"/>
      <c r="AF26" s="1257"/>
      <c r="AG26" s="1257"/>
      <c r="AH26" s="50"/>
      <c r="AI26" s="50"/>
      <c r="AJ26" s="50"/>
      <c r="AK26" s="50"/>
      <c r="AL26" s="50"/>
      <c r="AM26" s="322"/>
      <c r="AN26" s="322"/>
      <c r="AO26" s="322"/>
      <c r="AP26" s="18"/>
      <c r="AQ26" s="18"/>
      <c r="AR26" s="18"/>
      <c r="AS26" s="18"/>
      <c r="AT26" s="18"/>
      <c r="AU26" s="21"/>
      <c r="AV26" s="18"/>
      <c r="AW26" s="18"/>
      <c r="AX26" s="18"/>
      <c r="AY26" s="18"/>
      <c r="AZ26" s="18"/>
      <c r="BA26" s="50"/>
      <c r="BB26" s="50"/>
      <c r="BC26" s="50"/>
      <c r="BD26" s="369"/>
      <c r="BE26" s="369"/>
      <c r="BF26" s="369"/>
      <c r="BG26" s="369"/>
      <c r="BH26" s="369"/>
      <c r="BI26" s="50"/>
      <c r="BJ26" s="50"/>
      <c r="BK26" s="50"/>
      <c r="BL26" s="50"/>
      <c r="BM26" s="50"/>
      <c r="BN26" s="50"/>
      <c r="BO26" s="50"/>
      <c r="BP26" s="433"/>
      <c r="BQ26" s="433"/>
      <c r="BR26" s="433"/>
      <c r="BS26" s="50"/>
      <c r="BT26" s="50">
        <v>10</v>
      </c>
      <c r="BU26" s="15"/>
      <c r="BV26" s="15"/>
      <c r="BW26" s="12"/>
      <c r="BX26" s="334"/>
      <c r="BY26" s="50"/>
      <c r="BZ26" s="50"/>
      <c r="CA26" s="50"/>
      <c r="CB26" s="50"/>
      <c r="CC26" s="50"/>
      <c r="CD26" s="50"/>
      <c r="CE26" s="50"/>
      <c r="CF26" s="50"/>
      <c r="CG26" s="50"/>
      <c r="CH26" s="50"/>
      <c r="CI26" s="50"/>
      <c r="CJ26" s="50"/>
      <c r="CK26" s="50"/>
      <c r="CL26" s="50"/>
      <c r="CM26" s="50"/>
      <c r="CN26" s="50"/>
      <c r="CO26" s="50"/>
      <c r="CP26" s="322"/>
      <c r="CQ26" s="322"/>
      <c r="CR26" s="322"/>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433"/>
      <c r="DS26" s="433"/>
      <c r="DT26" s="433"/>
      <c r="DU26" s="50"/>
      <c r="DV26" s="50"/>
      <c r="DW26" s="50"/>
      <c r="DX26" s="50"/>
      <c r="DY26" s="50"/>
      <c r="DZ26" s="50"/>
      <c r="EA26" s="50"/>
      <c r="EB26" s="50"/>
      <c r="EC26" s="50"/>
      <c r="ED26" s="50"/>
      <c r="EE26" s="50"/>
      <c r="EF26" s="50"/>
      <c r="EG26" s="50"/>
      <c r="EH26" s="50"/>
      <c r="EI26" s="40"/>
      <c r="EJ26" s="40"/>
      <c r="EK26" s="40"/>
      <c r="EL26" s="40"/>
      <c r="EM26" s="40"/>
      <c r="EN26" s="40"/>
      <c r="EO26" s="40"/>
      <c r="EP26" s="40"/>
      <c r="EQ26" s="40"/>
      <c r="ER26" s="40"/>
      <c r="ES26" s="40"/>
      <c r="ET26" s="40"/>
      <c r="EU26" s="40"/>
      <c r="EV26" s="40"/>
      <c r="EW26" s="40"/>
      <c r="EX26" s="40"/>
      <c r="EY26" s="39"/>
      <c r="EZ26" s="39"/>
      <c r="FA26" s="39"/>
      <c r="FB26" s="39"/>
      <c r="FC26" s="39"/>
      <c r="FD26" s="39"/>
      <c r="FE26" s="39"/>
      <c r="FF26" s="39"/>
      <c r="FG26" s="39"/>
      <c r="FH26" s="39"/>
      <c r="FI26" s="39"/>
      <c r="FJ26" s="39"/>
      <c r="FK26" s="39"/>
      <c r="FL26" s="39"/>
      <c r="FM26" s="39"/>
      <c r="FN26" s="39"/>
      <c r="FO26" s="39"/>
      <c r="FP26" s="39"/>
      <c r="FQ26" s="39"/>
      <c r="FR26" s="39"/>
      <c r="FS26" s="39"/>
      <c r="FT26" s="39"/>
      <c r="FU26" s="39"/>
      <c r="FV26" s="39"/>
      <c r="FW26" s="39"/>
      <c r="FX26" s="39"/>
      <c r="FY26" s="39"/>
      <c r="FZ26" s="39"/>
      <c r="GA26" s="39"/>
      <c r="GB26" s="39"/>
      <c r="GC26" s="39"/>
      <c r="GD26" s="39"/>
      <c r="GF26" s="35"/>
      <c r="GG26" s="35"/>
      <c r="GH26" s="35"/>
      <c r="GI26" s="35"/>
      <c r="GJ26" s="35"/>
      <c r="GK26" s="35"/>
      <c r="GL26" s="35"/>
      <c r="GM26" s="35"/>
      <c r="GN26" s="35"/>
      <c r="GO26" s="35"/>
      <c r="GP26" s="35"/>
      <c r="GQ26" s="35"/>
    </row>
    <row r="27" spans="1:199" ht="24" customHeight="1">
      <c r="B27" s="7"/>
      <c r="C27" s="1292"/>
      <c r="D27" s="1292"/>
      <c r="E27" s="1292"/>
      <c r="F27" s="1292"/>
      <c r="G27" s="1292"/>
      <c r="H27" s="1292"/>
      <c r="I27" s="7"/>
      <c r="J27" s="7"/>
      <c r="K27" s="7"/>
      <c r="L27" s="1246"/>
      <c r="M27" s="1247"/>
      <c r="N27" s="1247"/>
      <c r="O27" s="1248"/>
      <c r="P27" s="12"/>
      <c r="Q27" s="12"/>
      <c r="R27" s="1249">
        <v>3</v>
      </c>
      <c r="S27" s="1250"/>
      <c r="T27" s="1250"/>
      <c r="U27" s="1251"/>
      <c r="V27" s="12"/>
      <c r="W27" s="1249">
        <v>1</v>
      </c>
      <c r="X27" s="1250"/>
      <c r="Y27" s="1250"/>
      <c r="Z27" s="1251"/>
      <c r="AA27" s="12"/>
      <c r="AB27" s="12"/>
      <c r="AC27" s="12"/>
      <c r="AD27" s="1243"/>
      <c r="AE27" s="1244"/>
      <c r="AF27" s="1244"/>
      <c r="AG27" s="1245"/>
      <c r="AH27" s="21"/>
      <c r="AI27" s="15"/>
      <c r="AJ27" s="15"/>
      <c r="AK27" s="12"/>
      <c r="AL27" s="12"/>
      <c r="AM27" s="12"/>
      <c r="AN27" s="850" t="s">
        <v>749</v>
      </c>
      <c r="AO27" s="850"/>
      <c r="AP27" s="850"/>
      <c r="AQ27" s="850"/>
      <c r="AR27" s="850"/>
      <c r="AS27" s="850"/>
      <c r="AT27" s="850"/>
      <c r="AU27" s="850"/>
      <c r="AV27" s="850"/>
      <c r="AW27" s="850"/>
      <c r="AX27" s="850"/>
      <c r="AY27" s="850"/>
      <c r="AZ27" s="850"/>
      <c r="BA27" s="850"/>
      <c r="BB27" s="850"/>
      <c r="BC27" s="850"/>
      <c r="BD27" s="850"/>
      <c r="BE27" s="850"/>
      <c r="BF27" s="850"/>
      <c r="BG27" s="850"/>
      <c r="BH27" s="850"/>
      <c r="BI27" s="850"/>
      <c r="BJ27" s="850"/>
      <c r="BK27" s="850"/>
      <c r="BL27" s="850"/>
      <c r="BM27" s="850"/>
      <c r="BN27" s="850"/>
      <c r="BO27" s="850"/>
      <c r="BP27" s="850"/>
      <c r="BQ27" s="850"/>
      <c r="BR27" s="850"/>
      <c r="BS27" s="850"/>
      <c r="BT27" s="850"/>
      <c r="BU27" s="850"/>
      <c r="BV27" s="850"/>
      <c r="BW27" s="850"/>
      <c r="BX27" s="850"/>
      <c r="BY27" s="850"/>
      <c r="BZ27" s="850"/>
      <c r="CA27" s="850"/>
      <c r="CB27" s="850"/>
      <c r="CC27" s="850"/>
      <c r="CD27" s="850"/>
      <c r="CE27" s="850"/>
      <c r="CF27" s="850"/>
      <c r="CG27" s="850"/>
      <c r="CH27" s="850"/>
      <c r="CI27" s="850"/>
      <c r="CJ27" s="850"/>
      <c r="CK27" s="850"/>
      <c r="CL27" s="850"/>
      <c r="CM27" s="850"/>
      <c r="CN27" s="850"/>
      <c r="CO27" s="850"/>
      <c r="CP27" s="850"/>
      <c r="CQ27" s="850"/>
      <c r="CR27" s="850"/>
      <c r="CS27" s="850"/>
      <c r="CT27" s="850"/>
      <c r="CU27" s="850"/>
      <c r="CV27" s="850"/>
      <c r="CW27" s="850"/>
      <c r="CX27" s="850"/>
      <c r="CY27" s="850"/>
      <c r="CZ27" s="850"/>
      <c r="DA27" s="850"/>
      <c r="DB27" s="850"/>
      <c r="DC27" s="850"/>
      <c r="DD27" s="850"/>
      <c r="DE27" s="850"/>
      <c r="DF27" s="850"/>
      <c r="DG27" s="850"/>
      <c r="DH27" s="850"/>
      <c r="DI27" s="850"/>
      <c r="DJ27" s="850"/>
      <c r="DK27" s="850"/>
      <c r="DL27" s="850"/>
      <c r="DM27" s="850"/>
      <c r="DN27" s="850"/>
      <c r="DO27" s="850"/>
      <c r="DP27" s="850"/>
      <c r="DQ27" s="850"/>
      <c r="DR27" s="850"/>
      <c r="DS27" s="850"/>
      <c r="DT27" s="850"/>
      <c r="DU27" s="850"/>
      <c r="DV27" s="850"/>
      <c r="DW27" s="850"/>
      <c r="DX27" s="850"/>
      <c r="DY27" s="850"/>
      <c r="DZ27" s="850"/>
      <c r="EA27" s="850"/>
      <c r="EB27" s="850"/>
      <c r="EC27" s="850"/>
      <c r="ED27" s="850"/>
      <c r="EE27" s="850"/>
      <c r="EF27" s="850"/>
      <c r="EG27" s="850"/>
      <c r="EH27" s="850"/>
      <c r="EI27" s="850"/>
      <c r="EJ27" s="850"/>
      <c r="EK27" s="850"/>
      <c r="EL27" s="850"/>
      <c r="EM27" s="850"/>
      <c r="EN27" s="850"/>
      <c r="EO27" s="850"/>
      <c r="EP27" s="850"/>
      <c r="EQ27" s="850"/>
      <c r="ER27" s="850"/>
      <c r="ES27" s="850"/>
      <c r="ET27" s="850"/>
      <c r="EU27" s="850"/>
      <c r="EV27" s="850"/>
      <c r="EW27" s="850"/>
      <c r="EX27" s="850"/>
      <c r="EY27" s="850"/>
      <c r="EZ27" s="850"/>
      <c r="FA27" s="850"/>
      <c r="FB27" s="850"/>
      <c r="FC27" s="850"/>
      <c r="FD27" s="850"/>
      <c r="FE27" s="850"/>
      <c r="FF27" s="850"/>
      <c r="FG27" s="850"/>
      <c r="FH27" s="850"/>
      <c r="FI27" s="850"/>
      <c r="FJ27" s="850"/>
      <c r="FK27" s="850"/>
      <c r="FL27" s="850"/>
      <c r="FM27" s="850"/>
      <c r="FN27" s="850"/>
      <c r="FO27" s="850"/>
      <c r="FP27" s="850"/>
      <c r="FQ27" s="850"/>
      <c r="FR27" s="850"/>
      <c r="FS27" s="850"/>
      <c r="FT27" s="850"/>
      <c r="FU27" s="850"/>
      <c r="FV27" s="850"/>
      <c r="FW27" s="850"/>
      <c r="FX27" s="850"/>
      <c r="FY27" s="850"/>
      <c r="FZ27" s="850"/>
      <c r="GA27" s="850"/>
      <c r="GB27" s="850"/>
      <c r="GC27" s="850"/>
      <c r="GD27" s="850"/>
      <c r="GF27" s="35"/>
      <c r="GG27" s="35"/>
      <c r="GH27" s="35"/>
      <c r="GI27" s="35"/>
      <c r="GJ27" s="35"/>
      <c r="GK27" s="35"/>
      <c r="GL27" s="35"/>
      <c r="GM27" s="35"/>
      <c r="GN27" s="35"/>
      <c r="GO27" s="35"/>
      <c r="GP27" s="35"/>
      <c r="GQ27" s="35"/>
    </row>
    <row r="28" spans="1:199" ht="15" customHeight="1">
      <c r="B28" s="7"/>
      <c r="C28" s="339"/>
      <c r="D28" s="339"/>
      <c r="E28" s="339"/>
      <c r="F28" s="339"/>
      <c r="G28" s="339"/>
      <c r="H28" s="335"/>
      <c r="I28" s="367"/>
      <c r="J28" s="367"/>
      <c r="K28" s="12"/>
      <c r="L28" s="10"/>
      <c r="M28" s="10"/>
      <c r="N28" s="10"/>
      <c r="O28" s="10"/>
      <c r="P28" s="10"/>
      <c r="Q28" s="19"/>
      <c r="R28" s="19"/>
      <c r="S28" s="19"/>
      <c r="T28" s="21"/>
      <c r="U28" s="21"/>
      <c r="V28" s="21"/>
      <c r="W28" s="21"/>
      <c r="X28" s="21"/>
      <c r="Y28" s="21"/>
      <c r="Z28" s="21"/>
      <c r="AA28" s="21"/>
      <c r="AB28" s="21"/>
      <c r="AC28" s="21"/>
      <c r="AD28" s="21"/>
      <c r="AE28" s="21"/>
      <c r="AF28" s="21"/>
      <c r="AG28" s="21"/>
      <c r="AH28" s="21"/>
      <c r="AI28" s="19"/>
      <c r="AJ28" s="19"/>
      <c r="AK28" s="12"/>
      <c r="AL28" s="12"/>
      <c r="AM28" s="12"/>
      <c r="AN28" s="12"/>
      <c r="AO28" s="19"/>
      <c r="AP28" s="19"/>
      <c r="AQ28" s="19"/>
      <c r="AR28" s="19"/>
      <c r="AS28" s="19"/>
      <c r="AT28" s="19"/>
      <c r="AU28" s="19"/>
      <c r="AV28" s="19"/>
      <c r="AW28" s="19"/>
      <c r="AX28" s="19"/>
      <c r="AY28" s="19"/>
      <c r="AZ28" s="19"/>
      <c r="BA28" s="19"/>
      <c r="BB28" s="318"/>
      <c r="BC28" s="318"/>
      <c r="BD28" s="318"/>
      <c r="BE28" s="318"/>
      <c r="BF28" s="331"/>
      <c r="BG28" s="331"/>
      <c r="BH28" s="331"/>
      <c r="BI28" s="331"/>
      <c r="BJ28" s="19"/>
      <c r="BK28" s="2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F28" s="35"/>
      <c r="GG28" s="35"/>
      <c r="GH28" s="35"/>
      <c r="GI28" s="35"/>
      <c r="GJ28" s="35"/>
      <c r="GK28" s="35"/>
      <c r="GL28" s="35"/>
      <c r="GM28" s="35"/>
      <c r="GN28" s="35"/>
      <c r="GO28" s="35"/>
      <c r="GP28" s="35"/>
      <c r="GQ28" s="35"/>
    </row>
    <row r="29" spans="1:199" s="35" customFormat="1" ht="30" customHeight="1">
      <c r="A29" s="738" t="s">
        <v>686</v>
      </c>
      <c r="B29" s="13"/>
      <c r="C29" s="1290" t="s">
        <v>716</v>
      </c>
      <c r="D29" s="1290"/>
      <c r="E29" s="1290"/>
      <c r="F29" s="1290"/>
      <c r="G29" s="1290"/>
      <c r="H29" s="1290"/>
      <c r="I29" s="434"/>
      <c r="J29" s="18"/>
      <c r="K29" s="18"/>
      <c r="L29" s="18"/>
      <c r="M29" s="1291" t="s">
        <v>691</v>
      </c>
      <c r="N29" s="1291"/>
      <c r="O29" s="1291"/>
      <c r="P29" s="1291"/>
      <c r="Q29" s="1291"/>
      <c r="R29" s="1291"/>
      <c r="S29" s="1291"/>
      <c r="T29" s="1291"/>
      <c r="U29" s="1291"/>
      <c r="V29" s="1291"/>
      <c r="W29" s="1291"/>
      <c r="X29" s="1291"/>
      <c r="Y29" s="1291"/>
      <c r="Z29" s="1291"/>
      <c r="AA29" s="1291"/>
      <c r="AB29" s="1291"/>
      <c r="AC29" s="1291"/>
      <c r="AD29" s="1291"/>
      <c r="AE29" s="1287" t="s">
        <v>19</v>
      </c>
      <c r="AF29" s="1287"/>
      <c r="AG29" s="1287"/>
      <c r="AH29" s="1287"/>
      <c r="AI29" s="1287"/>
      <c r="AJ29" s="1287"/>
      <c r="AK29" s="1286"/>
      <c r="AL29" s="1286"/>
      <c r="AM29" s="1286"/>
      <c r="AN29" s="1286"/>
      <c r="AO29" s="1286"/>
      <c r="AP29" s="1286"/>
      <c r="AQ29" s="1286"/>
      <c r="AR29" s="1287" t="s">
        <v>20</v>
      </c>
      <c r="AS29" s="1287"/>
      <c r="AT29" s="1287"/>
      <c r="AU29" s="1287"/>
      <c r="AV29" s="1287"/>
      <c r="AW29" s="1287"/>
      <c r="AX29" s="1286"/>
      <c r="AY29" s="1286"/>
      <c r="AZ29" s="1286"/>
      <c r="BA29" s="1286"/>
      <c r="BB29" s="1286"/>
      <c r="BC29" s="1286"/>
      <c r="BD29" s="1286"/>
      <c r="BE29" s="1287" t="s">
        <v>21</v>
      </c>
      <c r="BF29" s="1287"/>
      <c r="BG29" s="1287"/>
      <c r="BH29" s="1287"/>
      <c r="BI29" s="1287"/>
      <c r="BJ29" s="1287"/>
      <c r="BK29" s="258"/>
      <c r="BL29" s="18"/>
      <c r="BM29" s="18"/>
      <c r="BN29" s="18"/>
      <c r="BO29" s="18"/>
      <c r="BP29" s="18"/>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row>
    <row r="30" spans="1:199" s="35" customFormat="1" ht="15.75" customHeight="1">
      <c r="B30" s="13"/>
      <c r="C30" s="266"/>
      <c r="D30" s="23"/>
      <c r="E30" s="23"/>
      <c r="F30" s="23"/>
      <c r="G30" s="23"/>
      <c r="H30" s="402"/>
      <c r="I30" s="402"/>
      <c r="J30" s="13"/>
      <c r="K30" s="1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13"/>
      <c r="AP30" s="13"/>
      <c r="AQ30" s="23"/>
      <c r="AR30" s="23"/>
      <c r="AS30" s="23"/>
      <c r="AT30" s="23"/>
      <c r="AU30" s="23"/>
      <c r="AV30" s="23"/>
      <c r="AW30" s="23"/>
      <c r="AX30" s="23"/>
      <c r="AY30" s="23"/>
      <c r="AZ30" s="23"/>
      <c r="BA30" s="23"/>
      <c r="BB30" s="23"/>
      <c r="BC30" s="23"/>
      <c r="BD30" s="23"/>
      <c r="BE30" s="23"/>
      <c r="BF30" s="435"/>
      <c r="BG30" s="435"/>
      <c r="BH30" s="435"/>
      <c r="BI30" s="435"/>
      <c r="BJ30" s="23"/>
      <c r="BK30" s="221"/>
      <c r="BL30" s="13"/>
      <c r="BM30" s="13"/>
      <c r="BN30" s="13"/>
      <c r="BO30" s="13"/>
      <c r="BP30" s="1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row>
    <row r="31" spans="1:199" s="35" customFormat="1" ht="29.25" customHeight="1">
      <c r="B31" s="13"/>
      <c r="C31" s="404"/>
      <c r="D31" s="434"/>
      <c r="E31" s="434"/>
      <c r="F31" s="434"/>
      <c r="G31" s="434"/>
      <c r="H31" s="434"/>
      <c r="I31" s="434"/>
      <c r="J31" s="434"/>
      <c r="K31" s="434"/>
      <c r="L31" s="434"/>
      <c r="M31" s="434"/>
      <c r="N31" s="23"/>
      <c r="O31" s="23"/>
      <c r="P31" s="23"/>
      <c r="Q31" s="23"/>
      <c r="R31" s="23"/>
      <c r="S31" s="23"/>
      <c r="T31" s="23"/>
      <c r="U31" s="23"/>
      <c r="V31" s="13"/>
      <c r="W31" s="23"/>
      <c r="X31" s="23"/>
      <c r="Y31" s="1288" t="s">
        <v>87</v>
      </c>
      <c r="Z31" s="1288"/>
      <c r="AA31" s="1288"/>
      <c r="AB31" s="1288"/>
      <c r="AC31" s="1288"/>
      <c r="AD31" s="1288"/>
      <c r="AE31" s="1288"/>
      <c r="AF31" s="1288"/>
      <c r="AG31" s="1288"/>
      <c r="AH31" s="1288"/>
      <c r="AI31" s="1288"/>
      <c r="AJ31" s="1288"/>
      <c r="AK31" s="850" t="s">
        <v>78</v>
      </c>
      <c r="AL31" s="850"/>
      <c r="AM31" s="850"/>
      <c r="AN31" s="850"/>
      <c r="AO31" s="850"/>
      <c r="AP31" s="850"/>
      <c r="AQ31" s="850"/>
      <c r="AR31" s="850"/>
      <c r="AS31" s="850"/>
      <c r="AT31" s="850"/>
      <c r="AU31" s="850"/>
      <c r="AV31" s="850"/>
      <c r="AW31" s="850"/>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289" t="s">
        <v>9</v>
      </c>
      <c r="EA31" s="1289"/>
      <c r="EB31" s="1289"/>
      <c r="EC31" s="1289"/>
      <c r="ED31" s="1289"/>
      <c r="EE31" s="1289"/>
      <c r="EF31" s="1289"/>
      <c r="EG31" s="1289"/>
      <c r="EH31" s="1289"/>
      <c r="EI31" s="1289"/>
      <c r="EJ31" s="1289"/>
      <c r="EK31" s="1289"/>
      <c r="EL31" s="1289"/>
      <c r="EM31" s="1289"/>
      <c r="EN31" s="1289"/>
      <c r="EO31" s="1289"/>
      <c r="EP31" s="1289"/>
      <c r="EQ31" s="1289"/>
      <c r="ER31" s="1289"/>
      <c r="ES31" s="1289"/>
      <c r="ET31" s="1289"/>
      <c r="EU31" s="1289"/>
      <c r="EV31" s="1289"/>
      <c r="EW31" s="436"/>
      <c r="EX31" s="436"/>
      <c r="EY31" s="18"/>
      <c r="EZ31" s="18"/>
      <c r="FA31" s="18"/>
      <c r="FB31" s="18"/>
      <c r="FC31" s="18"/>
      <c r="FD31" s="18"/>
      <c r="FE31" s="18"/>
      <c r="FF31" s="18"/>
      <c r="FG31" s="18"/>
      <c r="FH31" s="18"/>
      <c r="FI31" s="18"/>
      <c r="FJ31" s="18"/>
      <c r="FK31" s="18"/>
      <c r="FL31" s="18"/>
      <c r="FM31" s="18"/>
      <c r="FN31" s="18"/>
      <c r="FO31" s="18"/>
      <c r="FP31" s="18"/>
      <c r="FQ31" s="18"/>
      <c r="FR31" s="18"/>
      <c r="FS31" s="18"/>
      <c r="FT31" s="21"/>
      <c r="FU31" s="18"/>
      <c r="FV31" s="21"/>
      <c r="FW31" s="21"/>
      <c r="FX31" s="21"/>
      <c r="FY31" s="21"/>
      <c r="FZ31" s="21"/>
      <c r="GA31" s="21"/>
      <c r="GB31" s="21"/>
      <c r="GC31" s="21"/>
      <c r="GD31" s="18"/>
    </row>
    <row r="32" spans="1:199" s="109" customFormat="1" ht="11.25" customHeight="1">
      <c r="B32" s="437"/>
      <c r="C32" s="438"/>
      <c r="D32" s="438"/>
      <c r="E32" s="438"/>
      <c r="F32" s="438"/>
      <c r="G32" s="438"/>
      <c r="H32" s="438"/>
      <c r="I32" s="438"/>
      <c r="J32" s="438"/>
      <c r="K32" s="438"/>
      <c r="L32" s="439"/>
      <c r="M32" s="439"/>
      <c r="N32" s="440"/>
      <c r="O32" s="437"/>
      <c r="P32" s="437"/>
      <c r="Q32" s="437"/>
      <c r="R32" s="437"/>
      <c r="S32" s="437"/>
      <c r="T32" s="437"/>
      <c r="U32" s="437"/>
      <c r="V32" s="437"/>
      <c r="W32" s="437"/>
      <c r="X32" s="437"/>
      <c r="Y32" s="437"/>
      <c r="Z32" s="437"/>
      <c r="AA32" s="437"/>
      <c r="AB32" s="437"/>
      <c r="AC32" s="437"/>
      <c r="AD32" s="1257">
        <v>3</v>
      </c>
      <c r="AE32" s="1257"/>
      <c r="AF32" s="1257"/>
      <c r="AG32" s="1257"/>
      <c r="AH32" s="440"/>
      <c r="AI32" s="440"/>
      <c r="AJ32" s="440"/>
      <c r="AK32" s="440"/>
      <c r="AL32" s="440"/>
      <c r="AM32" s="440"/>
      <c r="AN32" s="439"/>
      <c r="AO32" s="437"/>
      <c r="AP32" s="437"/>
      <c r="AQ32" s="437"/>
      <c r="AR32" s="437"/>
      <c r="AS32" s="437"/>
      <c r="AT32" s="437"/>
      <c r="AU32" s="437"/>
      <c r="AV32" s="437"/>
      <c r="AW32" s="437"/>
      <c r="AX32" s="437"/>
      <c r="AY32" s="437"/>
      <c r="AZ32" s="437"/>
      <c r="BA32" s="437"/>
      <c r="BB32" s="437"/>
      <c r="BC32" s="437"/>
      <c r="BD32" s="437"/>
      <c r="BE32" s="437"/>
      <c r="BF32" s="437"/>
      <c r="BG32" s="437"/>
      <c r="BH32" s="437"/>
      <c r="BI32" s="440"/>
      <c r="BJ32" s="440"/>
      <c r="BK32" s="440"/>
      <c r="BL32" s="440"/>
      <c r="BM32" s="440"/>
      <c r="BN32" s="440"/>
      <c r="BO32" s="440"/>
      <c r="BP32" s="440"/>
      <c r="BQ32" s="437"/>
      <c r="BR32" s="437"/>
      <c r="BS32" s="437"/>
      <c r="BT32" s="437"/>
      <c r="BU32" s="437"/>
      <c r="BV32" s="437"/>
      <c r="BW32" s="439"/>
      <c r="BX32" s="437"/>
      <c r="BY32" s="440"/>
      <c r="BZ32" s="440"/>
      <c r="CA32" s="440"/>
      <c r="CB32" s="440"/>
      <c r="CC32" s="440"/>
      <c r="CD32" s="440"/>
      <c r="CE32" s="440"/>
      <c r="CF32" s="440"/>
      <c r="CG32" s="440"/>
      <c r="CH32" s="440"/>
      <c r="CI32" s="440"/>
      <c r="CJ32" s="440"/>
      <c r="CK32" s="440"/>
      <c r="CL32" s="440"/>
      <c r="CM32" s="440"/>
      <c r="CN32" s="440"/>
      <c r="CO32" s="440"/>
      <c r="CP32" s="440"/>
      <c r="CQ32" s="1257">
        <v>5</v>
      </c>
      <c r="CR32" s="1257"/>
      <c r="CS32" s="1257"/>
      <c r="CT32" s="1257"/>
      <c r="CU32" s="440"/>
      <c r="CV32" s="440"/>
      <c r="CW32" s="440"/>
      <c r="CX32" s="440"/>
      <c r="CY32" s="440"/>
      <c r="CZ32" s="440"/>
      <c r="DA32" s="440"/>
      <c r="DB32" s="440"/>
      <c r="DC32" s="440"/>
      <c r="DD32" s="440"/>
      <c r="DE32" s="440"/>
      <c r="DF32" s="440"/>
      <c r="DG32" s="440"/>
      <c r="DH32" s="440"/>
      <c r="DI32" s="440"/>
      <c r="DJ32" s="440"/>
      <c r="DK32" s="440"/>
      <c r="DL32" s="440"/>
      <c r="DM32" s="440"/>
      <c r="DN32" s="440"/>
      <c r="DO32" s="440"/>
      <c r="DP32" s="1257">
        <v>10</v>
      </c>
      <c r="DQ32" s="1257"/>
      <c r="DR32" s="1257"/>
      <c r="DS32" s="1257"/>
      <c r="DT32" s="440"/>
      <c r="DU32" s="440"/>
      <c r="DV32" s="440"/>
      <c r="DW32" s="440"/>
      <c r="DX32" s="440"/>
      <c r="DY32" s="437"/>
      <c r="DZ32" s="437"/>
      <c r="EA32" s="440"/>
      <c r="EB32" s="440"/>
      <c r="EC32" s="440"/>
      <c r="ED32" s="440"/>
      <c r="EE32" s="440"/>
      <c r="EF32" s="440"/>
      <c r="EG32" s="440"/>
      <c r="EH32" s="440"/>
      <c r="EI32" s="440"/>
      <c r="EJ32" s="440"/>
      <c r="EK32" s="440"/>
      <c r="EL32" s="1257">
        <v>11</v>
      </c>
      <c r="EM32" s="1257"/>
      <c r="EN32" s="1257"/>
      <c r="EO32" s="1257"/>
      <c r="EP32" s="440"/>
      <c r="EQ32" s="440"/>
      <c r="ER32" s="440"/>
      <c r="ES32" s="440"/>
      <c r="ET32" s="440"/>
      <c r="EU32" s="440"/>
      <c r="EV32" s="440"/>
      <c r="EW32" s="440"/>
      <c r="EX32" s="440"/>
      <c r="EY32" s="440"/>
      <c r="EZ32" s="440"/>
      <c r="FA32" s="1257">
        <v>13</v>
      </c>
      <c r="FB32" s="1257"/>
      <c r="FC32" s="1257"/>
      <c r="FD32" s="1257"/>
      <c r="FE32" s="440"/>
      <c r="FF32" s="440"/>
      <c r="FG32" s="440"/>
      <c r="FH32" s="440"/>
      <c r="FI32" s="440"/>
      <c r="FJ32" s="440"/>
      <c r="FK32" s="440"/>
      <c r="FL32" s="440"/>
      <c r="FM32" s="440"/>
      <c r="FN32" s="440"/>
      <c r="FO32" s="440"/>
      <c r="FP32" s="1257">
        <v>15</v>
      </c>
      <c r="FQ32" s="1257"/>
      <c r="FR32" s="1257"/>
      <c r="FS32" s="1257"/>
      <c r="FT32" s="440"/>
      <c r="FU32" s="440"/>
      <c r="FV32" s="440"/>
      <c r="FW32" s="440"/>
      <c r="FX32" s="440"/>
      <c r="FY32" s="437"/>
      <c r="FZ32" s="437"/>
      <c r="GA32" s="437"/>
      <c r="GB32" s="437"/>
      <c r="GC32" s="437"/>
      <c r="GD32" s="437"/>
      <c r="GM32" s="8"/>
      <c r="GN32" s="8"/>
      <c r="GO32" s="8"/>
      <c r="GP32" s="8"/>
      <c r="GQ32" s="8"/>
    </row>
    <row r="33" spans="1:193" ht="1.5" customHeight="1">
      <c r="B33" s="7"/>
      <c r="C33" s="335"/>
      <c r="D33" s="335"/>
      <c r="E33" s="335"/>
      <c r="F33" s="335"/>
      <c r="G33" s="335"/>
      <c r="H33" s="335"/>
      <c r="I33" s="367"/>
      <c r="J33" s="367"/>
      <c r="K33" s="367"/>
      <c r="L33" s="1270"/>
      <c r="M33" s="1271"/>
      <c r="N33" s="1271"/>
      <c r="O33" s="1272"/>
      <c r="P33" s="40"/>
      <c r="Q33" s="40"/>
      <c r="R33" s="1278">
        <v>2</v>
      </c>
      <c r="S33" s="1279"/>
      <c r="T33" s="1279"/>
      <c r="U33" s="1280"/>
      <c r="V33" s="441"/>
      <c r="W33" s="1278">
        <v>3</v>
      </c>
      <c r="X33" s="1279"/>
      <c r="Y33" s="1279"/>
      <c r="Z33" s="1280"/>
      <c r="AA33" s="369"/>
      <c r="AB33" s="369"/>
      <c r="AC33" s="369"/>
      <c r="AD33" s="968"/>
      <c r="AE33" s="969"/>
      <c r="AF33" s="969"/>
      <c r="AG33" s="970"/>
      <c r="AH33" s="38"/>
      <c r="AI33" s="968"/>
      <c r="AJ33" s="969"/>
      <c r="AK33" s="969"/>
      <c r="AL33" s="970"/>
      <c r="AM33" s="19"/>
      <c r="AN33" s="944" t="s">
        <v>88</v>
      </c>
      <c r="AO33" s="944"/>
      <c r="AP33" s="944"/>
      <c r="AQ33" s="944"/>
      <c r="AR33" s="944"/>
      <c r="AS33" s="944"/>
      <c r="AT33" s="944"/>
      <c r="AU33" s="944"/>
      <c r="AV33" s="944"/>
      <c r="AW33" s="944"/>
      <c r="AX33" s="944"/>
      <c r="AY33" s="944"/>
      <c r="AZ33" s="944"/>
      <c r="BA33" s="944"/>
      <c r="BB33" s="944"/>
      <c r="BC33" s="944"/>
      <c r="BD33" s="944"/>
      <c r="BE33" s="944"/>
      <c r="BF33" s="944"/>
      <c r="BG33" s="944"/>
      <c r="BH33" s="944"/>
      <c r="BI33" s="21"/>
      <c r="BJ33" s="21"/>
      <c r="BK33" s="21"/>
      <c r="BL33" s="21"/>
      <c r="BM33" s="21"/>
      <c r="BN33" s="21"/>
      <c r="BO33" s="21"/>
      <c r="BP33" s="21"/>
      <c r="BQ33" s="18"/>
      <c r="BR33" s="18"/>
      <c r="BS33" s="18"/>
      <c r="BT33" s="1259" t="s">
        <v>75</v>
      </c>
      <c r="BU33" s="1259"/>
      <c r="BV33" s="1259"/>
      <c r="BW33" s="1259"/>
      <c r="BX33" s="1259"/>
      <c r="BY33" s="18"/>
      <c r="BZ33" s="18"/>
      <c r="CA33" s="19"/>
      <c r="CB33" s="19"/>
      <c r="CC33" s="19"/>
      <c r="CD33" s="19"/>
      <c r="CE33" s="19"/>
      <c r="CF33" s="19"/>
      <c r="CG33" s="19"/>
      <c r="CH33" s="318"/>
      <c r="CI33" s="318"/>
      <c r="CJ33" s="21"/>
      <c r="CK33" s="21"/>
      <c r="CL33" s="21"/>
      <c r="CM33" s="21"/>
      <c r="CN33" s="21"/>
      <c r="CO33" s="21"/>
      <c r="CP33" s="317"/>
      <c r="CQ33" s="968"/>
      <c r="CR33" s="969"/>
      <c r="CS33" s="969"/>
      <c r="CT33" s="970"/>
      <c r="CU33" s="38"/>
      <c r="CV33" s="968"/>
      <c r="CW33" s="969"/>
      <c r="CX33" s="969"/>
      <c r="CY33" s="970"/>
      <c r="CZ33" s="38"/>
      <c r="DA33" s="968"/>
      <c r="DB33" s="969"/>
      <c r="DC33" s="969"/>
      <c r="DD33" s="970"/>
      <c r="DE33" s="38"/>
      <c r="DF33" s="968"/>
      <c r="DG33" s="969"/>
      <c r="DH33" s="969"/>
      <c r="DI33" s="970"/>
      <c r="DJ33" s="38"/>
      <c r="DK33" s="968"/>
      <c r="DL33" s="969"/>
      <c r="DM33" s="969"/>
      <c r="DN33" s="970"/>
      <c r="DO33" s="38"/>
      <c r="DP33" s="968"/>
      <c r="DQ33" s="969"/>
      <c r="DR33" s="969"/>
      <c r="DS33" s="970"/>
      <c r="DT33" s="21"/>
      <c r="DU33" s="21"/>
      <c r="DV33" s="21"/>
      <c r="DW33" s="21"/>
      <c r="DX33" s="21"/>
      <c r="DY33" s="12"/>
      <c r="DZ33" s="12"/>
      <c r="EA33" s="19"/>
      <c r="EB33" s="19"/>
      <c r="EC33" s="19"/>
      <c r="ED33" s="19"/>
      <c r="EE33" s="19"/>
      <c r="EF33" s="19"/>
      <c r="EG33" s="19"/>
      <c r="EH33" s="21"/>
      <c r="EI33" s="21"/>
      <c r="EJ33" s="21"/>
      <c r="EK33" s="21"/>
      <c r="EL33" s="968"/>
      <c r="EM33" s="969"/>
      <c r="EN33" s="969"/>
      <c r="EO33" s="970"/>
      <c r="EP33" s="38"/>
      <c r="EQ33" s="968"/>
      <c r="ER33" s="969"/>
      <c r="ES33" s="969"/>
      <c r="ET33" s="970"/>
      <c r="EU33" s="21"/>
      <c r="EV33" s="21"/>
      <c r="EW33" s="21"/>
      <c r="EX33" s="21"/>
      <c r="EY33" s="19"/>
      <c r="EZ33" s="19"/>
      <c r="FA33" s="968"/>
      <c r="FB33" s="969"/>
      <c r="FC33" s="969"/>
      <c r="FD33" s="970"/>
      <c r="FE33" s="38"/>
      <c r="FF33" s="968"/>
      <c r="FG33" s="969"/>
      <c r="FH33" s="969"/>
      <c r="FI33" s="970"/>
      <c r="FJ33" s="19"/>
      <c r="FK33" s="19"/>
      <c r="FL33" s="19"/>
      <c r="FM33" s="19"/>
      <c r="FN33" s="19"/>
      <c r="FO33" s="19"/>
      <c r="FP33" s="968"/>
      <c r="FQ33" s="969"/>
      <c r="FR33" s="969"/>
      <c r="FS33" s="970"/>
      <c r="FT33" s="38"/>
      <c r="FU33" s="968"/>
      <c r="FV33" s="969"/>
      <c r="FW33" s="969"/>
      <c r="FX33" s="970"/>
      <c r="FY33" s="18"/>
      <c r="FZ33" s="18"/>
      <c r="GA33" s="18"/>
      <c r="GB33" s="18"/>
      <c r="GC33" s="18"/>
      <c r="GD33" s="18"/>
    </row>
    <row r="34" spans="1:193" ht="9.75" customHeight="1">
      <c r="A34" s="851" t="s">
        <v>686</v>
      </c>
      <c r="B34" s="7"/>
      <c r="C34" s="1258" t="s">
        <v>104</v>
      </c>
      <c r="D34" s="1258"/>
      <c r="E34" s="1258"/>
      <c r="F34" s="1258"/>
      <c r="G34" s="1258"/>
      <c r="H34" s="1258"/>
      <c r="I34" s="367"/>
      <c r="J34" s="367"/>
      <c r="K34" s="367"/>
      <c r="L34" s="1273"/>
      <c r="M34" s="945"/>
      <c r="N34" s="945"/>
      <c r="O34" s="1274"/>
      <c r="P34" s="12"/>
      <c r="Q34" s="12"/>
      <c r="R34" s="1281"/>
      <c r="S34" s="901"/>
      <c r="T34" s="901"/>
      <c r="U34" s="1282"/>
      <c r="V34" s="12"/>
      <c r="W34" s="1281"/>
      <c r="X34" s="901"/>
      <c r="Y34" s="901"/>
      <c r="Z34" s="1282"/>
      <c r="AA34" s="12"/>
      <c r="AB34" s="12"/>
      <c r="AC34" s="12"/>
      <c r="AD34" s="974"/>
      <c r="AE34" s="975"/>
      <c r="AF34" s="975"/>
      <c r="AG34" s="976"/>
      <c r="AH34" s="38"/>
      <c r="AI34" s="974"/>
      <c r="AJ34" s="975"/>
      <c r="AK34" s="975"/>
      <c r="AL34" s="976"/>
      <c r="AM34" s="19"/>
      <c r="AN34" s="944"/>
      <c r="AO34" s="944"/>
      <c r="AP34" s="944"/>
      <c r="AQ34" s="944"/>
      <c r="AR34" s="944"/>
      <c r="AS34" s="944"/>
      <c r="AT34" s="944"/>
      <c r="AU34" s="944"/>
      <c r="AV34" s="944"/>
      <c r="AW34" s="944"/>
      <c r="AX34" s="944"/>
      <c r="AY34" s="944"/>
      <c r="AZ34" s="944"/>
      <c r="BA34" s="944"/>
      <c r="BB34" s="944"/>
      <c r="BC34" s="944"/>
      <c r="BD34" s="944"/>
      <c r="BE34" s="944"/>
      <c r="BF34" s="944"/>
      <c r="BG34" s="944"/>
      <c r="BH34" s="944"/>
      <c r="BI34" s="1259" t="s">
        <v>7</v>
      </c>
      <c r="BJ34" s="1259"/>
      <c r="BK34" s="1259"/>
      <c r="BL34" s="1259"/>
      <c r="BM34" s="1259"/>
      <c r="BN34" s="1259"/>
      <c r="BO34" s="1259"/>
      <c r="BP34" s="1259"/>
      <c r="BQ34" s="1259"/>
      <c r="BR34" s="1259"/>
      <c r="BS34" s="1259"/>
      <c r="BT34" s="1259"/>
      <c r="BU34" s="1259"/>
      <c r="BV34" s="1259"/>
      <c r="BW34" s="1259"/>
      <c r="BX34" s="1259"/>
      <c r="BY34" s="1269" t="s">
        <v>14</v>
      </c>
      <c r="BZ34" s="1269"/>
      <c r="CA34" s="1261"/>
      <c r="CB34" s="1262"/>
      <c r="CC34" s="1263"/>
      <c r="CD34" s="21"/>
      <c r="CE34" s="1261"/>
      <c r="CF34" s="1262"/>
      <c r="CG34" s="1263"/>
      <c r="CH34" s="1267" t="s">
        <v>304</v>
      </c>
      <c r="CI34" s="1267"/>
      <c r="CJ34" s="1267"/>
      <c r="CK34" s="849" t="s">
        <v>24</v>
      </c>
      <c r="CL34" s="849"/>
      <c r="CM34" s="849"/>
      <c r="CN34" s="849"/>
      <c r="CO34" s="849"/>
      <c r="CP34" s="849"/>
      <c r="CQ34" s="974"/>
      <c r="CR34" s="975"/>
      <c r="CS34" s="975"/>
      <c r="CT34" s="976"/>
      <c r="CU34" s="38"/>
      <c r="CV34" s="974"/>
      <c r="CW34" s="975"/>
      <c r="CX34" s="975"/>
      <c r="CY34" s="976"/>
      <c r="CZ34" s="38"/>
      <c r="DA34" s="974"/>
      <c r="DB34" s="975"/>
      <c r="DC34" s="975"/>
      <c r="DD34" s="976"/>
      <c r="DE34" s="38"/>
      <c r="DF34" s="974"/>
      <c r="DG34" s="975"/>
      <c r="DH34" s="975"/>
      <c r="DI34" s="976"/>
      <c r="DJ34" s="38"/>
      <c r="DK34" s="974"/>
      <c r="DL34" s="975"/>
      <c r="DM34" s="975"/>
      <c r="DN34" s="976"/>
      <c r="DO34" s="38"/>
      <c r="DP34" s="974"/>
      <c r="DQ34" s="975"/>
      <c r="DR34" s="975"/>
      <c r="DS34" s="976"/>
      <c r="DT34" s="850" t="s">
        <v>23</v>
      </c>
      <c r="DU34" s="850"/>
      <c r="DV34" s="850"/>
      <c r="DW34" s="850"/>
      <c r="DX34" s="850"/>
      <c r="DY34" s="850"/>
      <c r="DZ34" s="1268" t="s">
        <v>691</v>
      </c>
      <c r="EA34" s="1268"/>
      <c r="EB34" s="1268"/>
      <c r="EC34" s="1268"/>
      <c r="ED34" s="1268"/>
      <c r="EE34" s="1268"/>
      <c r="EF34" s="1268"/>
      <c r="EG34" s="1268"/>
      <c r="EH34" s="1268"/>
      <c r="EI34" s="1268"/>
      <c r="EJ34" s="1268"/>
      <c r="EK34" s="1268"/>
      <c r="EL34" s="974"/>
      <c r="EM34" s="975"/>
      <c r="EN34" s="975"/>
      <c r="EO34" s="976"/>
      <c r="EP34" s="38"/>
      <c r="EQ34" s="974"/>
      <c r="ER34" s="975"/>
      <c r="ES34" s="975"/>
      <c r="ET34" s="976"/>
      <c r="EU34" s="960" t="s">
        <v>19</v>
      </c>
      <c r="EV34" s="960"/>
      <c r="EW34" s="960"/>
      <c r="EX34" s="960"/>
      <c r="EY34" s="960"/>
      <c r="EZ34" s="960"/>
      <c r="FA34" s="974"/>
      <c r="FB34" s="975"/>
      <c r="FC34" s="975"/>
      <c r="FD34" s="976"/>
      <c r="FE34" s="38"/>
      <c r="FF34" s="974"/>
      <c r="FG34" s="975"/>
      <c r="FH34" s="975"/>
      <c r="FI34" s="976"/>
      <c r="FJ34" s="960" t="s">
        <v>20</v>
      </c>
      <c r="FK34" s="960"/>
      <c r="FL34" s="960"/>
      <c r="FM34" s="960"/>
      <c r="FN34" s="960"/>
      <c r="FO34" s="960"/>
      <c r="FP34" s="974"/>
      <c r="FQ34" s="975"/>
      <c r="FR34" s="975"/>
      <c r="FS34" s="976"/>
      <c r="FT34" s="38"/>
      <c r="FU34" s="974"/>
      <c r="FV34" s="975"/>
      <c r="FW34" s="975"/>
      <c r="FX34" s="976"/>
      <c r="FY34" s="960" t="s">
        <v>21</v>
      </c>
      <c r="FZ34" s="960"/>
      <c r="GA34" s="960"/>
      <c r="GB34" s="960"/>
      <c r="GC34" s="960"/>
      <c r="GD34" s="960"/>
      <c r="GE34" s="1252" t="s">
        <v>299</v>
      </c>
      <c r="GF34" s="1065" t="s">
        <v>644</v>
      </c>
      <c r="GG34" s="1233"/>
      <c r="GH34" s="1233"/>
      <c r="GI34" s="1233"/>
      <c r="GJ34" s="1233"/>
      <c r="GK34" s="1234"/>
    </row>
    <row r="35" spans="1:193" ht="9.75" customHeight="1">
      <c r="A35" s="851"/>
      <c r="B35" s="7"/>
      <c r="C35" s="1258"/>
      <c r="D35" s="1258"/>
      <c r="E35" s="1258"/>
      <c r="F35" s="1258"/>
      <c r="G35" s="1258"/>
      <c r="H35" s="1258"/>
      <c r="I35" s="367"/>
      <c r="J35" s="367"/>
      <c r="K35" s="367"/>
      <c r="L35" s="1273"/>
      <c r="M35" s="945"/>
      <c r="N35" s="945"/>
      <c r="O35" s="1274"/>
      <c r="P35" s="317"/>
      <c r="Q35" s="317"/>
      <c r="R35" s="1281"/>
      <c r="S35" s="901"/>
      <c r="T35" s="901"/>
      <c r="U35" s="1282"/>
      <c r="V35" s="19"/>
      <c r="W35" s="1281"/>
      <c r="X35" s="901"/>
      <c r="Y35" s="901"/>
      <c r="Z35" s="1282"/>
      <c r="AA35" s="21"/>
      <c r="AB35" s="21"/>
      <c r="AC35" s="21"/>
      <c r="AD35" s="974"/>
      <c r="AE35" s="975"/>
      <c r="AF35" s="975"/>
      <c r="AG35" s="976"/>
      <c r="AH35" s="38"/>
      <c r="AI35" s="974"/>
      <c r="AJ35" s="975"/>
      <c r="AK35" s="975"/>
      <c r="AL35" s="976"/>
      <c r="AM35" s="19"/>
      <c r="AN35" s="944" t="str">
        <f>+B17</f>
        <v>○○知事</v>
      </c>
      <c r="AO35" s="944"/>
      <c r="AP35" s="944"/>
      <c r="AQ35" s="944"/>
      <c r="AR35" s="944"/>
      <c r="AS35" s="944"/>
      <c r="AT35" s="944"/>
      <c r="AU35" s="944"/>
      <c r="AV35" s="944"/>
      <c r="AW35" s="944"/>
      <c r="AX35" s="944"/>
      <c r="AY35" s="944"/>
      <c r="AZ35" s="944"/>
      <c r="BA35" s="944"/>
      <c r="BB35" s="944"/>
      <c r="BC35" s="944"/>
      <c r="BD35" s="944"/>
      <c r="BE35" s="944"/>
      <c r="BF35" s="944"/>
      <c r="BG35" s="944"/>
      <c r="BH35" s="944"/>
      <c r="BI35" s="1259"/>
      <c r="BJ35" s="1259"/>
      <c r="BK35" s="1259"/>
      <c r="BL35" s="1259"/>
      <c r="BM35" s="1259"/>
      <c r="BN35" s="1259"/>
      <c r="BO35" s="1259"/>
      <c r="BP35" s="1259"/>
      <c r="BQ35" s="1259"/>
      <c r="BR35" s="1259"/>
      <c r="BS35" s="1259"/>
      <c r="BT35" s="1259" t="s">
        <v>76</v>
      </c>
      <c r="BU35" s="1259"/>
      <c r="BV35" s="1259"/>
      <c r="BW35" s="1259"/>
      <c r="BX35" s="1259"/>
      <c r="BY35" s="1269"/>
      <c r="BZ35" s="1269"/>
      <c r="CA35" s="1264"/>
      <c r="CB35" s="1265"/>
      <c r="CC35" s="1266"/>
      <c r="CD35" s="21"/>
      <c r="CE35" s="1264"/>
      <c r="CF35" s="1265"/>
      <c r="CG35" s="1266"/>
      <c r="CH35" s="1267"/>
      <c r="CI35" s="1267"/>
      <c r="CJ35" s="1267"/>
      <c r="CK35" s="849"/>
      <c r="CL35" s="849"/>
      <c r="CM35" s="849"/>
      <c r="CN35" s="849"/>
      <c r="CO35" s="849"/>
      <c r="CP35" s="849"/>
      <c r="CQ35" s="974"/>
      <c r="CR35" s="975"/>
      <c r="CS35" s="975"/>
      <c r="CT35" s="976"/>
      <c r="CU35" s="38"/>
      <c r="CV35" s="974"/>
      <c r="CW35" s="975"/>
      <c r="CX35" s="975"/>
      <c r="CY35" s="976"/>
      <c r="CZ35" s="38"/>
      <c r="DA35" s="974"/>
      <c r="DB35" s="975"/>
      <c r="DC35" s="975"/>
      <c r="DD35" s="976"/>
      <c r="DE35" s="38"/>
      <c r="DF35" s="974"/>
      <c r="DG35" s="975"/>
      <c r="DH35" s="975"/>
      <c r="DI35" s="976"/>
      <c r="DJ35" s="38"/>
      <c r="DK35" s="974"/>
      <c r="DL35" s="975"/>
      <c r="DM35" s="975"/>
      <c r="DN35" s="976"/>
      <c r="DO35" s="38"/>
      <c r="DP35" s="974"/>
      <c r="DQ35" s="975"/>
      <c r="DR35" s="975"/>
      <c r="DS35" s="976"/>
      <c r="DT35" s="850"/>
      <c r="DU35" s="850"/>
      <c r="DV35" s="850"/>
      <c r="DW35" s="850"/>
      <c r="DX35" s="850"/>
      <c r="DY35" s="850"/>
      <c r="DZ35" s="1268"/>
      <c r="EA35" s="1268"/>
      <c r="EB35" s="1268"/>
      <c r="EC35" s="1268"/>
      <c r="ED35" s="1268"/>
      <c r="EE35" s="1268"/>
      <c r="EF35" s="1268"/>
      <c r="EG35" s="1268"/>
      <c r="EH35" s="1268"/>
      <c r="EI35" s="1268"/>
      <c r="EJ35" s="1268"/>
      <c r="EK35" s="1268"/>
      <c r="EL35" s="974"/>
      <c r="EM35" s="975"/>
      <c r="EN35" s="975"/>
      <c r="EO35" s="976"/>
      <c r="EP35" s="38"/>
      <c r="EQ35" s="974"/>
      <c r="ER35" s="975"/>
      <c r="ES35" s="975"/>
      <c r="ET35" s="976"/>
      <c r="EU35" s="960"/>
      <c r="EV35" s="960"/>
      <c r="EW35" s="960"/>
      <c r="EX35" s="960"/>
      <c r="EY35" s="960"/>
      <c r="EZ35" s="960"/>
      <c r="FA35" s="974"/>
      <c r="FB35" s="975"/>
      <c r="FC35" s="975"/>
      <c r="FD35" s="976"/>
      <c r="FE35" s="38"/>
      <c r="FF35" s="974"/>
      <c r="FG35" s="975"/>
      <c r="FH35" s="975"/>
      <c r="FI35" s="976"/>
      <c r="FJ35" s="960"/>
      <c r="FK35" s="960"/>
      <c r="FL35" s="960"/>
      <c r="FM35" s="960"/>
      <c r="FN35" s="960"/>
      <c r="FO35" s="960"/>
      <c r="FP35" s="974"/>
      <c r="FQ35" s="975"/>
      <c r="FR35" s="975"/>
      <c r="FS35" s="976"/>
      <c r="FT35" s="38"/>
      <c r="FU35" s="974"/>
      <c r="FV35" s="975"/>
      <c r="FW35" s="975"/>
      <c r="FX35" s="976"/>
      <c r="FY35" s="960"/>
      <c r="FZ35" s="960"/>
      <c r="GA35" s="960"/>
      <c r="GB35" s="960"/>
      <c r="GC35" s="960"/>
      <c r="GD35" s="960"/>
      <c r="GE35" s="1252"/>
      <c r="GF35" s="1071"/>
      <c r="GG35" s="1236"/>
      <c r="GH35" s="1236"/>
      <c r="GI35" s="1236"/>
      <c r="GJ35" s="1236"/>
      <c r="GK35" s="1237"/>
    </row>
    <row r="36" spans="1:193" ht="1.5" customHeight="1">
      <c r="B36" s="7"/>
      <c r="C36" s="335"/>
      <c r="D36" s="335"/>
      <c r="E36" s="335"/>
      <c r="F36" s="335"/>
      <c r="G36" s="335"/>
      <c r="H36" s="335"/>
      <c r="I36" s="367"/>
      <c r="J36" s="367"/>
      <c r="K36" s="367"/>
      <c r="L36" s="1275"/>
      <c r="M36" s="1276"/>
      <c r="N36" s="1276"/>
      <c r="O36" s="1277"/>
      <c r="P36" s="317"/>
      <c r="Q36" s="317"/>
      <c r="R36" s="1283"/>
      <c r="S36" s="1284"/>
      <c r="T36" s="1284"/>
      <c r="U36" s="1285"/>
      <c r="V36" s="19"/>
      <c r="W36" s="1283"/>
      <c r="X36" s="1284"/>
      <c r="Y36" s="1284"/>
      <c r="Z36" s="1285"/>
      <c r="AA36" s="21"/>
      <c r="AB36" s="21"/>
      <c r="AC36" s="21"/>
      <c r="AD36" s="971"/>
      <c r="AE36" s="930"/>
      <c r="AF36" s="930"/>
      <c r="AG36" s="972"/>
      <c r="AH36" s="38"/>
      <c r="AI36" s="971"/>
      <c r="AJ36" s="930"/>
      <c r="AK36" s="930"/>
      <c r="AL36" s="972"/>
      <c r="AM36" s="19"/>
      <c r="AN36" s="944"/>
      <c r="AO36" s="944"/>
      <c r="AP36" s="944"/>
      <c r="AQ36" s="944"/>
      <c r="AR36" s="944"/>
      <c r="AS36" s="944"/>
      <c r="AT36" s="944"/>
      <c r="AU36" s="944"/>
      <c r="AV36" s="944"/>
      <c r="AW36" s="944"/>
      <c r="AX36" s="944"/>
      <c r="AY36" s="944"/>
      <c r="AZ36" s="944"/>
      <c r="BA36" s="944"/>
      <c r="BB36" s="944"/>
      <c r="BC36" s="944"/>
      <c r="BD36" s="944"/>
      <c r="BE36" s="944"/>
      <c r="BF36" s="944"/>
      <c r="BG36" s="944"/>
      <c r="BH36" s="944"/>
      <c r="BI36" s="258"/>
      <c r="BJ36" s="258"/>
      <c r="BK36" s="258"/>
      <c r="BL36" s="258"/>
      <c r="BM36" s="258"/>
      <c r="BN36" s="258"/>
      <c r="BO36" s="258"/>
      <c r="BP36" s="258"/>
      <c r="BQ36" s="258"/>
      <c r="BR36" s="258"/>
      <c r="BS36" s="258"/>
      <c r="BT36" s="1259"/>
      <c r="BU36" s="1259"/>
      <c r="BV36" s="1259"/>
      <c r="BW36" s="1259"/>
      <c r="BX36" s="1259"/>
      <c r="BY36" s="18"/>
      <c r="BZ36" s="18"/>
      <c r="CA36" s="38"/>
      <c r="CB36" s="38"/>
      <c r="CC36" s="38"/>
      <c r="CD36" s="104"/>
      <c r="CE36" s="38"/>
      <c r="CF36" s="38"/>
      <c r="CG36" s="38"/>
      <c r="CH36" s="316"/>
      <c r="CI36" s="316"/>
      <c r="CJ36" s="316"/>
      <c r="CK36" s="21"/>
      <c r="CL36" s="21"/>
      <c r="CM36" s="21"/>
      <c r="CN36" s="21"/>
      <c r="CO36" s="12"/>
      <c r="CP36" s="12"/>
      <c r="CQ36" s="971"/>
      <c r="CR36" s="930"/>
      <c r="CS36" s="930"/>
      <c r="CT36" s="972"/>
      <c r="CU36" s="38"/>
      <c r="CV36" s="971"/>
      <c r="CW36" s="930"/>
      <c r="CX36" s="930"/>
      <c r="CY36" s="972"/>
      <c r="CZ36" s="38"/>
      <c r="DA36" s="971"/>
      <c r="DB36" s="930"/>
      <c r="DC36" s="930"/>
      <c r="DD36" s="972"/>
      <c r="DE36" s="38"/>
      <c r="DF36" s="971"/>
      <c r="DG36" s="930"/>
      <c r="DH36" s="930"/>
      <c r="DI36" s="972"/>
      <c r="DJ36" s="38"/>
      <c r="DK36" s="971"/>
      <c r="DL36" s="930"/>
      <c r="DM36" s="930"/>
      <c r="DN36" s="972"/>
      <c r="DO36" s="38"/>
      <c r="DP36" s="971"/>
      <c r="DQ36" s="930"/>
      <c r="DR36" s="930"/>
      <c r="DS36" s="972"/>
      <c r="DT36" s="21"/>
      <c r="DU36" s="21"/>
      <c r="DV36" s="21"/>
      <c r="DW36" s="21"/>
      <c r="DX36" s="21"/>
      <c r="DY36" s="12"/>
      <c r="DZ36" s="703"/>
      <c r="EA36" s="19"/>
      <c r="EB36" s="1260"/>
      <c r="EC36" s="1260"/>
      <c r="ED36" s="1260"/>
      <c r="EE36" s="1260"/>
      <c r="EF36" s="1260"/>
      <c r="EG36" s="1260"/>
      <c r="EH36" s="1260"/>
      <c r="EI36" s="1260"/>
      <c r="EJ36" s="1260"/>
      <c r="EK36" s="1260"/>
      <c r="EL36" s="971"/>
      <c r="EM36" s="930"/>
      <c r="EN36" s="930"/>
      <c r="EO36" s="972"/>
      <c r="EP36" s="38"/>
      <c r="EQ36" s="971"/>
      <c r="ER36" s="930"/>
      <c r="ES36" s="930"/>
      <c r="ET36" s="972"/>
      <c r="EU36" s="21"/>
      <c r="EV36" s="21"/>
      <c r="EW36" s="21"/>
      <c r="EX36" s="21"/>
      <c r="EY36" s="19"/>
      <c r="EZ36" s="19"/>
      <c r="FA36" s="971"/>
      <c r="FB36" s="930"/>
      <c r="FC36" s="930"/>
      <c r="FD36" s="972"/>
      <c r="FE36" s="38"/>
      <c r="FF36" s="971"/>
      <c r="FG36" s="930"/>
      <c r="FH36" s="930"/>
      <c r="FI36" s="972"/>
      <c r="FJ36" s="19"/>
      <c r="FK36" s="19"/>
      <c r="FL36" s="19"/>
      <c r="FM36" s="19"/>
      <c r="FN36" s="19"/>
      <c r="FO36" s="19"/>
      <c r="FP36" s="971"/>
      <c r="FQ36" s="930"/>
      <c r="FR36" s="930"/>
      <c r="FS36" s="972"/>
      <c r="FT36" s="38"/>
      <c r="FU36" s="971"/>
      <c r="FV36" s="930"/>
      <c r="FW36" s="930"/>
      <c r="FX36" s="972"/>
      <c r="FY36" s="18"/>
      <c r="FZ36" s="18"/>
      <c r="GA36" s="18"/>
      <c r="GB36" s="18"/>
      <c r="GC36" s="18"/>
      <c r="GD36" s="18"/>
    </row>
    <row r="37" spans="1:193" ht="33" customHeight="1" thickBot="1">
      <c r="B37" s="7"/>
      <c r="C37" s="367"/>
      <c r="D37" s="367"/>
      <c r="E37" s="367"/>
      <c r="F37" s="367"/>
      <c r="G37" s="367"/>
      <c r="H37" s="367"/>
      <c r="I37" s="367"/>
      <c r="J37" s="367"/>
      <c r="K37" s="367"/>
      <c r="L37" s="367"/>
      <c r="M37" s="321"/>
      <c r="N37" s="103"/>
      <c r="O37" s="337"/>
      <c r="P37" s="337"/>
      <c r="Q37" s="337"/>
      <c r="R37" s="337"/>
      <c r="S37" s="337"/>
      <c r="T37" s="23"/>
      <c r="U37" s="23"/>
      <c r="V37" s="13"/>
      <c r="W37" s="23"/>
      <c r="X37" s="23"/>
      <c r="Y37" s="23"/>
      <c r="Z37" s="23"/>
      <c r="AA37" s="23"/>
      <c r="AB37" s="23"/>
      <c r="AC37" s="23"/>
      <c r="AD37" s="23"/>
      <c r="AE37" s="23"/>
      <c r="AF37" s="23"/>
      <c r="AG37" s="23"/>
      <c r="AH37" s="23"/>
      <c r="AI37" s="13"/>
      <c r="AJ37" s="23"/>
      <c r="AK37" s="23"/>
      <c r="AL37" s="23"/>
      <c r="AM37" s="23"/>
      <c r="AN37" s="23"/>
      <c r="AO37" s="23"/>
      <c r="AP37" s="23"/>
      <c r="AQ37" s="23"/>
      <c r="AR37" s="23"/>
      <c r="AS37" s="13"/>
      <c r="AT37" s="23"/>
      <c r="AU37" s="23"/>
      <c r="AV37" s="23"/>
      <c r="AW37" s="23"/>
      <c r="AX37" s="23"/>
      <c r="AY37" s="23"/>
      <c r="AZ37" s="23"/>
      <c r="BA37" s="13"/>
      <c r="BB37" s="23"/>
      <c r="BC37" s="23"/>
      <c r="BD37" s="23"/>
      <c r="BE37" s="19"/>
      <c r="BF37" s="103"/>
      <c r="BG37" s="103"/>
      <c r="BH37" s="103"/>
      <c r="BI37" s="103"/>
      <c r="BJ37" s="103"/>
      <c r="BK37" s="103"/>
      <c r="BL37" s="103"/>
      <c r="BM37" s="103"/>
      <c r="BN37" s="103"/>
      <c r="BO37" s="7"/>
      <c r="BP37" s="115"/>
      <c r="BQ37" s="115"/>
      <c r="BR37" s="115"/>
      <c r="BS37" s="97"/>
      <c r="BT37" s="97"/>
      <c r="BU37" s="97"/>
      <c r="BV37" s="97"/>
      <c r="BW37" s="97"/>
      <c r="BX37" s="97"/>
      <c r="BY37" s="97"/>
      <c r="BZ37" s="97"/>
      <c r="CA37" s="97"/>
      <c r="CB37" s="97"/>
      <c r="CC37" s="830" t="s">
        <v>109</v>
      </c>
      <c r="CD37" s="830"/>
      <c r="CE37" s="830"/>
      <c r="CF37" s="830"/>
      <c r="CG37" s="830"/>
      <c r="CH37" s="830"/>
      <c r="CI37" s="830"/>
      <c r="CJ37" s="97"/>
      <c r="CK37" s="97"/>
      <c r="CL37" s="23"/>
      <c r="CM37" s="23"/>
      <c r="CN37" s="23"/>
      <c r="CO37" s="23"/>
      <c r="CP37" s="13"/>
      <c r="CQ37" s="23"/>
      <c r="CR37" s="23"/>
      <c r="CS37" s="23"/>
      <c r="CT37" s="23"/>
      <c r="CU37" s="23"/>
      <c r="CV37" s="23"/>
      <c r="CW37" s="13"/>
      <c r="CX37" s="23"/>
      <c r="CY37" s="23"/>
      <c r="CZ37" s="23"/>
      <c r="DA37" s="23"/>
      <c r="DB37" s="23"/>
      <c r="DC37" s="23"/>
      <c r="DD37" s="13"/>
      <c r="DE37" s="23"/>
      <c r="DF37" s="23"/>
      <c r="DG37" s="23"/>
      <c r="DH37" s="23"/>
      <c r="DI37" s="23"/>
      <c r="DJ37" s="23"/>
      <c r="DK37" s="23"/>
      <c r="DL37" s="23"/>
      <c r="DM37" s="23"/>
      <c r="DN37" s="23"/>
      <c r="DO37" s="23"/>
      <c r="DP37" s="23"/>
      <c r="DQ37" s="13"/>
      <c r="DR37" s="23"/>
      <c r="DS37" s="23"/>
      <c r="DT37" s="23"/>
      <c r="DU37" s="23"/>
      <c r="DV37" s="23"/>
      <c r="DW37" s="23"/>
      <c r="DX37" s="23"/>
      <c r="DY37" s="23"/>
      <c r="DZ37" s="739"/>
      <c r="EA37" s="23"/>
      <c r="EB37" s="947"/>
      <c r="EC37" s="947"/>
      <c r="ED37" s="947"/>
      <c r="EE37" s="947"/>
      <c r="EF37" s="947"/>
      <c r="EG37" s="947"/>
      <c r="EH37" s="947"/>
      <c r="EI37" s="947"/>
      <c r="EJ37" s="947"/>
      <c r="EK37" s="947"/>
      <c r="EL37" s="103"/>
      <c r="EM37" s="103"/>
      <c r="EN37" s="103"/>
      <c r="EO37" s="103"/>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row>
    <row r="38" spans="1:193" s="35" customFormat="1" ht="18" customHeight="1">
      <c r="B38" s="442"/>
      <c r="C38" s="443" t="s">
        <v>733</v>
      </c>
      <c r="D38" s="444"/>
      <c r="E38" s="444"/>
      <c r="F38" s="444"/>
      <c r="G38" s="444"/>
      <c r="H38" s="444"/>
      <c r="I38" s="444"/>
      <c r="J38" s="444"/>
      <c r="K38" s="444"/>
      <c r="L38" s="445"/>
      <c r="M38" s="445"/>
      <c r="N38" s="444"/>
      <c r="O38" s="444"/>
      <c r="P38" s="444"/>
      <c r="Q38" s="444"/>
      <c r="R38" s="444"/>
      <c r="S38" s="444"/>
      <c r="T38" s="444"/>
      <c r="U38" s="444"/>
      <c r="V38" s="444"/>
      <c r="W38" s="444"/>
      <c r="X38" s="444"/>
      <c r="Y38" s="444"/>
      <c r="Z38" s="444"/>
      <c r="AA38" s="444"/>
      <c r="AB38" s="444"/>
      <c r="AC38" s="444"/>
      <c r="AD38" s="444"/>
      <c r="AE38" s="444"/>
      <c r="AF38" s="444"/>
      <c r="AG38" s="444"/>
      <c r="AH38" s="444"/>
      <c r="AI38" s="444"/>
      <c r="AJ38" s="444"/>
      <c r="AK38" s="444"/>
      <c r="AL38" s="444"/>
      <c r="AM38" s="444"/>
      <c r="AN38" s="444"/>
      <c r="AO38" s="444"/>
      <c r="AP38" s="444"/>
      <c r="AQ38" s="444"/>
      <c r="AR38" s="444"/>
      <c r="AS38" s="444"/>
      <c r="AT38" s="444"/>
      <c r="AU38" s="444"/>
      <c r="AV38" s="444"/>
      <c r="AW38" s="444"/>
      <c r="AX38" s="444"/>
      <c r="AY38" s="444"/>
      <c r="AZ38" s="444"/>
      <c r="BA38" s="444"/>
      <c r="BB38" s="444"/>
      <c r="BC38" s="444"/>
      <c r="BD38" s="444"/>
      <c r="BE38" s="444"/>
      <c r="BF38" s="444"/>
      <c r="BG38" s="444"/>
      <c r="BH38" s="444"/>
      <c r="BI38" s="444"/>
      <c r="BJ38" s="444"/>
      <c r="BK38" s="444"/>
      <c r="BL38" s="444"/>
      <c r="BM38" s="444"/>
      <c r="BN38" s="444"/>
      <c r="BO38" s="444"/>
      <c r="BP38" s="444"/>
      <c r="BQ38" s="444"/>
      <c r="BR38" s="444"/>
      <c r="BS38" s="444"/>
      <c r="BT38" s="444"/>
      <c r="BU38" s="444"/>
      <c r="BV38" s="444"/>
      <c r="BW38" s="444"/>
      <c r="BX38" s="444"/>
      <c r="BY38" s="444"/>
      <c r="BZ38" s="444"/>
      <c r="CA38" s="446"/>
      <c r="CB38" s="446"/>
      <c r="CC38" s="446"/>
      <c r="CD38" s="446"/>
      <c r="CE38" s="444"/>
      <c r="CF38" s="444"/>
      <c r="CG38" s="444"/>
      <c r="CH38" s="444"/>
      <c r="CI38" s="444"/>
      <c r="CJ38" s="444"/>
      <c r="CK38" s="444"/>
      <c r="CL38" s="444"/>
      <c r="CM38" s="444"/>
      <c r="CN38" s="444"/>
      <c r="CO38" s="444"/>
      <c r="CP38" s="444"/>
      <c r="CQ38" s="444"/>
      <c r="CR38" s="444"/>
      <c r="CS38" s="444"/>
      <c r="CT38" s="444"/>
      <c r="CU38" s="444"/>
      <c r="CV38" s="444"/>
      <c r="CW38" s="444"/>
      <c r="CX38" s="444"/>
      <c r="CY38" s="444"/>
      <c r="CZ38" s="444"/>
      <c r="DA38" s="444"/>
      <c r="DB38" s="444"/>
      <c r="DC38" s="444"/>
      <c r="DD38" s="444"/>
      <c r="DE38" s="443"/>
      <c r="DF38" s="443"/>
      <c r="DG38" s="443"/>
      <c r="DH38" s="443"/>
      <c r="DI38" s="443"/>
      <c r="DJ38" s="443"/>
      <c r="DK38" s="443"/>
      <c r="DL38" s="443"/>
      <c r="DM38" s="443"/>
      <c r="DN38" s="444"/>
      <c r="DO38" s="444"/>
      <c r="DP38" s="445"/>
      <c r="DQ38" s="444"/>
      <c r="DR38" s="444"/>
      <c r="DS38" s="444"/>
      <c r="DT38" s="444"/>
      <c r="DU38" s="444"/>
      <c r="DV38" s="444"/>
      <c r="DW38" s="444"/>
      <c r="DX38" s="444"/>
      <c r="DY38" s="444"/>
      <c r="DZ38" s="444"/>
      <c r="EA38" s="444"/>
      <c r="EB38" s="444"/>
      <c r="EC38" s="444"/>
      <c r="ED38" s="444"/>
      <c r="EE38" s="444"/>
      <c r="EF38" s="444"/>
      <c r="EG38" s="444"/>
      <c r="EH38" s="444"/>
      <c r="EI38" s="444"/>
      <c r="EJ38" s="444"/>
      <c r="EK38" s="444"/>
      <c r="EL38" s="444"/>
      <c r="EM38" s="444"/>
      <c r="EN38" s="444"/>
      <c r="EO38" s="444"/>
      <c r="EP38" s="443"/>
      <c r="EQ38" s="443"/>
      <c r="ER38" s="443"/>
      <c r="ES38" s="443"/>
      <c r="ET38" s="443"/>
      <c r="EU38" s="443"/>
      <c r="EV38" s="443"/>
      <c r="EW38" s="443"/>
      <c r="EX38" s="443"/>
      <c r="EY38" s="443"/>
      <c r="EZ38" s="443"/>
      <c r="FA38" s="443"/>
      <c r="FB38" s="443"/>
      <c r="FC38" s="443"/>
      <c r="FD38" s="443"/>
      <c r="FE38" s="443"/>
      <c r="FF38" s="443"/>
      <c r="FG38" s="443"/>
      <c r="FH38" s="443"/>
      <c r="FI38" s="443"/>
      <c r="FJ38" s="443"/>
      <c r="FK38" s="443"/>
      <c r="FL38" s="443"/>
      <c r="FM38" s="443"/>
      <c r="FN38" s="443"/>
      <c r="FO38" s="443"/>
      <c r="FP38" s="443"/>
      <c r="FQ38" s="443"/>
      <c r="FR38" s="443"/>
      <c r="FS38" s="443"/>
      <c r="FT38" s="443"/>
      <c r="FU38" s="443"/>
      <c r="FV38" s="443"/>
      <c r="FW38" s="443"/>
      <c r="FX38" s="443"/>
      <c r="FY38" s="443"/>
      <c r="FZ38" s="443"/>
      <c r="GA38" s="443"/>
      <c r="GB38" s="443"/>
      <c r="GC38" s="443"/>
      <c r="GD38" s="447"/>
    </row>
    <row r="39" spans="1:193" ht="13.5" customHeight="1">
      <c r="B39" s="347"/>
      <c r="C39" s="432"/>
      <c r="D39" s="432"/>
      <c r="E39" s="432"/>
      <c r="F39" s="432"/>
      <c r="G39" s="432"/>
      <c r="H39" s="334"/>
      <c r="I39" s="334"/>
      <c r="J39" s="334"/>
      <c r="K39" s="334"/>
      <c r="L39" s="336"/>
      <c r="M39" s="322"/>
      <c r="N39" s="50"/>
      <c r="O39" s="40"/>
      <c r="P39" s="40"/>
      <c r="Q39" s="40"/>
      <c r="R39" s="369"/>
      <c r="S39" s="369"/>
      <c r="T39" s="369"/>
      <c r="U39" s="369"/>
      <c r="V39" s="369"/>
      <c r="W39" s="369"/>
      <c r="X39" s="369"/>
      <c r="Y39" s="369"/>
      <c r="Z39" s="369"/>
      <c r="AA39" s="369"/>
      <c r="AB39" s="369"/>
      <c r="AC39" s="369"/>
      <c r="AD39" s="942">
        <v>3</v>
      </c>
      <c r="AE39" s="942"/>
      <c r="AF39" s="942"/>
      <c r="AG39" s="942"/>
      <c r="AH39" s="942"/>
      <c r="AI39" s="942"/>
      <c r="AJ39" s="942"/>
      <c r="AK39" s="103"/>
      <c r="AL39" s="103"/>
      <c r="AM39" s="103"/>
      <c r="AN39" s="103"/>
      <c r="AO39" s="103"/>
      <c r="AP39" s="103"/>
      <c r="AQ39" s="103"/>
      <c r="AR39" s="103"/>
      <c r="AS39" s="103"/>
      <c r="AT39" s="103"/>
      <c r="AU39" s="103"/>
      <c r="AV39" s="103"/>
      <c r="AW39" s="103"/>
      <c r="AX39" s="103"/>
      <c r="AY39" s="103"/>
      <c r="AZ39" s="103"/>
      <c r="BA39" s="103"/>
      <c r="BB39" s="103"/>
      <c r="BC39" s="103"/>
      <c r="BD39" s="103"/>
      <c r="BE39" s="103"/>
      <c r="BF39" s="103"/>
      <c r="BG39" s="103"/>
      <c r="BH39" s="103"/>
      <c r="BI39" s="103"/>
      <c r="BJ39" s="103"/>
      <c r="BK39" s="103"/>
      <c r="BL39" s="103"/>
      <c r="BM39" s="103"/>
      <c r="BN39" s="103"/>
      <c r="BO39" s="103"/>
      <c r="BP39" s="103"/>
      <c r="BQ39" s="103"/>
      <c r="BR39" s="103"/>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103"/>
      <c r="DO39" s="103"/>
      <c r="DP39" s="332"/>
      <c r="DQ39" s="103"/>
      <c r="DR39" s="103"/>
      <c r="DS39" s="103"/>
      <c r="DT39" s="103"/>
      <c r="DU39" s="103"/>
      <c r="DV39" s="103"/>
      <c r="DW39" s="103"/>
      <c r="DX39" s="103"/>
      <c r="DY39" s="103"/>
      <c r="DZ39" s="103"/>
      <c r="EA39" s="103"/>
      <c r="EB39" s="103"/>
      <c r="EC39" s="103"/>
      <c r="ED39" s="103"/>
      <c r="EE39" s="103"/>
      <c r="EF39" s="103"/>
      <c r="EG39" s="103"/>
      <c r="EH39" s="103"/>
      <c r="EI39" s="103"/>
      <c r="EJ39" s="103"/>
      <c r="EK39" s="103"/>
      <c r="EL39" s="103"/>
      <c r="EM39" s="103"/>
      <c r="EN39" s="103"/>
      <c r="EO39" s="103"/>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348"/>
    </row>
    <row r="40" spans="1:193" ht="22.5" customHeight="1">
      <c r="B40" s="347"/>
      <c r="C40" s="960" t="s">
        <v>283</v>
      </c>
      <c r="D40" s="960"/>
      <c r="E40" s="960"/>
      <c r="F40" s="960"/>
      <c r="G40" s="960"/>
      <c r="H40" s="960"/>
      <c r="I40" s="7"/>
      <c r="J40" s="7"/>
      <c r="K40" s="7"/>
      <c r="L40" s="1246"/>
      <c r="M40" s="1247"/>
      <c r="N40" s="1247"/>
      <c r="O40" s="1248"/>
      <c r="P40" s="12"/>
      <c r="Q40" s="12"/>
      <c r="R40" s="1249">
        <v>3</v>
      </c>
      <c r="S40" s="1250"/>
      <c r="T40" s="1250"/>
      <c r="U40" s="1251"/>
      <c r="V40" s="12"/>
      <c r="W40" s="1249">
        <v>2</v>
      </c>
      <c r="X40" s="1250"/>
      <c r="Y40" s="1250"/>
      <c r="Z40" s="1251"/>
      <c r="AA40" s="12"/>
      <c r="AB40" s="12"/>
      <c r="AC40" s="12"/>
      <c r="AD40" s="1239"/>
      <c r="AE40" s="1240"/>
      <c r="AF40" s="1240"/>
      <c r="AG40" s="1240"/>
      <c r="AH40" s="1240"/>
      <c r="AI40" s="1240"/>
      <c r="AJ40" s="1241"/>
      <c r="AK40" s="103"/>
      <c r="AL40" s="1239"/>
      <c r="AM40" s="1240"/>
      <c r="AN40" s="1240"/>
      <c r="AO40" s="1240"/>
      <c r="AP40" s="1240"/>
      <c r="AQ40" s="1240"/>
      <c r="AR40" s="1241"/>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103"/>
      <c r="DO40" s="103"/>
      <c r="DP40" s="332"/>
      <c r="DQ40" s="103"/>
      <c r="DR40" s="103"/>
      <c r="DS40" s="960" t="s">
        <v>111</v>
      </c>
      <c r="DT40" s="960"/>
      <c r="DU40" s="960"/>
      <c r="DV40" s="960"/>
      <c r="DW40" s="960"/>
      <c r="DX40" s="960"/>
      <c r="DY40" s="960"/>
      <c r="DZ40" s="960"/>
      <c r="EA40" s="960"/>
      <c r="EB40" s="960"/>
      <c r="EC40" s="960"/>
      <c r="ED40" s="960"/>
      <c r="EE40" s="960"/>
      <c r="EF40" s="960"/>
      <c r="EG40" s="960"/>
      <c r="EH40" s="960"/>
      <c r="EI40" s="960"/>
      <c r="EJ40" s="960"/>
      <c r="EK40" s="960"/>
      <c r="EL40" s="960"/>
      <c r="EM40" s="960"/>
      <c r="EN40" s="960"/>
      <c r="EO40" s="960"/>
      <c r="EP40" s="960"/>
      <c r="EQ40" s="960"/>
      <c r="ER40" s="960"/>
      <c r="ES40" s="960"/>
      <c r="ET40" s="960"/>
      <c r="EU40" s="960"/>
      <c r="EV40" s="960"/>
      <c r="EW40" s="960"/>
      <c r="EX40" s="960"/>
      <c r="EY40" s="960"/>
      <c r="EZ40" s="960"/>
      <c r="FA40" s="960"/>
      <c r="FB40" s="960"/>
      <c r="FC40" s="960"/>
      <c r="FD40" s="960"/>
      <c r="FE40" s="960"/>
      <c r="FF40" s="960"/>
      <c r="FG40" s="960"/>
      <c r="FH40" s="960"/>
      <c r="FI40" s="960"/>
      <c r="FJ40" s="960"/>
      <c r="FK40" s="960"/>
      <c r="FL40" s="960"/>
      <c r="FM40" s="960"/>
      <c r="FN40" s="960"/>
      <c r="FO40" s="960"/>
      <c r="FP40" s="960"/>
      <c r="FQ40" s="960"/>
      <c r="FR40" s="960"/>
      <c r="FS40" s="960"/>
      <c r="FT40" s="960"/>
      <c r="FU40" s="960"/>
      <c r="FV40" s="960"/>
      <c r="FW40" s="960"/>
      <c r="FX40" s="960"/>
      <c r="FY40" s="960"/>
      <c r="FZ40" s="960"/>
      <c r="GA40" s="960"/>
      <c r="GB40" s="960"/>
      <c r="GC40" s="960"/>
      <c r="GD40" s="1256"/>
    </row>
    <row r="41" spans="1:193" s="25" customFormat="1" ht="13.5" customHeight="1">
      <c r="B41" s="448"/>
      <c r="C41" s="23"/>
      <c r="D41" s="23"/>
      <c r="E41" s="23"/>
      <c r="F41" s="23"/>
      <c r="G41" s="23"/>
      <c r="H41" s="21"/>
      <c r="I41" s="50"/>
      <c r="J41" s="50"/>
      <c r="K41" s="50"/>
      <c r="L41" s="322"/>
      <c r="M41" s="322"/>
      <c r="N41" s="50"/>
      <c r="O41" s="40"/>
      <c r="P41" s="40"/>
      <c r="Q41" s="40"/>
      <c r="R41" s="437"/>
      <c r="S41" s="437"/>
      <c r="T41" s="437"/>
      <c r="U41" s="437"/>
      <c r="V41" s="437"/>
      <c r="W41" s="437"/>
      <c r="X41" s="437"/>
      <c r="Y41" s="437"/>
      <c r="Z41" s="437"/>
      <c r="AA41" s="437"/>
      <c r="AB41" s="437"/>
      <c r="AC41" s="437"/>
      <c r="AD41" s="1257">
        <v>3</v>
      </c>
      <c r="AE41" s="1257"/>
      <c r="AF41" s="1257"/>
      <c r="AG41" s="1257"/>
      <c r="AH41" s="1257"/>
      <c r="AI41" s="1257"/>
      <c r="AJ41" s="1257"/>
      <c r="AK41" s="368"/>
      <c r="AL41" s="368"/>
      <c r="AM41" s="368"/>
      <c r="AN41" s="368"/>
      <c r="AO41" s="368"/>
      <c r="AP41" s="368"/>
      <c r="AQ41" s="368"/>
      <c r="AR41" s="368"/>
      <c r="AS41" s="368"/>
      <c r="AT41" s="1257">
        <v>5</v>
      </c>
      <c r="AU41" s="1257"/>
      <c r="AV41" s="1257"/>
      <c r="AW41" s="1257"/>
      <c r="AX41" s="1257"/>
      <c r="AY41" s="1257"/>
      <c r="AZ41" s="1257"/>
      <c r="BA41" s="368"/>
      <c r="BB41" s="368"/>
      <c r="BC41" s="368"/>
      <c r="BD41" s="368"/>
      <c r="BE41" s="368"/>
      <c r="BF41" s="368"/>
      <c r="BG41" s="368"/>
      <c r="BH41" s="368"/>
      <c r="BI41" s="368"/>
      <c r="BJ41" s="368"/>
      <c r="BK41" s="368"/>
      <c r="BL41" s="368"/>
      <c r="BM41" s="368"/>
      <c r="BN41" s="368"/>
      <c r="BO41" s="368"/>
      <c r="BP41" s="368"/>
      <c r="BQ41" s="368"/>
      <c r="BR41" s="368"/>
      <c r="BS41" s="368"/>
      <c r="BT41" s="368"/>
      <c r="BU41" s="368"/>
      <c r="BV41" s="368"/>
      <c r="BW41" s="368"/>
      <c r="BX41" s="368"/>
      <c r="BY41" s="449"/>
      <c r="BZ41" s="449"/>
      <c r="CA41" s="449"/>
      <c r="CB41" s="368"/>
      <c r="CC41" s="368"/>
      <c r="CD41" s="368"/>
      <c r="CE41" s="368"/>
      <c r="CF41" s="368"/>
      <c r="CG41" s="368"/>
      <c r="CH41" s="1257">
        <v>10</v>
      </c>
      <c r="CI41" s="1257"/>
      <c r="CJ41" s="1257"/>
      <c r="CK41" s="1257"/>
      <c r="CL41" s="1257"/>
      <c r="CM41" s="1257"/>
      <c r="CN41" s="1257"/>
      <c r="CO41" s="368"/>
      <c r="CP41" s="368"/>
      <c r="CQ41" s="368"/>
      <c r="CR41" s="368"/>
      <c r="CS41" s="368"/>
      <c r="CT41" s="368"/>
      <c r="CU41" s="368"/>
      <c r="CV41" s="368"/>
      <c r="CW41" s="368"/>
      <c r="CX41" s="368"/>
      <c r="CY41" s="368"/>
      <c r="CZ41" s="368"/>
      <c r="DA41" s="368"/>
      <c r="DB41" s="368"/>
      <c r="DC41" s="39"/>
      <c r="DD41" s="39"/>
      <c r="DE41" s="39"/>
      <c r="DF41" s="39"/>
      <c r="DG41" s="39"/>
      <c r="DH41" s="39"/>
      <c r="DI41" s="39"/>
      <c r="DJ41" s="39"/>
      <c r="DK41" s="39"/>
      <c r="DL41" s="39"/>
      <c r="DM41" s="39"/>
      <c r="DN41" s="368"/>
      <c r="DO41" s="368"/>
      <c r="DP41" s="450"/>
      <c r="DQ41" s="368"/>
      <c r="DR41" s="368"/>
      <c r="DS41" s="368"/>
      <c r="DT41" s="368"/>
      <c r="DU41" s="368"/>
      <c r="DV41" s="368"/>
      <c r="DW41" s="368"/>
      <c r="DX41" s="368"/>
      <c r="DY41" s="368"/>
      <c r="DZ41" s="368"/>
      <c r="EA41" s="368"/>
      <c r="EB41" s="368"/>
      <c r="EC41" s="368"/>
      <c r="ED41" s="368"/>
      <c r="EE41" s="368"/>
      <c r="EF41" s="1257">
        <v>13</v>
      </c>
      <c r="EG41" s="1257"/>
      <c r="EH41" s="1257"/>
      <c r="EI41" s="1257"/>
      <c r="EJ41" s="368"/>
      <c r="EK41" s="368"/>
      <c r="EL41" s="1257">
        <v>14</v>
      </c>
      <c r="EM41" s="1257"/>
      <c r="EN41" s="1257"/>
      <c r="EO41" s="1257"/>
      <c r="EP41" s="39"/>
      <c r="EQ41" s="39"/>
      <c r="ER41" s="39"/>
      <c r="ES41" s="39"/>
      <c r="ET41" s="39"/>
      <c r="EU41" s="39"/>
      <c r="EV41" s="39"/>
      <c r="EW41" s="39"/>
      <c r="EX41" s="39"/>
      <c r="EY41" s="39"/>
      <c r="EZ41" s="39"/>
      <c r="FA41" s="1257">
        <v>16</v>
      </c>
      <c r="FB41" s="1257"/>
      <c r="FC41" s="1257"/>
      <c r="FD41" s="1257"/>
      <c r="FE41" s="39"/>
      <c r="FF41" s="39"/>
      <c r="FG41" s="39"/>
      <c r="FH41" s="39"/>
      <c r="FI41" s="39"/>
      <c r="FJ41" s="39"/>
      <c r="FK41" s="39"/>
      <c r="FL41" s="39"/>
      <c r="FM41" s="39"/>
      <c r="FN41" s="39"/>
      <c r="FO41" s="39"/>
      <c r="FP41" s="1257">
        <v>18</v>
      </c>
      <c r="FQ41" s="1257"/>
      <c r="FR41" s="1257"/>
      <c r="FS41" s="1257"/>
      <c r="FT41" s="39"/>
      <c r="FU41" s="39"/>
      <c r="FV41" s="39"/>
      <c r="FW41" s="39"/>
      <c r="FX41" s="39"/>
      <c r="FY41" s="39"/>
      <c r="FZ41" s="39"/>
      <c r="GA41" s="39"/>
      <c r="GB41" s="39"/>
      <c r="GC41" s="39"/>
      <c r="GD41" s="451"/>
    </row>
    <row r="42" spans="1:193" ht="22.5" customHeight="1">
      <c r="B42" s="347"/>
      <c r="C42" s="1258" t="s">
        <v>64</v>
      </c>
      <c r="D42" s="1258"/>
      <c r="E42" s="1258"/>
      <c r="F42" s="1258"/>
      <c r="G42" s="1258"/>
      <c r="H42" s="1258"/>
      <c r="I42" s="7"/>
      <c r="J42" s="7"/>
      <c r="K42" s="7"/>
      <c r="L42" s="1246"/>
      <c r="M42" s="1247"/>
      <c r="N42" s="1247"/>
      <c r="O42" s="1248"/>
      <c r="P42" s="12"/>
      <c r="Q42" s="12"/>
      <c r="R42" s="1249">
        <v>3</v>
      </c>
      <c r="S42" s="1250"/>
      <c r="T42" s="1250"/>
      <c r="U42" s="1251"/>
      <c r="V42" s="12"/>
      <c r="W42" s="1249">
        <v>3</v>
      </c>
      <c r="X42" s="1250"/>
      <c r="Y42" s="1250"/>
      <c r="Z42" s="1251"/>
      <c r="AA42" s="12"/>
      <c r="AB42" s="12"/>
      <c r="AC42" s="12"/>
      <c r="AD42" s="1239"/>
      <c r="AE42" s="1240"/>
      <c r="AF42" s="1240"/>
      <c r="AG42" s="1240"/>
      <c r="AH42" s="1240"/>
      <c r="AI42" s="1240"/>
      <c r="AJ42" s="1241"/>
      <c r="AK42" s="103"/>
      <c r="AL42" s="1239"/>
      <c r="AM42" s="1240"/>
      <c r="AN42" s="1240"/>
      <c r="AO42" s="1240"/>
      <c r="AP42" s="1240"/>
      <c r="AQ42" s="1240"/>
      <c r="AR42" s="1241"/>
      <c r="AS42" s="103"/>
      <c r="AT42" s="1239"/>
      <c r="AU42" s="1240"/>
      <c r="AV42" s="1240"/>
      <c r="AW42" s="1240"/>
      <c r="AX42" s="1240"/>
      <c r="AY42" s="1240"/>
      <c r="AZ42" s="1241"/>
      <c r="BA42" s="103"/>
      <c r="BB42" s="1239"/>
      <c r="BC42" s="1240"/>
      <c r="BD42" s="1240"/>
      <c r="BE42" s="1240"/>
      <c r="BF42" s="1240"/>
      <c r="BG42" s="1240"/>
      <c r="BH42" s="1241"/>
      <c r="BI42" s="103"/>
      <c r="BJ42" s="1239"/>
      <c r="BK42" s="1240"/>
      <c r="BL42" s="1240"/>
      <c r="BM42" s="1240"/>
      <c r="BN42" s="1240"/>
      <c r="BO42" s="1240"/>
      <c r="BP42" s="1241"/>
      <c r="BQ42" s="43"/>
      <c r="BR42" s="1239"/>
      <c r="BS42" s="1240"/>
      <c r="BT42" s="1240"/>
      <c r="BU42" s="1240"/>
      <c r="BV42" s="1240"/>
      <c r="BW42" s="1240"/>
      <c r="BX42" s="1241"/>
      <c r="BY42" s="103"/>
      <c r="BZ42" s="1239"/>
      <c r="CA42" s="1240"/>
      <c r="CB42" s="1240"/>
      <c r="CC42" s="1240"/>
      <c r="CD42" s="1240"/>
      <c r="CE42" s="1240"/>
      <c r="CF42" s="1241"/>
      <c r="CG42" s="103"/>
      <c r="CH42" s="1239"/>
      <c r="CI42" s="1240"/>
      <c r="CJ42" s="1240"/>
      <c r="CK42" s="1240"/>
      <c r="CL42" s="1240"/>
      <c r="CM42" s="1240"/>
      <c r="CN42" s="1241"/>
      <c r="CO42" s="103"/>
      <c r="CP42" s="1239"/>
      <c r="CQ42" s="1240"/>
      <c r="CR42" s="1240"/>
      <c r="CS42" s="1240"/>
      <c r="CT42" s="1240"/>
      <c r="CU42" s="1240"/>
      <c r="CV42" s="1241"/>
      <c r="CW42" s="103"/>
      <c r="CX42" s="1239"/>
      <c r="CY42" s="1240"/>
      <c r="CZ42" s="1240"/>
      <c r="DA42" s="1240"/>
      <c r="DB42" s="1240"/>
      <c r="DC42" s="1240"/>
      <c r="DD42" s="1241"/>
      <c r="DE42" s="7"/>
      <c r="DF42" s="316"/>
      <c r="DG42" s="316"/>
      <c r="DH42" s="103"/>
      <c r="DI42" s="316"/>
      <c r="DJ42" s="849" t="s">
        <v>284</v>
      </c>
      <c r="DK42" s="849"/>
      <c r="DL42" s="849"/>
      <c r="DM42" s="849"/>
      <c r="DN42" s="849"/>
      <c r="DO42" s="849"/>
      <c r="DP42" s="849"/>
      <c r="DQ42" s="849"/>
      <c r="DR42" s="849"/>
      <c r="DS42" s="849"/>
      <c r="DT42" s="849"/>
      <c r="DU42" s="849"/>
      <c r="DV42" s="849"/>
      <c r="DW42" s="849"/>
      <c r="DX42" s="849"/>
      <c r="DY42" s="849"/>
      <c r="DZ42" s="849"/>
      <c r="EA42" s="849"/>
      <c r="EB42" s="849"/>
      <c r="EC42" s="849"/>
      <c r="ED42" s="849"/>
      <c r="EE42" s="849"/>
      <c r="EF42" s="1243"/>
      <c r="EG42" s="1244"/>
      <c r="EH42" s="1244"/>
      <c r="EI42" s="1245"/>
      <c r="EJ42" s="103"/>
      <c r="EK42" s="103"/>
      <c r="EL42" s="1243"/>
      <c r="EM42" s="1244"/>
      <c r="EN42" s="1244"/>
      <c r="EO42" s="1245"/>
      <c r="EP42" s="37"/>
      <c r="EQ42" s="1243"/>
      <c r="ER42" s="1244"/>
      <c r="ES42" s="1244"/>
      <c r="ET42" s="1245"/>
      <c r="EU42" s="960" t="s">
        <v>19</v>
      </c>
      <c r="EV42" s="960"/>
      <c r="EW42" s="960"/>
      <c r="EX42" s="960"/>
      <c r="EY42" s="960"/>
      <c r="EZ42" s="960"/>
      <c r="FA42" s="1243"/>
      <c r="FB42" s="1244"/>
      <c r="FC42" s="1244"/>
      <c r="FD42" s="1245"/>
      <c r="FE42" s="37"/>
      <c r="FF42" s="1243"/>
      <c r="FG42" s="1244"/>
      <c r="FH42" s="1244"/>
      <c r="FI42" s="1245"/>
      <c r="FJ42" s="960" t="s">
        <v>20</v>
      </c>
      <c r="FK42" s="960"/>
      <c r="FL42" s="960"/>
      <c r="FM42" s="960"/>
      <c r="FN42" s="960"/>
      <c r="FO42" s="960"/>
      <c r="FP42" s="1243"/>
      <c r="FQ42" s="1244"/>
      <c r="FR42" s="1244"/>
      <c r="FS42" s="1245"/>
      <c r="FT42" s="37"/>
      <c r="FU42" s="1243"/>
      <c r="FV42" s="1244"/>
      <c r="FW42" s="1244"/>
      <c r="FX42" s="1245"/>
      <c r="FY42" s="901" t="s">
        <v>21</v>
      </c>
      <c r="FZ42" s="901"/>
      <c r="GA42" s="901"/>
      <c r="GB42" s="901"/>
      <c r="GC42" s="901"/>
      <c r="GD42" s="1242"/>
    </row>
    <row r="43" spans="1:193" ht="5.25" customHeight="1">
      <c r="B43" s="347"/>
      <c r="C43" s="13"/>
      <c r="D43" s="23"/>
      <c r="E43" s="23"/>
      <c r="F43" s="23"/>
      <c r="G43" s="23"/>
      <c r="H43" s="23"/>
      <c r="I43" s="103"/>
      <c r="J43" s="103"/>
      <c r="K43" s="103"/>
      <c r="L43" s="332"/>
      <c r="M43" s="332"/>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c r="BV43" s="103"/>
      <c r="BW43" s="103"/>
      <c r="BX43" s="103"/>
      <c r="BY43" s="103"/>
      <c r="BZ43" s="103"/>
      <c r="CA43" s="452"/>
      <c r="CB43" s="452"/>
      <c r="CC43" s="452"/>
      <c r="CD43" s="452"/>
      <c r="CE43" s="103"/>
      <c r="CF43" s="103"/>
      <c r="CG43" s="103"/>
      <c r="CH43" s="103"/>
      <c r="CI43" s="103"/>
      <c r="CJ43" s="103"/>
      <c r="CK43" s="103"/>
      <c r="CL43" s="103"/>
      <c r="CM43" s="103"/>
      <c r="CN43" s="103"/>
      <c r="CO43" s="103"/>
      <c r="CP43" s="103"/>
      <c r="CQ43" s="103"/>
      <c r="CR43" s="103"/>
      <c r="CS43" s="103"/>
      <c r="CT43" s="103"/>
      <c r="CU43" s="103"/>
      <c r="CV43" s="103"/>
      <c r="CW43" s="103"/>
      <c r="CX43" s="103"/>
      <c r="CY43" s="103"/>
      <c r="CZ43" s="103"/>
      <c r="DA43" s="103"/>
      <c r="DB43" s="103"/>
      <c r="DC43" s="103"/>
      <c r="DD43" s="103"/>
      <c r="DE43" s="7"/>
      <c r="DF43" s="7"/>
      <c r="DG43" s="7"/>
      <c r="DH43" s="7"/>
      <c r="DI43" s="7"/>
      <c r="DJ43" s="7"/>
      <c r="DK43" s="7"/>
      <c r="DL43" s="7"/>
      <c r="DM43" s="7"/>
      <c r="DN43" s="103"/>
      <c r="DO43" s="103"/>
      <c r="DP43" s="332"/>
      <c r="DQ43" s="103"/>
      <c r="DR43" s="103"/>
      <c r="DS43" s="103"/>
      <c r="DT43" s="103"/>
      <c r="DU43" s="103"/>
      <c r="DV43" s="103"/>
      <c r="DW43" s="103"/>
      <c r="DX43" s="103"/>
      <c r="DY43" s="103"/>
      <c r="DZ43" s="103"/>
      <c r="EA43" s="103"/>
      <c r="EB43" s="103"/>
      <c r="EC43" s="103"/>
      <c r="ED43" s="103"/>
      <c r="EE43" s="103"/>
      <c r="EF43" s="103"/>
      <c r="EG43" s="103"/>
      <c r="EH43" s="103"/>
      <c r="EI43" s="103"/>
      <c r="EJ43" s="103"/>
      <c r="EK43" s="103"/>
      <c r="EL43" s="103"/>
      <c r="EM43" s="103"/>
      <c r="EN43" s="103"/>
      <c r="EO43" s="103"/>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348"/>
    </row>
    <row r="44" spans="1:193" s="11" customFormat="1" ht="22.5" customHeight="1">
      <c r="B44" s="349"/>
      <c r="C44" s="1230" t="s">
        <v>105</v>
      </c>
      <c r="D44" s="1230"/>
      <c r="E44" s="1230"/>
      <c r="F44" s="1230"/>
      <c r="G44" s="1230"/>
      <c r="H44" s="1230"/>
      <c r="I44" s="9"/>
      <c r="J44" s="9"/>
      <c r="K44" s="453"/>
      <c r="L44" s="1387"/>
      <c r="M44" s="1387"/>
      <c r="N44" s="1387"/>
      <c r="O44" s="1387"/>
      <c r="P44" s="1387"/>
      <c r="Q44" s="1387"/>
      <c r="R44" s="1387"/>
      <c r="S44" s="1387"/>
      <c r="T44" s="1387"/>
      <c r="U44" s="1387"/>
      <c r="V44" s="1387"/>
      <c r="W44" s="1387"/>
      <c r="X44" s="1387"/>
      <c r="Y44" s="1387"/>
      <c r="Z44" s="1387"/>
      <c r="AA44" s="1387"/>
      <c r="AB44" s="1387"/>
      <c r="AC44" s="1387"/>
      <c r="AD44" s="1387"/>
      <c r="AE44" s="1387"/>
      <c r="AF44" s="1387"/>
      <c r="AG44" s="1387"/>
      <c r="AH44" s="1387"/>
      <c r="AI44" s="1387"/>
      <c r="AJ44" s="1387"/>
      <c r="AK44" s="1387"/>
      <c r="AL44" s="1387"/>
      <c r="AM44" s="1387"/>
      <c r="AN44" s="1387"/>
      <c r="AO44" s="1387"/>
      <c r="AP44" s="1387"/>
      <c r="AQ44" s="1387"/>
      <c r="AR44" s="1387"/>
      <c r="AS44" s="1387"/>
      <c r="AT44" s="1387"/>
      <c r="AU44" s="1387"/>
      <c r="AV44" s="1387"/>
      <c r="AW44" s="1387"/>
      <c r="AX44" s="1387"/>
      <c r="AY44" s="1387"/>
      <c r="AZ44" s="1387"/>
      <c r="BA44" s="1387"/>
      <c r="BB44" s="1387"/>
      <c r="BC44" s="1387"/>
      <c r="BD44" s="1387"/>
      <c r="BE44" s="1387"/>
      <c r="BF44" s="1387"/>
      <c r="BG44" s="1387"/>
      <c r="BH44" s="1387"/>
      <c r="BI44" s="1387"/>
      <c r="BJ44" s="1387"/>
      <c r="BK44" s="1387"/>
      <c r="BL44" s="1387"/>
      <c r="BM44" s="1387"/>
      <c r="BN44" s="1387"/>
      <c r="BO44" s="1387"/>
      <c r="BP44" s="1387"/>
      <c r="BQ44" s="1387"/>
      <c r="BR44" s="1387"/>
      <c r="BS44" s="1387"/>
      <c r="BT44" s="1387"/>
      <c r="BU44" s="1387"/>
      <c r="BV44" s="1387"/>
      <c r="BW44" s="1387"/>
      <c r="BX44" s="1387"/>
      <c r="BY44" s="1387"/>
      <c r="BZ44" s="1387"/>
      <c r="CA44" s="1387"/>
      <c r="CB44" s="1387"/>
      <c r="CC44" s="1387"/>
      <c r="CD44" s="1387"/>
      <c r="CE44" s="1387"/>
      <c r="CF44" s="1387"/>
      <c r="CG44" s="1387"/>
      <c r="CH44" s="1387"/>
      <c r="CI44" s="1387"/>
      <c r="CJ44" s="1387"/>
      <c r="CK44" s="1387"/>
      <c r="CL44" s="1387"/>
      <c r="CM44" s="1387"/>
      <c r="CN44" s="1387"/>
      <c r="CO44" s="1387"/>
      <c r="CP44" s="1387"/>
      <c r="CQ44" s="1387"/>
      <c r="CR44" s="1387"/>
      <c r="CS44" s="1387"/>
      <c r="CT44" s="1387"/>
      <c r="CU44" s="1387"/>
      <c r="CV44" s="1387"/>
      <c r="CW44" s="1387"/>
      <c r="CX44" s="1387"/>
      <c r="CY44" s="1387"/>
      <c r="CZ44" s="1387"/>
      <c r="DA44" s="1387"/>
      <c r="DB44" s="1387"/>
      <c r="DC44" s="1387"/>
      <c r="DD44" s="1387"/>
      <c r="DE44" s="1387"/>
      <c r="DF44" s="1387"/>
      <c r="DG44" s="1387"/>
      <c r="DH44" s="1387"/>
      <c r="DI44" s="1387"/>
      <c r="DJ44" s="1387"/>
      <c r="DK44" s="1387"/>
      <c r="DL44" s="1387"/>
      <c r="DM44" s="1387"/>
      <c r="DN44" s="1387"/>
      <c r="DO44" s="1387"/>
      <c r="DP44" s="1387"/>
      <c r="DQ44" s="1387"/>
      <c r="DR44" s="1387"/>
      <c r="DS44" s="1387"/>
      <c r="DT44" s="1387"/>
      <c r="DU44" s="1387"/>
      <c r="DV44" s="1387"/>
      <c r="DW44" s="1387"/>
      <c r="DX44" s="1387"/>
      <c r="DY44" s="1387"/>
      <c r="DZ44" s="454"/>
      <c r="EA44" s="454"/>
      <c r="EB44" s="454"/>
      <c r="EC44" s="454"/>
      <c r="ED44" s="454"/>
      <c r="EE44" s="454"/>
      <c r="EF44" s="454"/>
      <c r="EG44" s="454"/>
      <c r="EH44" s="454"/>
      <c r="EI44" s="454"/>
      <c r="EJ44" s="454"/>
      <c r="EK44" s="454"/>
      <c r="EL44" s="454"/>
      <c r="EM44" s="454"/>
      <c r="EN44" s="454"/>
      <c r="EO44" s="454"/>
      <c r="EP44" s="454"/>
      <c r="EQ44" s="454"/>
      <c r="ER44" s="454"/>
      <c r="ES44" s="454"/>
      <c r="ET44" s="454"/>
      <c r="EU44" s="454"/>
      <c r="EV44" s="454"/>
      <c r="EW44" s="454"/>
      <c r="EX44" s="454"/>
      <c r="EY44" s="454"/>
      <c r="EZ44" s="454"/>
      <c r="FA44" s="454"/>
      <c r="FB44" s="454"/>
      <c r="FC44" s="454"/>
      <c r="FD44" s="454"/>
      <c r="FE44" s="454"/>
      <c r="FF44" s="454"/>
      <c r="FG44" s="454"/>
      <c r="FH44" s="454"/>
      <c r="FI44" s="454"/>
      <c r="FJ44" s="454"/>
      <c r="FK44" s="454"/>
      <c r="FL44" s="454"/>
      <c r="FM44" s="454"/>
      <c r="FN44" s="454"/>
      <c r="FO44" s="454"/>
      <c r="FP44" s="454"/>
      <c r="FQ44" s="454"/>
      <c r="FR44" s="454"/>
      <c r="FS44" s="454"/>
      <c r="FT44" s="454"/>
      <c r="FU44" s="454"/>
      <c r="FV44" s="454"/>
      <c r="FW44" s="454"/>
      <c r="FX44" s="454"/>
      <c r="FY44" s="454"/>
      <c r="FZ44" s="454"/>
      <c r="GA44" s="454"/>
      <c r="GB44" s="454"/>
      <c r="GC44" s="454"/>
      <c r="GD44" s="350"/>
    </row>
    <row r="45" spans="1:193" s="36" customFormat="1" ht="6" customHeight="1" thickBot="1">
      <c r="B45" s="455"/>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454"/>
      <c r="AC45" s="454"/>
      <c r="AD45" s="454"/>
      <c r="AE45" s="454"/>
      <c r="AF45" s="454"/>
      <c r="AG45" s="454"/>
      <c r="AH45" s="454"/>
      <c r="AI45" s="454"/>
      <c r="AJ45" s="454"/>
      <c r="AK45" s="454"/>
      <c r="AL45" s="454"/>
      <c r="AM45" s="454"/>
      <c r="AN45" s="454"/>
      <c r="AO45" s="454"/>
      <c r="AP45" s="454"/>
      <c r="AQ45" s="454"/>
      <c r="AR45" s="454"/>
      <c r="AS45" s="454"/>
      <c r="AT45" s="454"/>
      <c r="AU45" s="454"/>
      <c r="AV45" s="454"/>
      <c r="AW45" s="454"/>
      <c r="AX45" s="454"/>
      <c r="AY45" s="454"/>
      <c r="AZ45" s="454"/>
      <c r="BA45" s="454"/>
      <c r="BB45" s="454"/>
      <c r="BC45" s="454"/>
      <c r="BD45" s="454"/>
      <c r="BE45" s="454"/>
      <c r="BF45" s="454"/>
      <c r="BG45" s="454"/>
      <c r="BH45" s="454"/>
      <c r="BI45" s="454"/>
      <c r="BJ45" s="454"/>
      <c r="BK45" s="454"/>
      <c r="BL45" s="454"/>
      <c r="BM45" s="454"/>
      <c r="BN45" s="454"/>
      <c r="BO45" s="454"/>
      <c r="BP45" s="454"/>
      <c r="BQ45" s="454"/>
      <c r="BR45" s="454"/>
      <c r="BS45" s="454"/>
      <c r="BT45" s="454"/>
      <c r="BU45" s="454"/>
      <c r="BV45" s="454"/>
      <c r="BW45" s="454"/>
      <c r="BX45" s="454"/>
      <c r="BY45" s="454"/>
      <c r="BZ45" s="454"/>
      <c r="CA45" s="454"/>
      <c r="CB45" s="454"/>
      <c r="CC45" s="454"/>
      <c r="CD45" s="454"/>
      <c r="CE45" s="454"/>
      <c r="CF45" s="454"/>
      <c r="CG45" s="454"/>
      <c r="CH45" s="454"/>
      <c r="CI45" s="454"/>
      <c r="CJ45" s="454"/>
      <c r="CK45" s="454"/>
      <c r="CL45" s="454"/>
      <c r="CM45" s="454"/>
      <c r="CN45" s="454"/>
      <c r="CO45" s="454"/>
      <c r="CP45" s="454"/>
      <c r="CQ45" s="454"/>
      <c r="CR45" s="454"/>
      <c r="CS45" s="454"/>
      <c r="CT45" s="454"/>
      <c r="CU45" s="454"/>
      <c r="CV45" s="454"/>
      <c r="CW45" s="454"/>
      <c r="CX45" s="454"/>
      <c r="CY45" s="454"/>
      <c r="CZ45" s="454"/>
      <c r="DA45" s="454"/>
      <c r="DB45" s="454"/>
      <c r="DC45" s="454"/>
      <c r="DD45" s="454"/>
      <c r="DE45" s="454"/>
      <c r="DF45" s="454"/>
      <c r="DG45" s="454"/>
      <c r="DH45" s="454"/>
      <c r="DI45" s="454"/>
      <c r="DJ45" s="454"/>
      <c r="DK45" s="454"/>
      <c r="DL45" s="454"/>
      <c r="DM45" s="454"/>
      <c r="DN45" s="454"/>
      <c r="DO45" s="454"/>
      <c r="DP45" s="454"/>
      <c r="DQ45" s="454"/>
      <c r="DR45" s="454"/>
      <c r="DS45" s="454"/>
      <c r="DT45" s="454"/>
      <c r="DU45" s="454"/>
      <c r="DV45" s="454"/>
      <c r="DW45" s="454"/>
      <c r="DX45" s="454"/>
      <c r="DY45" s="454"/>
      <c r="DZ45" s="454"/>
      <c r="EA45" s="454"/>
      <c r="EB45" s="454"/>
      <c r="EC45" s="454"/>
      <c r="ED45" s="454"/>
      <c r="EE45" s="454"/>
      <c r="EF45" s="454"/>
      <c r="EG45" s="454"/>
      <c r="EH45" s="454"/>
      <c r="EI45" s="454"/>
      <c r="EJ45" s="454"/>
      <c r="EK45" s="454"/>
      <c r="EL45" s="454"/>
      <c r="EM45" s="454"/>
      <c r="EN45" s="454"/>
      <c r="EO45" s="454"/>
      <c r="EP45" s="454"/>
      <c r="EQ45" s="454"/>
      <c r="ER45" s="454"/>
      <c r="ES45" s="454"/>
      <c r="ET45" s="454"/>
      <c r="EU45" s="454"/>
      <c r="EV45" s="454"/>
      <c r="EW45" s="454"/>
      <c r="EX45" s="454"/>
      <c r="EY45" s="454"/>
      <c r="EZ45" s="454"/>
      <c r="FA45" s="454"/>
      <c r="FB45" s="454"/>
      <c r="FC45" s="454"/>
      <c r="FD45" s="454"/>
      <c r="FE45" s="454"/>
      <c r="FF45" s="454"/>
      <c r="FG45" s="454"/>
      <c r="FH45" s="454"/>
      <c r="FI45" s="454"/>
      <c r="FJ45" s="454"/>
      <c r="FK45" s="454"/>
      <c r="FL45" s="454"/>
      <c r="FM45" s="454"/>
      <c r="FN45" s="454"/>
      <c r="FO45" s="454"/>
      <c r="FP45" s="454"/>
      <c r="FQ45" s="454"/>
      <c r="FR45" s="454"/>
      <c r="FS45" s="454"/>
      <c r="FT45" s="454"/>
      <c r="FU45" s="454"/>
      <c r="FV45" s="454"/>
      <c r="FW45" s="454"/>
      <c r="FX45" s="454"/>
      <c r="FY45" s="454"/>
      <c r="FZ45" s="454"/>
      <c r="GA45" s="454"/>
      <c r="GB45" s="454"/>
      <c r="GC45" s="454"/>
      <c r="GD45" s="456"/>
    </row>
    <row r="46" spans="1:193" s="35" customFormat="1" ht="18" customHeight="1">
      <c r="B46" s="442"/>
      <c r="C46" s="443" t="s">
        <v>142</v>
      </c>
      <c r="D46" s="444"/>
      <c r="E46" s="444"/>
      <c r="F46" s="444"/>
      <c r="G46" s="444"/>
      <c r="H46" s="444"/>
      <c r="I46" s="444"/>
      <c r="J46" s="444"/>
      <c r="K46" s="444"/>
      <c r="L46" s="445"/>
      <c r="M46" s="445"/>
      <c r="N46" s="444"/>
      <c r="O46" s="444"/>
      <c r="P46" s="444"/>
      <c r="Q46" s="444"/>
      <c r="R46" s="444"/>
      <c r="S46" s="444"/>
      <c r="T46" s="444"/>
      <c r="U46" s="444"/>
      <c r="V46" s="444"/>
      <c r="W46" s="444"/>
      <c r="X46" s="444"/>
      <c r="Y46" s="444"/>
      <c r="Z46" s="444"/>
      <c r="AA46" s="444"/>
      <c r="AB46" s="444"/>
      <c r="AC46" s="444"/>
      <c r="AD46" s="444"/>
      <c r="AE46" s="444"/>
      <c r="AF46" s="444"/>
      <c r="AG46" s="444"/>
      <c r="AH46" s="444"/>
      <c r="AI46" s="444"/>
      <c r="AJ46" s="444"/>
      <c r="AK46" s="444"/>
      <c r="AL46" s="444"/>
      <c r="AM46" s="444"/>
      <c r="AN46" s="444"/>
      <c r="AO46" s="444"/>
      <c r="AP46" s="444"/>
      <c r="AQ46" s="444"/>
      <c r="AR46" s="444"/>
      <c r="AS46" s="444"/>
      <c r="AT46" s="444"/>
      <c r="AU46" s="444"/>
      <c r="AV46" s="444"/>
      <c r="AW46" s="444"/>
      <c r="AX46" s="444"/>
      <c r="AY46" s="444"/>
      <c r="AZ46" s="444"/>
      <c r="BA46" s="444"/>
      <c r="BB46" s="444"/>
      <c r="BC46" s="444"/>
      <c r="BD46" s="444"/>
      <c r="BE46" s="444"/>
      <c r="BF46" s="444"/>
      <c r="BG46" s="444"/>
      <c r="BH46" s="444"/>
      <c r="BI46" s="444"/>
      <c r="BJ46" s="444"/>
      <c r="BK46" s="444"/>
      <c r="BL46" s="444"/>
      <c r="BM46" s="444"/>
      <c r="BN46" s="444"/>
      <c r="BO46" s="444"/>
      <c r="BP46" s="444"/>
      <c r="BQ46" s="444"/>
      <c r="BR46" s="444"/>
      <c r="BS46" s="444"/>
      <c r="BT46" s="444"/>
      <c r="BU46" s="444"/>
      <c r="BV46" s="444"/>
      <c r="BW46" s="444"/>
      <c r="BX46" s="444"/>
      <c r="BY46" s="444"/>
      <c r="BZ46" s="444"/>
      <c r="CA46" s="446"/>
      <c r="CB46" s="446"/>
      <c r="CC46" s="446"/>
      <c r="CD46" s="446"/>
      <c r="CE46" s="444"/>
      <c r="CF46" s="444"/>
      <c r="CG46" s="444"/>
      <c r="CH46" s="444"/>
      <c r="CI46" s="444"/>
      <c r="CJ46" s="444"/>
      <c r="CK46" s="444"/>
      <c r="CL46" s="444"/>
      <c r="CM46" s="444"/>
      <c r="CN46" s="444"/>
      <c r="CO46" s="444"/>
      <c r="CP46" s="444"/>
      <c r="CQ46" s="444"/>
      <c r="CR46" s="444"/>
      <c r="CS46" s="444"/>
      <c r="CT46" s="444"/>
      <c r="CU46" s="444"/>
      <c r="CV46" s="444"/>
      <c r="CW46" s="444"/>
      <c r="CX46" s="444"/>
      <c r="CY46" s="444"/>
      <c r="CZ46" s="444"/>
      <c r="DA46" s="444"/>
      <c r="DB46" s="444"/>
      <c r="DC46" s="444"/>
      <c r="DD46" s="444"/>
      <c r="DE46" s="443"/>
      <c r="DF46" s="443"/>
      <c r="DG46" s="443"/>
      <c r="DH46" s="443"/>
      <c r="DI46" s="443"/>
      <c r="DJ46" s="443"/>
      <c r="DK46" s="443"/>
      <c r="DL46" s="443"/>
      <c r="DM46" s="443"/>
      <c r="DN46" s="444"/>
      <c r="DO46" s="444"/>
      <c r="DP46" s="445"/>
      <c r="DQ46" s="444"/>
      <c r="DR46" s="444"/>
      <c r="DS46" s="444"/>
      <c r="DT46" s="444"/>
      <c r="DU46" s="444"/>
      <c r="DV46" s="444"/>
      <c r="DW46" s="444"/>
      <c r="DX46" s="444"/>
      <c r="DY46" s="444"/>
      <c r="DZ46" s="444"/>
      <c r="EA46" s="444"/>
      <c r="EB46" s="444"/>
      <c r="EC46" s="444"/>
      <c r="ED46" s="444"/>
      <c r="EE46" s="444"/>
      <c r="EF46" s="444"/>
      <c r="EG46" s="444"/>
      <c r="EH46" s="444"/>
      <c r="EI46" s="444"/>
      <c r="EJ46" s="444"/>
      <c r="EK46" s="444"/>
      <c r="EL46" s="444"/>
      <c r="EM46" s="444"/>
      <c r="EN46" s="444"/>
      <c r="EO46" s="444"/>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7"/>
    </row>
    <row r="47" spans="1:193" s="35" customFormat="1" ht="13.5" customHeight="1">
      <c r="B47" s="457"/>
      <c r="C47" s="18"/>
      <c r="D47" s="18"/>
      <c r="E47" s="18"/>
      <c r="F47" s="18"/>
      <c r="G47" s="18"/>
      <c r="H47" s="18"/>
      <c r="I47" s="13"/>
      <c r="J47" s="13"/>
      <c r="K47" s="13"/>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3"/>
      <c r="AL47" s="18"/>
      <c r="AM47" s="18"/>
      <c r="AN47" s="18"/>
      <c r="AO47" s="18"/>
      <c r="AP47" s="18"/>
      <c r="AQ47" s="18"/>
      <c r="AR47" s="18"/>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13"/>
      <c r="BZ47" s="13"/>
      <c r="CA47" s="13"/>
      <c r="CB47" s="13"/>
      <c r="CC47" s="13"/>
      <c r="CD47" s="13"/>
      <c r="CE47" s="23"/>
      <c r="CF47" s="13"/>
      <c r="CG47" s="13"/>
      <c r="CH47" s="13"/>
      <c r="CI47" s="13"/>
      <c r="CJ47" s="13"/>
      <c r="CK47" s="23"/>
      <c r="CL47" s="23"/>
      <c r="CM47" s="13"/>
      <c r="CN47" s="13"/>
      <c r="CO47" s="13"/>
      <c r="CP47" s="13"/>
      <c r="CQ47" s="13"/>
      <c r="CR47" s="23"/>
      <c r="CS47" s="23"/>
      <c r="CT47" s="23"/>
      <c r="CU47" s="23"/>
      <c r="CV47" s="23"/>
      <c r="CW47" s="23"/>
      <c r="CX47" s="23"/>
      <c r="CY47" s="23"/>
      <c r="CZ47" s="23"/>
      <c r="DA47" s="23"/>
      <c r="DB47" s="23"/>
      <c r="DC47" s="23"/>
      <c r="DD47" s="23"/>
      <c r="DE47" s="13"/>
      <c r="DF47" s="13"/>
      <c r="DG47" s="13"/>
      <c r="DH47" s="13"/>
      <c r="DI47" s="13"/>
      <c r="DJ47" s="13"/>
      <c r="DK47" s="13"/>
      <c r="DL47" s="13"/>
      <c r="DM47" s="13"/>
      <c r="DN47" s="23"/>
      <c r="DO47" s="23"/>
      <c r="DP47" s="221"/>
      <c r="DQ47" s="23"/>
      <c r="DR47" s="23"/>
      <c r="DS47" s="960" t="s">
        <v>111</v>
      </c>
      <c r="DT47" s="960"/>
      <c r="DU47" s="960"/>
      <c r="DV47" s="960"/>
      <c r="DW47" s="960"/>
      <c r="DX47" s="960"/>
      <c r="DY47" s="960"/>
      <c r="DZ47" s="960"/>
      <c r="EA47" s="960"/>
      <c r="EB47" s="960"/>
      <c r="EC47" s="960"/>
      <c r="ED47" s="960"/>
      <c r="EE47" s="960"/>
      <c r="EF47" s="960"/>
      <c r="EG47" s="960"/>
      <c r="EH47" s="960"/>
      <c r="EI47" s="960"/>
      <c r="EJ47" s="960"/>
      <c r="EK47" s="960"/>
      <c r="EL47" s="960"/>
      <c r="EM47" s="960"/>
      <c r="EN47" s="960"/>
      <c r="EO47" s="960"/>
      <c r="EP47" s="960"/>
      <c r="EQ47" s="960"/>
      <c r="ER47" s="960"/>
      <c r="ES47" s="960"/>
      <c r="ET47" s="960"/>
      <c r="EU47" s="960"/>
      <c r="EV47" s="960"/>
      <c r="EW47" s="960"/>
      <c r="EX47" s="960"/>
      <c r="EY47" s="960"/>
      <c r="EZ47" s="960"/>
      <c r="FA47" s="960"/>
      <c r="FB47" s="960"/>
      <c r="FC47" s="960"/>
      <c r="FD47" s="960"/>
      <c r="FE47" s="960"/>
      <c r="FF47" s="960"/>
      <c r="FG47" s="960"/>
      <c r="FH47" s="960"/>
      <c r="FI47" s="960"/>
      <c r="FJ47" s="960"/>
      <c r="FK47" s="960"/>
      <c r="FL47" s="960"/>
      <c r="FM47" s="960"/>
      <c r="FN47" s="960"/>
      <c r="FO47" s="960"/>
      <c r="FP47" s="960"/>
      <c r="FQ47" s="960"/>
      <c r="FR47" s="960"/>
      <c r="FS47" s="960"/>
      <c r="FT47" s="960"/>
      <c r="FU47" s="960"/>
      <c r="FV47" s="960"/>
      <c r="FW47" s="960"/>
      <c r="FX47" s="960"/>
      <c r="FY47" s="960"/>
      <c r="FZ47" s="960"/>
      <c r="GA47" s="960"/>
      <c r="GB47" s="960"/>
      <c r="GC47" s="960"/>
      <c r="GD47" s="1256"/>
    </row>
    <row r="48" spans="1:193" s="25" customFormat="1" ht="13.5" customHeight="1">
      <c r="B48" s="448"/>
      <c r="C48" s="368"/>
      <c r="D48" s="368"/>
      <c r="E48" s="368"/>
      <c r="F48" s="368"/>
      <c r="G48" s="368"/>
      <c r="H48" s="50"/>
      <c r="I48" s="50"/>
      <c r="J48" s="50"/>
      <c r="K48" s="50"/>
      <c r="L48" s="322"/>
      <c r="M48" s="322"/>
      <c r="N48" s="50"/>
      <c r="O48" s="40"/>
      <c r="P48" s="40"/>
      <c r="Q48" s="40"/>
      <c r="R48" s="437"/>
      <c r="S48" s="437"/>
      <c r="T48" s="437"/>
      <c r="U48" s="437"/>
      <c r="V48" s="437"/>
      <c r="W48" s="437"/>
      <c r="X48" s="437"/>
      <c r="Y48" s="437"/>
      <c r="Z48" s="437"/>
      <c r="AA48" s="437"/>
      <c r="AB48" s="437"/>
      <c r="AC48" s="437"/>
      <c r="AD48" s="1257">
        <v>3</v>
      </c>
      <c r="AE48" s="1257"/>
      <c r="AF48" s="1257"/>
      <c r="AG48" s="1257"/>
      <c r="AH48" s="1257"/>
      <c r="AI48" s="1257"/>
      <c r="AJ48" s="1257"/>
      <c r="AK48" s="368"/>
      <c r="AL48" s="368"/>
      <c r="AM48" s="368"/>
      <c r="AN48" s="368"/>
      <c r="AO48" s="368"/>
      <c r="AP48" s="368"/>
      <c r="AQ48" s="368"/>
      <c r="AR48" s="368"/>
      <c r="AS48" s="368"/>
      <c r="AT48" s="1257">
        <v>5</v>
      </c>
      <c r="AU48" s="1257"/>
      <c r="AV48" s="1257"/>
      <c r="AW48" s="1257"/>
      <c r="AX48" s="1257"/>
      <c r="AY48" s="1257"/>
      <c r="AZ48" s="1257"/>
      <c r="BA48" s="368"/>
      <c r="BB48" s="368"/>
      <c r="BC48" s="368"/>
      <c r="BD48" s="368"/>
      <c r="BE48" s="368"/>
      <c r="BF48" s="368"/>
      <c r="BG48" s="368"/>
      <c r="BH48" s="368"/>
      <c r="BI48" s="368"/>
      <c r="BJ48" s="368"/>
      <c r="BK48" s="368"/>
      <c r="BL48" s="368"/>
      <c r="BM48" s="368"/>
      <c r="BN48" s="368"/>
      <c r="BO48" s="368"/>
      <c r="BP48" s="368"/>
      <c r="BQ48" s="368"/>
      <c r="BR48" s="368"/>
      <c r="BS48" s="368"/>
      <c r="BT48" s="368"/>
      <c r="BU48" s="368"/>
      <c r="BV48" s="368"/>
      <c r="BW48" s="368"/>
      <c r="BX48" s="368"/>
      <c r="BY48" s="449"/>
      <c r="BZ48" s="449"/>
      <c r="CA48" s="449"/>
      <c r="CB48" s="368"/>
      <c r="CC48" s="368"/>
      <c r="CD48" s="368"/>
      <c r="CE48" s="368"/>
      <c r="CF48" s="368"/>
      <c r="CG48" s="368"/>
      <c r="CH48" s="1257">
        <v>10</v>
      </c>
      <c r="CI48" s="1257"/>
      <c r="CJ48" s="1257"/>
      <c r="CK48" s="1257"/>
      <c r="CL48" s="1257"/>
      <c r="CM48" s="1257"/>
      <c r="CN48" s="1257"/>
      <c r="CO48" s="368"/>
      <c r="CP48" s="368"/>
      <c r="CQ48" s="368"/>
      <c r="CR48" s="368"/>
      <c r="CS48" s="368"/>
      <c r="CT48" s="368"/>
      <c r="CU48" s="368"/>
      <c r="CV48" s="368"/>
      <c r="CW48" s="368"/>
      <c r="CX48" s="368"/>
      <c r="CY48" s="368"/>
      <c r="CZ48" s="368"/>
      <c r="DA48" s="368"/>
      <c r="DB48" s="368"/>
      <c r="DC48" s="39"/>
      <c r="DD48" s="39"/>
      <c r="DE48" s="39"/>
      <c r="DF48" s="39"/>
      <c r="DG48" s="39"/>
      <c r="DH48" s="39"/>
      <c r="DI48" s="39"/>
      <c r="DJ48" s="39"/>
      <c r="DK48" s="39"/>
      <c r="DL48" s="39"/>
      <c r="DM48" s="39"/>
      <c r="DN48" s="368"/>
      <c r="DO48" s="368"/>
      <c r="DP48" s="450"/>
      <c r="DQ48" s="368"/>
      <c r="DR48" s="368"/>
      <c r="DS48" s="368"/>
      <c r="DT48" s="368"/>
      <c r="DU48" s="368"/>
      <c r="DV48" s="368"/>
      <c r="DW48" s="368"/>
      <c r="DX48" s="368"/>
      <c r="DY48" s="368"/>
      <c r="DZ48" s="368"/>
      <c r="EA48" s="368"/>
      <c r="EB48" s="368"/>
      <c r="EC48" s="368"/>
      <c r="ED48" s="368"/>
      <c r="EE48" s="368"/>
      <c r="EF48" s="1257">
        <v>13</v>
      </c>
      <c r="EG48" s="1257"/>
      <c r="EH48" s="1257"/>
      <c r="EI48" s="1257"/>
      <c r="EJ48" s="368"/>
      <c r="EK48" s="368"/>
      <c r="EL48" s="1257">
        <v>14</v>
      </c>
      <c r="EM48" s="1257"/>
      <c r="EN48" s="1257"/>
      <c r="EO48" s="1257"/>
      <c r="EP48" s="39"/>
      <c r="EQ48" s="39"/>
      <c r="ER48" s="39"/>
      <c r="ES48" s="39"/>
      <c r="ET48" s="39"/>
      <c r="EU48" s="39"/>
      <c r="EV48" s="39"/>
      <c r="EW48" s="39"/>
      <c r="EX48" s="39"/>
      <c r="EY48" s="39"/>
      <c r="EZ48" s="39"/>
      <c r="FA48" s="1257">
        <v>16</v>
      </c>
      <c r="FB48" s="1257"/>
      <c r="FC48" s="1257"/>
      <c r="FD48" s="1257"/>
      <c r="FE48" s="39"/>
      <c r="FF48" s="39"/>
      <c r="FG48" s="39"/>
      <c r="FH48" s="39"/>
      <c r="FI48" s="39"/>
      <c r="FJ48" s="39"/>
      <c r="FK48" s="39"/>
      <c r="FL48" s="39"/>
      <c r="FM48" s="39"/>
      <c r="FN48" s="39"/>
      <c r="FO48" s="39"/>
      <c r="FP48" s="1257">
        <v>18</v>
      </c>
      <c r="FQ48" s="1257"/>
      <c r="FR48" s="1257"/>
      <c r="FS48" s="1257"/>
      <c r="FT48" s="39"/>
      <c r="FU48" s="39"/>
      <c r="FV48" s="39"/>
      <c r="FW48" s="39"/>
      <c r="FX48" s="39"/>
      <c r="FY48" s="39"/>
      <c r="FZ48" s="39"/>
      <c r="GA48" s="39"/>
      <c r="GB48" s="39"/>
      <c r="GC48" s="39"/>
      <c r="GD48" s="451"/>
    </row>
    <row r="49" spans="2:186" ht="22.5" customHeight="1">
      <c r="B49" s="347"/>
      <c r="C49" s="1258" t="s">
        <v>64</v>
      </c>
      <c r="D49" s="1258"/>
      <c r="E49" s="1258"/>
      <c r="F49" s="1258"/>
      <c r="G49" s="1258"/>
      <c r="H49" s="1258"/>
      <c r="I49" s="7"/>
      <c r="J49" s="7"/>
      <c r="K49" s="7"/>
      <c r="L49" s="1246"/>
      <c r="M49" s="1247"/>
      <c r="N49" s="1247"/>
      <c r="O49" s="1248"/>
      <c r="P49" s="12"/>
      <c r="Q49" s="12"/>
      <c r="R49" s="1249">
        <v>3</v>
      </c>
      <c r="S49" s="1250"/>
      <c r="T49" s="1250"/>
      <c r="U49" s="1251"/>
      <c r="V49" s="12"/>
      <c r="W49" s="1249">
        <v>4</v>
      </c>
      <c r="X49" s="1250"/>
      <c r="Y49" s="1250"/>
      <c r="Z49" s="1251"/>
      <c r="AA49" s="12"/>
      <c r="AB49" s="12"/>
      <c r="AC49" s="12"/>
      <c r="AD49" s="1239"/>
      <c r="AE49" s="1240"/>
      <c r="AF49" s="1240"/>
      <c r="AG49" s="1240"/>
      <c r="AH49" s="1240"/>
      <c r="AI49" s="1240"/>
      <c r="AJ49" s="1241"/>
      <c r="AK49" s="103"/>
      <c r="AL49" s="1239"/>
      <c r="AM49" s="1240"/>
      <c r="AN49" s="1240"/>
      <c r="AO49" s="1240"/>
      <c r="AP49" s="1240"/>
      <c r="AQ49" s="1240"/>
      <c r="AR49" s="1241"/>
      <c r="AS49" s="103"/>
      <c r="AT49" s="1239"/>
      <c r="AU49" s="1240"/>
      <c r="AV49" s="1240"/>
      <c r="AW49" s="1240"/>
      <c r="AX49" s="1240"/>
      <c r="AY49" s="1240"/>
      <c r="AZ49" s="1241"/>
      <c r="BA49" s="103"/>
      <c r="BB49" s="1239"/>
      <c r="BC49" s="1240"/>
      <c r="BD49" s="1240"/>
      <c r="BE49" s="1240"/>
      <c r="BF49" s="1240"/>
      <c r="BG49" s="1240"/>
      <c r="BH49" s="1241"/>
      <c r="BI49" s="103"/>
      <c r="BJ49" s="1239"/>
      <c r="BK49" s="1240"/>
      <c r="BL49" s="1240"/>
      <c r="BM49" s="1240"/>
      <c r="BN49" s="1240"/>
      <c r="BO49" s="1240"/>
      <c r="BP49" s="1241"/>
      <c r="BQ49" s="43"/>
      <c r="BR49" s="1239"/>
      <c r="BS49" s="1240"/>
      <c r="BT49" s="1240"/>
      <c r="BU49" s="1240"/>
      <c r="BV49" s="1240"/>
      <c r="BW49" s="1240"/>
      <c r="BX49" s="1241"/>
      <c r="BY49" s="103"/>
      <c r="BZ49" s="1239"/>
      <c r="CA49" s="1240"/>
      <c r="CB49" s="1240"/>
      <c r="CC49" s="1240"/>
      <c r="CD49" s="1240"/>
      <c r="CE49" s="1240"/>
      <c r="CF49" s="1241"/>
      <c r="CG49" s="103"/>
      <c r="CH49" s="1239"/>
      <c r="CI49" s="1240"/>
      <c r="CJ49" s="1240"/>
      <c r="CK49" s="1240"/>
      <c r="CL49" s="1240"/>
      <c r="CM49" s="1240"/>
      <c r="CN49" s="1241"/>
      <c r="CO49" s="103"/>
      <c r="CP49" s="1239"/>
      <c r="CQ49" s="1240"/>
      <c r="CR49" s="1240"/>
      <c r="CS49" s="1240"/>
      <c r="CT49" s="1240"/>
      <c r="CU49" s="1240"/>
      <c r="CV49" s="1241"/>
      <c r="CW49" s="103"/>
      <c r="CX49" s="1239"/>
      <c r="CY49" s="1240"/>
      <c r="CZ49" s="1240"/>
      <c r="DA49" s="1240"/>
      <c r="DB49" s="1240"/>
      <c r="DC49" s="1240"/>
      <c r="DD49" s="1241"/>
      <c r="DE49" s="7"/>
      <c r="DF49" s="316"/>
      <c r="DG49" s="316"/>
      <c r="DH49" s="103"/>
      <c r="DI49" s="316"/>
      <c r="DJ49" s="849" t="s">
        <v>284</v>
      </c>
      <c r="DK49" s="849"/>
      <c r="DL49" s="849"/>
      <c r="DM49" s="849"/>
      <c r="DN49" s="849"/>
      <c r="DO49" s="849"/>
      <c r="DP49" s="849"/>
      <c r="DQ49" s="849"/>
      <c r="DR49" s="849"/>
      <c r="DS49" s="849"/>
      <c r="DT49" s="849"/>
      <c r="DU49" s="849"/>
      <c r="DV49" s="849"/>
      <c r="DW49" s="849"/>
      <c r="DX49" s="849"/>
      <c r="DY49" s="849"/>
      <c r="DZ49" s="849"/>
      <c r="EA49" s="849"/>
      <c r="EB49" s="849"/>
      <c r="EC49" s="849"/>
      <c r="ED49" s="849"/>
      <c r="EE49" s="849"/>
      <c r="EF49" s="1243"/>
      <c r="EG49" s="1244"/>
      <c r="EH49" s="1244"/>
      <c r="EI49" s="1245"/>
      <c r="EJ49" s="330"/>
      <c r="EK49" s="330"/>
      <c r="EL49" s="1243"/>
      <c r="EM49" s="1244"/>
      <c r="EN49" s="1244"/>
      <c r="EO49" s="1245"/>
      <c r="EP49" s="37"/>
      <c r="EQ49" s="1243"/>
      <c r="ER49" s="1244"/>
      <c r="ES49" s="1244"/>
      <c r="ET49" s="1245"/>
      <c r="EU49" s="960" t="s">
        <v>19</v>
      </c>
      <c r="EV49" s="960"/>
      <c r="EW49" s="960"/>
      <c r="EX49" s="960"/>
      <c r="EY49" s="960"/>
      <c r="EZ49" s="960"/>
      <c r="FA49" s="1243"/>
      <c r="FB49" s="1244"/>
      <c r="FC49" s="1244"/>
      <c r="FD49" s="1245"/>
      <c r="FE49" s="37"/>
      <c r="FF49" s="1243"/>
      <c r="FG49" s="1244"/>
      <c r="FH49" s="1244"/>
      <c r="FI49" s="1245"/>
      <c r="FJ49" s="960" t="s">
        <v>20</v>
      </c>
      <c r="FK49" s="960"/>
      <c r="FL49" s="960"/>
      <c r="FM49" s="960"/>
      <c r="FN49" s="960"/>
      <c r="FO49" s="960"/>
      <c r="FP49" s="1243"/>
      <c r="FQ49" s="1244"/>
      <c r="FR49" s="1244"/>
      <c r="FS49" s="1245"/>
      <c r="FT49" s="37"/>
      <c r="FU49" s="1243"/>
      <c r="FV49" s="1244"/>
      <c r="FW49" s="1244"/>
      <c r="FX49" s="1245"/>
      <c r="FY49" s="960" t="s">
        <v>21</v>
      </c>
      <c r="FZ49" s="960"/>
      <c r="GA49" s="960"/>
      <c r="GB49" s="960"/>
      <c r="GC49" s="960"/>
      <c r="GD49" s="1256"/>
    </row>
    <row r="50" spans="2:186" s="25" customFormat="1" ht="9.75" customHeight="1" thickBot="1">
      <c r="B50" s="458"/>
      <c r="C50" s="459"/>
      <c r="D50" s="459"/>
      <c r="E50" s="459"/>
      <c r="F50" s="459"/>
      <c r="G50" s="459"/>
      <c r="H50" s="459"/>
      <c r="I50" s="459"/>
      <c r="J50" s="459"/>
      <c r="K50" s="459"/>
      <c r="L50" s="459"/>
      <c r="M50" s="460"/>
      <c r="N50" s="460"/>
      <c r="O50" s="460"/>
      <c r="P50" s="460"/>
      <c r="Q50" s="460"/>
      <c r="R50" s="460"/>
      <c r="S50" s="460"/>
      <c r="T50" s="461"/>
      <c r="U50" s="461"/>
      <c r="V50" s="461"/>
      <c r="W50" s="461"/>
      <c r="X50" s="461"/>
      <c r="Y50" s="461"/>
      <c r="Z50" s="460"/>
      <c r="AA50" s="460"/>
      <c r="AB50" s="460"/>
      <c r="AC50" s="462"/>
      <c r="AD50" s="462"/>
      <c r="AE50" s="462"/>
      <c r="AF50" s="460"/>
      <c r="AG50" s="460"/>
      <c r="AH50" s="460"/>
      <c r="AI50" s="460"/>
      <c r="AJ50" s="460"/>
      <c r="AK50" s="460"/>
      <c r="AL50" s="460"/>
      <c r="AM50" s="460"/>
      <c r="AN50" s="460"/>
      <c r="AO50" s="460"/>
      <c r="AP50" s="460"/>
      <c r="AQ50" s="460"/>
      <c r="AR50" s="460"/>
      <c r="AS50" s="460"/>
      <c r="AT50" s="460"/>
      <c r="AU50" s="460"/>
      <c r="AV50" s="460"/>
      <c r="AW50" s="460"/>
      <c r="AX50" s="460"/>
      <c r="AY50" s="460"/>
      <c r="AZ50" s="460"/>
      <c r="BA50" s="460"/>
      <c r="BB50" s="460"/>
      <c r="BC50" s="460"/>
      <c r="BD50" s="460"/>
      <c r="BE50" s="460"/>
      <c r="BF50" s="460"/>
      <c r="BG50" s="460"/>
      <c r="BH50" s="460"/>
      <c r="BI50" s="460"/>
      <c r="BJ50" s="460"/>
      <c r="BK50" s="460"/>
      <c r="BL50" s="460"/>
      <c r="BM50" s="460"/>
      <c r="BN50" s="460"/>
      <c r="BO50" s="460"/>
      <c r="BP50" s="460"/>
      <c r="BQ50" s="460"/>
      <c r="BR50" s="460"/>
      <c r="BS50" s="460"/>
      <c r="BT50" s="460"/>
      <c r="BU50" s="460"/>
      <c r="BV50" s="460"/>
      <c r="BW50" s="460"/>
      <c r="BX50" s="460"/>
      <c r="BY50" s="460"/>
      <c r="BZ50" s="460"/>
      <c r="CA50" s="460"/>
      <c r="CB50" s="460"/>
      <c r="CC50" s="460"/>
      <c r="CD50" s="460"/>
      <c r="CE50" s="460"/>
      <c r="CF50" s="460"/>
      <c r="CG50" s="460"/>
      <c r="CH50" s="460"/>
      <c r="CI50" s="460"/>
      <c r="CJ50" s="460"/>
      <c r="CK50" s="460"/>
      <c r="CL50" s="460"/>
      <c r="CM50" s="460"/>
      <c r="CN50" s="460"/>
      <c r="CO50" s="101"/>
      <c r="CP50" s="101"/>
      <c r="CQ50" s="101"/>
      <c r="CR50" s="462"/>
      <c r="CS50" s="462"/>
      <c r="CT50" s="462"/>
      <c r="CU50" s="462"/>
      <c r="CV50" s="460"/>
      <c r="CW50" s="460"/>
      <c r="CX50" s="460"/>
      <c r="CY50" s="460"/>
      <c r="CZ50" s="460"/>
      <c r="DA50" s="460"/>
      <c r="DB50" s="460"/>
      <c r="DC50" s="460"/>
      <c r="DD50" s="460"/>
      <c r="DE50" s="460"/>
      <c r="DF50" s="462"/>
      <c r="DG50" s="462"/>
      <c r="DH50" s="460"/>
      <c r="DI50" s="460"/>
      <c r="DJ50" s="460"/>
      <c r="DK50" s="460"/>
      <c r="DL50" s="460"/>
      <c r="DM50" s="463"/>
      <c r="DN50" s="463"/>
      <c r="DO50" s="463"/>
      <c r="DP50" s="463"/>
      <c r="DQ50" s="463"/>
      <c r="DR50" s="463"/>
      <c r="DS50" s="463"/>
      <c r="DT50" s="463"/>
      <c r="DU50" s="463"/>
      <c r="DV50" s="463"/>
      <c r="DW50" s="463"/>
      <c r="DX50" s="463"/>
      <c r="DY50" s="463"/>
      <c r="DZ50" s="463"/>
      <c r="EA50" s="463"/>
      <c r="EB50" s="463"/>
      <c r="EC50" s="463"/>
      <c r="ED50" s="463"/>
      <c r="EE50" s="463"/>
      <c r="EF50" s="463"/>
      <c r="EG50" s="463"/>
      <c r="EH50" s="463"/>
      <c r="EI50" s="463"/>
      <c r="EJ50" s="463"/>
      <c r="EK50" s="463"/>
      <c r="EL50" s="463"/>
      <c r="EM50" s="463"/>
      <c r="EN50" s="463"/>
      <c r="EO50" s="463"/>
      <c r="EP50" s="463"/>
      <c r="EQ50" s="463"/>
      <c r="ER50" s="463"/>
      <c r="ES50" s="463"/>
      <c r="ET50" s="463"/>
      <c r="EU50" s="463"/>
      <c r="EV50" s="463"/>
      <c r="EW50" s="463"/>
      <c r="EX50" s="463"/>
      <c r="EY50" s="463"/>
      <c r="EZ50" s="463"/>
      <c r="FA50" s="463"/>
      <c r="FB50" s="463"/>
      <c r="FC50" s="463"/>
      <c r="FD50" s="463"/>
      <c r="FE50" s="463"/>
      <c r="FF50" s="463"/>
      <c r="FG50" s="463"/>
      <c r="FH50" s="463"/>
      <c r="FI50" s="463"/>
      <c r="FJ50" s="463"/>
      <c r="FK50" s="463"/>
      <c r="FL50" s="463"/>
      <c r="FM50" s="463"/>
      <c r="FN50" s="463"/>
      <c r="FO50" s="463"/>
      <c r="FP50" s="463"/>
      <c r="FQ50" s="463"/>
      <c r="FR50" s="463"/>
      <c r="FS50" s="463"/>
      <c r="FT50" s="463"/>
      <c r="FU50" s="463"/>
      <c r="FV50" s="463"/>
      <c r="FW50" s="463"/>
      <c r="FX50" s="463"/>
      <c r="FY50" s="463"/>
      <c r="FZ50" s="463"/>
      <c r="GA50" s="463"/>
      <c r="GB50" s="463"/>
      <c r="GC50" s="463"/>
      <c r="GD50" s="464"/>
    </row>
    <row r="51" spans="2:186" s="25" customFormat="1" ht="9.75" customHeight="1">
      <c r="B51" s="9" t="s">
        <v>99</v>
      </c>
      <c r="C51" s="9"/>
      <c r="D51" s="9"/>
      <c r="E51" s="9"/>
      <c r="F51" s="9"/>
      <c r="G51" s="9"/>
      <c r="H51" s="9"/>
      <c r="I51" s="9"/>
      <c r="J51" s="9"/>
      <c r="K51" s="9"/>
      <c r="L51" s="9"/>
      <c r="M51" s="39"/>
      <c r="N51" s="39"/>
      <c r="O51" s="39"/>
      <c r="P51" s="39"/>
      <c r="Q51" s="39"/>
      <c r="R51" s="39"/>
      <c r="S51" s="39"/>
      <c r="T51" s="13"/>
      <c r="U51" s="13"/>
      <c r="V51" s="13"/>
      <c r="W51" s="13"/>
      <c r="X51" s="13"/>
      <c r="Y51" s="13"/>
      <c r="Z51" s="39"/>
      <c r="AA51" s="39"/>
      <c r="AB51" s="39"/>
      <c r="AC51" s="368"/>
      <c r="AD51" s="368"/>
      <c r="AE51" s="368"/>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c r="CH51" s="39"/>
      <c r="CI51" s="39"/>
      <c r="CJ51" s="39"/>
      <c r="CK51" s="39"/>
      <c r="CL51" s="39"/>
      <c r="CM51" s="39"/>
      <c r="CN51" s="39"/>
      <c r="CO51" s="14"/>
      <c r="CP51" s="14"/>
      <c r="CQ51" s="14"/>
      <c r="CR51" s="368"/>
      <c r="CS51" s="368"/>
      <c r="CT51" s="368"/>
      <c r="CU51" s="368"/>
      <c r="CV51" s="39"/>
      <c r="CW51" s="39"/>
      <c r="CX51" s="39"/>
      <c r="CY51" s="39"/>
      <c r="CZ51" s="39"/>
      <c r="DA51" s="39"/>
      <c r="DB51" s="39"/>
      <c r="DC51" s="39"/>
      <c r="DD51" s="39"/>
      <c r="DE51" s="39"/>
      <c r="DF51" s="368"/>
      <c r="DG51" s="368"/>
      <c r="DH51" s="39"/>
      <c r="DI51" s="39"/>
      <c r="DJ51" s="39"/>
      <c r="DK51" s="39"/>
      <c r="DL51" s="39"/>
      <c r="DM51" s="454"/>
      <c r="DN51" s="454"/>
      <c r="DO51" s="454"/>
      <c r="DP51" s="454"/>
      <c r="DQ51" s="454"/>
      <c r="DR51" s="454"/>
      <c r="DS51" s="454"/>
      <c r="DT51" s="454"/>
      <c r="DU51" s="454"/>
      <c r="DV51" s="454"/>
      <c r="DW51" s="454"/>
      <c r="DX51" s="454"/>
      <c r="DY51" s="454"/>
      <c r="DZ51" s="454"/>
      <c r="EA51" s="454"/>
      <c r="EB51" s="454"/>
      <c r="EC51" s="454"/>
      <c r="ED51" s="454"/>
      <c r="EE51" s="454"/>
      <c r="EF51" s="454"/>
      <c r="EG51" s="454"/>
      <c r="EH51" s="454"/>
      <c r="EI51" s="454"/>
      <c r="EJ51" s="454"/>
      <c r="EK51" s="454"/>
      <c r="EL51" s="454"/>
      <c r="EM51" s="454"/>
      <c r="EN51" s="454"/>
      <c r="EO51" s="454"/>
      <c r="EP51" s="454"/>
      <c r="EQ51" s="454"/>
      <c r="ER51" s="454"/>
      <c r="ES51" s="454"/>
      <c r="ET51" s="454"/>
      <c r="EU51" s="454"/>
      <c r="EV51" s="454"/>
      <c r="EW51" s="454"/>
      <c r="EX51" s="454"/>
      <c r="EY51" s="454"/>
      <c r="EZ51" s="454"/>
      <c r="FA51" s="454"/>
      <c r="FB51" s="454"/>
      <c r="FC51" s="454"/>
      <c r="FD51" s="454"/>
      <c r="FE51" s="454"/>
      <c r="FF51" s="454"/>
      <c r="FG51" s="454"/>
      <c r="FH51" s="454"/>
      <c r="FI51" s="454"/>
      <c r="FJ51" s="454"/>
      <c r="FK51" s="454"/>
      <c r="FL51" s="454"/>
      <c r="FM51" s="454"/>
      <c r="FN51" s="454"/>
      <c r="FO51" s="454"/>
      <c r="FP51" s="454"/>
      <c r="FQ51" s="454"/>
      <c r="FR51" s="454"/>
      <c r="FS51" s="454"/>
      <c r="FT51" s="454"/>
      <c r="FU51" s="454"/>
      <c r="FV51" s="454"/>
      <c r="FW51" s="454"/>
      <c r="FX51" s="454"/>
      <c r="FY51" s="454"/>
      <c r="FZ51" s="454"/>
      <c r="GA51" s="454"/>
      <c r="GB51" s="454"/>
      <c r="GC51" s="454"/>
      <c r="GD51" s="39"/>
    </row>
    <row r="52" spans="2:186" s="25" customFormat="1" ht="9.75" customHeight="1">
      <c r="B52" s="39"/>
      <c r="C52" s="9"/>
      <c r="D52" s="9"/>
      <c r="E52" s="9"/>
      <c r="F52" s="9"/>
      <c r="G52" s="9" t="s">
        <v>756</v>
      </c>
      <c r="H52" s="9"/>
      <c r="I52" s="9"/>
      <c r="J52" s="9"/>
      <c r="K52" s="9"/>
      <c r="L52" s="9"/>
      <c r="M52" s="39"/>
      <c r="N52" s="39"/>
      <c r="O52" s="39"/>
      <c r="P52" s="39"/>
      <c r="Q52" s="39"/>
      <c r="R52" s="39"/>
      <c r="S52" s="39"/>
      <c r="T52" s="13"/>
      <c r="U52" s="13"/>
      <c r="V52" s="13"/>
      <c r="W52" s="13"/>
      <c r="X52" s="13"/>
      <c r="Y52" s="13"/>
      <c r="Z52" s="39"/>
      <c r="AA52" s="39"/>
      <c r="AB52" s="39"/>
      <c r="AC52" s="368"/>
      <c r="AD52" s="368"/>
      <c r="AE52" s="368"/>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14"/>
      <c r="CP52" s="14"/>
      <c r="CQ52" s="14"/>
      <c r="CR52" s="368"/>
      <c r="CS52" s="368"/>
      <c r="CT52" s="368"/>
      <c r="CU52" s="368"/>
      <c r="CV52" s="39"/>
      <c r="CW52" s="39"/>
      <c r="CX52" s="39"/>
      <c r="CY52" s="39"/>
      <c r="CZ52" s="39"/>
      <c r="DA52" s="39"/>
      <c r="DB52" s="39"/>
      <c r="DC52" s="39"/>
      <c r="DD52" s="39"/>
      <c r="DE52" s="39"/>
      <c r="DF52" s="368"/>
      <c r="DG52" s="368"/>
      <c r="DH52" s="39"/>
      <c r="DI52" s="39"/>
      <c r="DJ52" s="39"/>
      <c r="DK52" s="39"/>
      <c r="DL52" s="39"/>
      <c r="DM52" s="454"/>
      <c r="DN52" s="454"/>
      <c r="DO52" s="454"/>
      <c r="DP52" s="454"/>
      <c r="DQ52" s="454"/>
      <c r="DR52" s="454"/>
      <c r="DS52" s="454"/>
      <c r="DT52" s="454"/>
      <c r="DU52" s="454"/>
      <c r="DV52" s="454"/>
      <c r="DW52" s="454"/>
      <c r="DX52" s="454"/>
      <c r="DY52" s="454"/>
      <c r="DZ52" s="454"/>
      <c r="EA52" s="454"/>
      <c r="EB52" s="454"/>
      <c r="EC52" s="454"/>
      <c r="ED52" s="454"/>
      <c r="EE52" s="454"/>
      <c r="EF52" s="454"/>
      <c r="EG52" s="454"/>
      <c r="EH52" s="454"/>
      <c r="EI52" s="454"/>
      <c r="EJ52" s="454"/>
      <c r="EK52" s="454"/>
      <c r="EL52" s="454"/>
      <c r="EM52" s="454"/>
      <c r="EN52" s="454"/>
      <c r="EO52" s="454"/>
      <c r="EP52" s="454"/>
      <c r="EQ52" s="454"/>
      <c r="ER52" s="454"/>
      <c r="ES52" s="454"/>
      <c r="ET52" s="454"/>
      <c r="EU52" s="454"/>
      <c r="EV52" s="454"/>
      <c r="EW52" s="454"/>
      <c r="EX52" s="454"/>
      <c r="EY52" s="454"/>
      <c r="EZ52" s="454"/>
      <c r="FA52" s="454"/>
      <c r="FB52" s="454"/>
      <c r="FC52" s="454"/>
      <c r="FD52" s="454"/>
      <c r="FE52" s="454"/>
      <c r="FF52" s="454"/>
      <c r="FG52" s="454"/>
      <c r="FH52" s="454"/>
      <c r="FI52" s="454"/>
      <c r="FJ52" s="454"/>
      <c r="FK52" s="454"/>
      <c r="FL52" s="454"/>
      <c r="FM52" s="454"/>
      <c r="FN52" s="454"/>
      <c r="FO52" s="454"/>
      <c r="FP52" s="454"/>
      <c r="FQ52" s="454"/>
      <c r="FR52" s="454"/>
      <c r="FS52" s="454"/>
      <c r="FT52" s="454"/>
      <c r="FU52" s="454"/>
      <c r="FV52" s="454"/>
      <c r="FW52" s="454"/>
      <c r="FX52" s="454"/>
      <c r="FY52" s="454"/>
      <c r="FZ52" s="454"/>
      <c r="GA52" s="454"/>
      <c r="GB52" s="454"/>
      <c r="GC52" s="454"/>
      <c r="GD52" s="39"/>
    </row>
    <row r="54" spans="2:186">
      <c r="B54" s="215"/>
      <c r="C54" s="215"/>
      <c r="D54" s="215"/>
      <c r="E54" s="215"/>
      <c r="F54" s="215"/>
      <c r="G54" s="215"/>
      <c r="J54" s="214"/>
      <c r="K54" s="214"/>
      <c r="L54" s="214"/>
      <c r="M54" s="214"/>
      <c r="N54" s="214"/>
      <c r="O54" s="214"/>
    </row>
    <row r="55" spans="2:186">
      <c r="B55" s="215" t="s">
        <v>691</v>
      </c>
      <c r="C55" s="215"/>
      <c r="D55" s="215"/>
      <c r="E55" s="215"/>
      <c r="F55" s="215"/>
      <c r="G55" s="215"/>
      <c r="J55" s="215" t="s">
        <v>626</v>
      </c>
      <c r="K55" s="215"/>
      <c r="L55" s="215"/>
      <c r="M55" s="215"/>
      <c r="N55" s="215"/>
      <c r="O55" s="215"/>
    </row>
    <row r="56" spans="2:186">
      <c r="B56" s="215" t="s">
        <v>18</v>
      </c>
      <c r="C56" s="215"/>
      <c r="D56" s="215"/>
      <c r="E56" s="215"/>
      <c r="F56" s="215"/>
      <c r="G56" s="215"/>
      <c r="J56" s="215" t="s">
        <v>627</v>
      </c>
      <c r="K56" s="215"/>
      <c r="L56" s="215"/>
      <c r="M56" s="215"/>
      <c r="N56" s="215"/>
      <c r="O56" s="215"/>
    </row>
    <row r="57" spans="2:186">
      <c r="B57" s="215" t="s">
        <v>15</v>
      </c>
      <c r="C57" s="215"/>
      <c r="D57" s="215"/>
      <c r="E57" s="215"/>
      <c r="F57" s="215"/>
      <c r="G57" s="215"/>
      <c r="J57" s="215" t="s">
        <v>628</v>
      </c>
      <c r="K57" s="215"/>
      <c r="L57" s="215"/>
      <c r="M57" s="215"/>
      <c r="N57" s="215"/>
      <c r="O57" s="215"/>
      <c r="W57" s="157"/>
      <c r="X57" s="157"/>
      <c r="Y57" s="157"/>
      <c r="Z57" s="157"/>
      <c r="AA57" s="157"/>
      <c r="AB57" s="157"/>
      <c r="AC57" s="157"/>
    </row>
    <row r="58" spans="2:186">
      <c r="J58" s="215" t="s">
        <v>629</v>
      </c>
      <c r="K58" s="215"/>
      <c r="L58" s="215"/>
      <c r="M58" s="215"/>
      <c r="N58" s="215"/>
      <c r="O58" s="215"/>
      <c r="W58" s="157"/>
      <c r="X58" s="157"/>
      <c r="Y58" s="157"/>
      <c r="Z58" s="157"/>
      <c r="AA58" s="157"/>
      <c r="AB58" s="157"/>
      <c r="AC58" s="157"/>
    </row>
  </sheetData>
  <sheetProtection algorithmName="SHA-512" hashValue="ywtOA5UMJCaugVdgOhFzzODg8gLLCTd+AGlGpApZkOQnIKeId1TOojaq0Pm1kiuZj+UB0J1J9xj/CyWHCEyNHA==" saltValue="Y/PtO3x5dD3NOsvYIgSCmQ==" spinCount="100000" sheet="1" objects="1" scenarios="1" selectLockedCells="1"/>
  <mergeCells count="197">
    <mergeCell ref="FP49:FS49"/>
    <mergeCell ref="FU49:FX49"/>
    <mergeCell ref="FY49:GD49"/>
    <mergeCell ref="EF49:EI49"/>
    <mergeCell ref="EL49:EO49"/>
    <mergeCell ref="EQ49:ET49"/>
    <mergeCell ref="EU49:EZ49"/>
    <mergeCell ref="FA49:FD49"/>
    <mergeCell ref="FF49:FI49"/>
    <mergeCell ref="DS47:GD47"/>
    <mergeCell ref="AD48:AJ48"/>
    <mergeCell ref="AT48:AZ48"/>
    <mergeCell ref="CH48:CN48"/>
    <mergeCell ref="EF48:EI48"/>
    <mergeCell ref="EL48:EO48"/>
    <mergeCell ref="FA48:FD48"/>
    <mergeCell ref="FP48:FS48"/>
    <mergeCell ref="C49:H49"/>
    <mergeCell ref="L49:O49"/>
    <mergeCell ref="R49:U49"/>
    <mergeCell ref="W49:Z49"/>
    <mergeCell ref="AD49:AJ49"/>
    <mergeCell ref="AL49:AR49"/>
    <mergeCell ref="AT49:AZ49"/>
    <mergeCell ref="BB49:BH49"/>
    <mergeCell ref="BJ49:BP49"/>
    <mergeCell ref="BR49:BX49"/>
    <mergeCell ref="BZ49:CF49"/>
    <mergeCell ref="CH49:CN49"/>
    <mergeCell ref="CP49:CV49"/>
    <mergeCell ref="CX49:DD49"/>
    <mergeCell ref="DJ49:EE49"/>
    <mergeCell ref="FJ49:FO49"/>
    <mergeCell ref="EU42:EZ42"/>
    <mergeCell ref="FA42:FD42"/>
    <mergeCell ref="FF42:FI42"/>
    <mergeCell ref="FJ42:FO42"/>
    <mergeCell ref="DJ42:EE42"/>
    <mergeCell ref="EF42:EI42"/>
    <mergeCell ref="FP42:FS42"/>
    <mergeCell ref="FU42:FX42"/>
    <mergeCell ref="FY42:GD42"/>
    <mergeCell ref="C44:H44"/>
    <mergeCell ref="L44:DY44"/>
    <mergeCell ref="BR42:BX42"/>
    <mergeCell ref="BZ42:CF42"/>
    <mergeCell ref="CH42:CN42"/>
    <mergeCell ref="CP42:CV42"/>
    <mergeCell ref="CX42:DD42"/>
    <mergeCell ref="EL42:EO42"/>
    <mergeCell ref="EQ42:ET42"/>
    <mergeCell ref="C42:H42"/>
    <mergeCell ref="L42:O42"/>
    <mergeCell ref="R42:U42"/>
    <mergeCell ref="W42:Z42"/>
    <mergeCell ref="AD42:AJ42"/>
    <mergeCell ref="AL42:AR42"/>
    <mergeCell ref="AT42:AZ42"/>
    <mergeCell ref="BB42:BH42"/>
    <mergeCell ref="BJ42:BP42"/>
    <mergeCell ref="C40:H40"/>
    <mergeCell ref="L40:O40"/>
    <mergeCell ref="R40:U40"/>
    <mergeCell ref="W40:Z40"/>
    <mergeCell ref="AD40:AJ40"/>
    <mergeCell ref="AL40:AR40"/>
    <mergeCell ref="FU33:FX36"/>
    <mergeCell ref="DS40:GD40"/>
    <mergeCell ref="FY34:GD35"/>
    <mergeCell ref="AD41:AJ41"/>
    <mergeCell ref="AT41:AZ41"/>
    <mergeCell ref="CH41:CN41"/>
    <mergeCell ref="EF41:EI41"/>
    <mergeCell ref="EL41:EO41"/>
    <mergeCell ref="FA41:FD41"/>
    <mergeCell ref="FP41:FS41"/>
    <mergeCell ref="CV33:CY36"/>
    <mergeCell ref="DK33:DN36"/>
    <mergeCell ref="DP33:DS36"/>
    <mergeCell ref="EQ33:ET36"/>
    <mergeCell ref="AD39:AJ39"/>
    <mergeCell ref="GE34:GE35"/>
    <mergeCell ref="GF34:GK35"/>
    <mergeCell ref="AN35:BH36"/>
    <mergeCell ref="BT35:BX36"/>
    <mergeCell ref="EB36:EK37"/>
    <mergeCell ref="CC37:CI37"/>
    <mergeCell ref="CE34:CG35"/>
    <mergeCell ref="A34:A35"/>
    <mergeCell ref="C34:H35"/>
    <mergeCell ref="BI34:BS35"/>
    <mergeCell ref="BY34:BZ35"/>
    <mergeCell ref="CA34:CC35"/>
    <mergeCell ref="DF33:DI36"/>
    <mergeCell ref="CH34:CJ35"/>
    <mergeCell ref="CK34:CP35"/>
    <mergeCell ref="EL33:EO36"/>
    <mergeCell ref="FJ34:FO35"/>
    <mergeCell ref="DA33:DD36"/>
    <mergeCell ref="CQ33:CT36"/>
    <mergeCell ref="FF33:FI36"/>
    <mergeCell ref="FA33:FD36"/>
    <mergeCell ref="DT34:DY35"/>
    <mergeCell ref="DZ34:EK35"/>
    <mergeCell ref="EU34:EZ35"/>
    <mergeCell ref="FP32:FS32"/>
    <mergeCell ref="L33:O36"/>
    <mergeCell ref="R33:U36"/>
    <mergeCell ref="W33:Z36"/>
    <mergeCell ref="AD33:AG36"/>
    <mergeCell ref="AI33:AL36"/>
    <mergeCell ref="AN33:BH34"/>
    <mergeCell ref="BT33:BX34"/>
    <mergeCell ref="AD27:AG27"/>
    <mergeCell ref="AN27:GD27"/>
    <mergeCell ref="FP33:FS36"/>
    <mergeCell ref="DZ31:EV31"/>
    <mergeCell ref="AD32:AG32"/>
    <mergeCell ref="CQ32:CT32"/>
    <mergeCell ref="DP32:DS32"/>
    <mergeCell ref="EL32:EO32"/>
    <mergeCell ref="FA32:FD32"/>
    <mergeCell ref="AK31:AW31"/>
    <mergeCell ref="BE29:BJ29"/>
    <mergeCell ref="Y31:AJ31"/>
    <mergeCell ref="AX29:BD29"/>
    <mergeCell ref="B18:O18"/>
    <mergeCell ref="B17:N17"/>
    <mergeCell ref="Q17:Z17"/>
    <mergeCell ref="C29:H29"/>
    <mergeCell ref="M29:W29"/>
    <mergeCell ref="X29:AD29"/>
    <mergeCell ref="AE29:AJ29"/>
    <mergeCell ref="AK29:AQ29"/>
    <mergeCell ref="AR29:AW29"/>
    <mergeCell ref="G19:N19"/>
    <mergeCell ref="P19:CK19"/>
    <mergeCell ref="BH20:BP20"/>
    <mergeCell ref="BQ20:BW20"/>
    <mergeCell ref="P25:GD25"/>
    <mergeCell ref="C26:H27"/>
    <mergeCell ref="R26:U26"/>
    <mergeCell ref="W26:Z26"/>
    <mergeCell ref="AD26:AG26"/>
    <mergeCell ref="L27:O27"/>
    <mergeCell ref="R27:U27"/>
    <mergeCell ref="W27:Z27"/>
    <mergeCell ref="G20:N20"/>
    <mergeCell ref="P20:Z20"/>
    <mergeCell ref="AA20:AG20"/>
    <mergeCell ref="GF20:GK24"/>
    <mergeCell ref="G21:N21"/>
    <mergeCell ref="P21:GD21"/>
    <mergeCell ref="G22:N22"/>
    <mergeCell ref="P22:GD22"/>
    <mergeCell ref="P23:GD23"/>
    <mergeCell ref="P24:GD24"/>
    <mergeCell ref="BX20:CD20"/>
    <mergeCell ref="CE20:CK20"/>
    <mergeCell ref="DO20:DU20"/>
    <mergeCell ref="AH20:AN20"/>
    <mergeCell ref="AO20:AU20"/>
    <mergeCell ref="AV20:BG20"/>
    <mergeCell ref="CL20:CZ20"/>
    <mergeCell ref="FL13:FQ13"/>
    <mergeCell ref="FR13:FX13"/>
    <mergeCell ref="CB16:CV16"/>
    <mergeCell ref="CZ16:GD16"/>
    <mergeCell ref="DA20:DG20"/>
    <mergeCell ref="DH20:DN20"/>
    <mergeCell ref="CB17:CV17"/>
    <mergeCell ref="CZ17:FV17"/>
    <mergeCell ref="DV20:EB20"/>
    <mergeCell ref="GG2:GG3"/>
    <mergeCell ref="GH2:GH3"/>
    <mergeCell ref="FG5:GD5"/>
    <mergeCell ref="B7:GD7"/>
    <mergeCell ref="B8:GD8"/>
    <mergeCell ref="I3:BH3"/>
    <mergeCell ref="BI3:DH3"/>
    <mergeCell ref="DI3:FH3"/>
    <mergeCell ref="FW17:GC17"/>
    <mergeCell ref="B10:GD10"/>
    <mergeCell ref="B11:GD11"/>
    <mergeCell ref="B12:GD12"/>
    <mergeCell ref="D13:BG15"/>
    <mergeCell ref="EG13:EQ13"/>
    <mergeCell ref="ER13:EX13"/>
    <mergeCell ref="EY13:FD13"/>
    <mergeCell ref="FE13:FK13"/>
    <mergeCell ref="GF2:GF3"/>
    <mergeCell ref="FY13:GD13"/>
    <mergeCell ref="CB14:CX14"/>
    <mergeCell ref="CZ14:GD14"/>
    <mergeCell ref="CB15:CX15"/>
    <mergeCell ref="CZ15:GD15"/>
    <mergeCell ref="B16:N16"/>
  </mergeCells>
  <phoneticPr fontId="3"/>
  <dataValidations count="2">
    <dataValidation type="list" allowBlank="1" showInputMessage="1" showErrorMessage="1" sqref="P20:Z20" xr:uid="{00000000-0002-0000-0F00-000000000000}">
      <formula1>$B$54:$B$57</formula1>
    </dataValidation>
    <dataValidation type="list" allowBlank="1" showInputMessage="1" showErrorMessage="1" sqref="EF42:EI42 EF49:EI49" xr:uid="{00000000-0002-0000-0F00-000001000000}">
      <formula1>$J$54:$J$58</formula1>
    </dataValidation>
  </dataValidations>
  <printOptions horizontalCentered="1"/>
  <pageMargins left="0.56000000000000005" right="0.2" top="0.43307086614173229" bottom="0.38" header="0.35433070866141736" footer="0.2"/>
  <pageSetup paperSize="9" scale="93"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5:AL64"/>
  <sheetViews>
    <sheetView showRowColHeaders="0" showZeros="0" workbookViewId="0">
      <selection activeCell="I10" sqref="I10:AE10"/>
    </sheetView>
  </sheetViews>
  <sheetFormatPr defaultColWidth="3.5" defaultRowHeight="21.75" customHeight="1"/>
  <cols>
    <col min="1" max="1" width="9.375" style="511" customWidth="1"/>
    <col min="2" max="2" width="3.5" style="511" customWidth="1"/>
    <col min="3" max="3" width="3.125" style="511" customWidth="1"/>
    <col min="4" max="5" width="3.5" style="511" customWidth="1"/>
    <col min="6" max="6" width="3.125" style="511" customWidth="1"/>
    <col min="7" max="7" width="3.5" style="511" customWidth="1"/>
    <col min="8" max="8" width="3.125" style="511" customWidth="1"/>
    <col min="9" max="9" width="4" style="511" customWidth="1"/>
    <col min="10" max="10" width="3.125" style="511" customWidth="1"/>
    <col min="11" max="31" width="3.5" style="511" customWidth="1"/>
    <col min="32" max="32" width="1.75" style="511" customWidth="1"/>
    <col min="33" max="33" width="3.5" style="511" customWidth="1"/>
    <col min="34" max="34" width="8.5" style="511" customWidth="1"/>
    <col min="35" max="16384" width="3.5" style="511"/>
  </cols>
  <sheetData>
    <row r="5" spans="1:33" s="564" customFormat="1" ht="9" customHeight="1">
      <c r="B5" s="565"/>
    </row>
    <row r="6" spans="1:33" ht="21.75" customHeight="1">
      <c r="B6" s="575" t="s">
        <v>738</v>
      </c>
      <c r="C6" s="513"/>
      <c r="D6" s="513"/>
      <c r="E6" s="513"/>
      <c r="F6" s="513"/>
      <c r="G6" s="513"/>
      <c r="H6" s="513"/>
      <c r="I6" s="513"/>
      <c r="J6" s="513"/>
      <c r="K6" s="513"/>
      <c r="L6" s="513"/>
      <c r="M6" s="513"/>
      <c r="N6" s="513"/>
      <c r="O6" s="513"/>
      <c r="P6" s="513"/>
      <c r="Q6" s="513"/>
      <c r="R6" s="513"/>
      <c r="S6" s="513"/>
      <c r="T6" s="513"/>
      <c r="U6" s="513"/>
      <c r="V6" s="513"/>
      <c r="W6" s="513"/>
      <c r="X6" s="513"/>
      <c r="Y6" s="513"/>
      <c r="Z6" s="513"/>
      <c r="AA6" s="513"/>
      <c r="AB6" s="513"/>
      <c r="AC6" s="513"/>
      <c r="AD6" s="513"/>
      <c r="AE6" s="513"/>
      <c r="AF6" s="518" t="s">
        <v>599</v>
      </c>
    </row>
    <row r="7" spans="1:33" ht="11.25" customHeight="1">
      <c r="B7" s="515"/>
      <c r="C7" s="515"/>
      <c r="D7" s="515"/>
      <c r="E7" s="515"/>
      <c r="F7" s="515"/>
      <c r="G7" s="515"/>
      <c r="H7" s="515"/>
      <c r="I7" s="515"/>
      <c r="J7" s="515"/>
      <c r="K7" s="515"/>
      <c r="L7" s="516"/>
      <c r="M7" s="516"/>
      <c r="N7" s="516"/>
      <c r="O7" s="566"/>
      <c r="P7" s="566"/>
      <c r="Q7" s="566"/>
      <c r="R7" s="566"/>
      <c r="S7" s="516"/>
      <c r="T7" s="516"/>
      <c r="U7" s="516"/>
      <c r="V7" s="516"/>
      <c r="W7" s="513"/>
      <c r="X7" s="513"/>
      <c r="Y7" s="513"/>
      <c r="Z7" s="513"/>
      <c r="AA7" s="513"/>
      <c r="AB7" s="513"/>
      <c r="AC7" s="517"/>
      <c r="AD7" s="513"/>
      <c r="AE7" s="513"/>
      <c r="AF7" s="513"/>
    </row>
    <row r="8" spans="1:33" ht="19.5" customHeight="1">
      <c r="B8" s="1355" t="s">
        <v>722</v>
      </c>
      <c r="C8" s="1355"/>
      <c r="D8" s="1355"/>
      <c r="E8" s="1355"/>
      <c r="F8" s="1355"/>
      <c r="G8" s="1355"/>
      <c r="H8" s="1355"/>
      <c r="I8" s="1355"/>
      <c r="J8" s="1355"/>
      <c r="K8" s="1355"/>
      <c r="L8" s="1355"/>
      <c r="M8" s="1355"/>
      <c r="N8" s="1355"/>
      <c r="O8" s="1355"/>
      <c r="P8" s="1355"/>
      <c r="Q8" s="1355"/>
      <c r="R8" s="1355"/>
      <c r="S8" s="1355"/>
      <c r="T8" s="1355"/>
      <c r="U8" s="1355"/>
      <c r="V8" s="1355"/>
      <c r="W8" s="1355"/>
      <c r="X8" s="1355"/>
      <c r="Y8" s="1355"/>
      <c r="Z8" s="1355"/>
      <c r="AA8" s="1355"/>
      <c r="AB8" s="1355"/>
      <c r="AC8" s="1355"/>
      <c r="AD8" s="1355"/>
      <c r="AE8" s="1355"/>
      <c r="AF8" s="1355"/>
      <c r="AG8" s="567"/>
    </row>
    <row r="9" spans="1:33" ht="19.5" customHeight="1">
      <c r="B9" s="515"/>
      <c r="C9" s="515"/>
      <c r="D9" s="515"/>
      <c r="E9" s="515"/>
      <c r="F9" s="515"/>
      <c r="G9" s="515"/>
      <c r="H9" s="515"/>
      <c r="I9" s="515"/>
      <c r="J9" s="515"/>
      <c r="K9" s="515"/>
      <c r="L9" s="516"/>
      <c r="M9" s="516"/>
      <c r="N9" s="516"/>
      <c r="O9" s="568"/>
      <c r="P9" s="568"/>
      <c r="Q9" s="568"/>
      <c r="R9" s="568"/>
      <c r="S9" s="516"/>
      <c r="T9" s="516"/>
      <c r="U9" s="516"/>
      <c r="V9" s="516"/>
      <c r="W9" s="513"/>
      <c r="X9" s="513"/>
      <c r="Y9" s="513"/>
      <c r="Z9" s="513"/>
      <c r="AA9" s="513"/>
      <c r="AB9" s="513"/>
      <c r="AC9" s="513"/>
      <c r="AD9" s="513"/>
      <c r="AE9" s="513"/>
      <c r="AF9" s="513"/>
    </row>
    <row r="10" spans="1:33" ht="33" customHeight="1">
      <c r="B10" s="519"/>
      <c r="C10" s="1356" t="s">
        <v>605</v>
      </c>
      <c r="D10" s="1356"/>
      <c r="E10" s="1356"/>
      <c r="F10" s="1356"/>
      <c r="G10" s="520"/>
      <c r="H10" s="521"/>
      <c r="I10" s="1357"/>
      <c r="J10" s="1357"/>
      <c r="K10" s="1357"/>
      <c r="L10" s="1357"/>
      <c r="M10" s="1357"/>
      <c r="N10" s="1357"/>
      <c r="O10" s="1357"/>
      <c r="P10" s="1357"/>
      <c r="Q10" s="1357"/>
      <c r="R10" s="1357"/>
      <c r="S10" s="1357"/>
      <c r="T10" s="1357"/>
      <c r="U10" s="1357"/>
      <c r="V10" s="1357"/>
      <c r="W10" s="1357"/>
      <c r="X10" s="1357"/>
      <c r="Y10" s="1357"/>
      <c r="Z10" s="1357"/>
      <c r="AA10" s="1357"/>
      <c r="AB10" s="1357"/>
      <c r="AC10" s="1357"/>
      <c r="AD10" s="1357"/>
      <c r="AE10" s="1357"/>
      <c r="AF10" s="522"/>
    </row>
    <row r="11" spans="1:33" ht="9" customHeight="1">
      <c r="A11" s="1370" t="s">
        <v>606</v>
      </c>
      <c r="B11" s="523"/>
      <c r="C11" s="1371" t="str">
        <f>IF(I11="","","フ　　リ　　ガ　　ナ")</f>
        <v/>
      </c>
      <c r="D11" s="1371"/>
      <c r="E11" s="1371"/>
      <c r="F11" s="1371"/>
      <c r="G11" s="524"/>
      <c r="H11" s="1372"/>
      <c r="I11" s="1373"/>
      <c r="J11" s="1373"/>
      <c r="K11" s="1373"/>
      <c r="L11" s="1373"/>
      <c r="M11" s="1373"/>
      <c r="N11" s="1373"/>
      <c r="O11" s="1373"/>
      <c r="P11" s="525"/>
      <c r="Q11" s="1374" t="s">
        <v>607</v>
      </c>
      <c r="R11" s="1345"/>
      <c r="S11" s="1345"/>
      <c r="T11" s="1345"/>
      <c r="U11" s="1338"/>
      <c r="V11" s="1358"/>
      <c r="W11" s="1358"/>
      <c r="X11" s="1358"/>
      <c r="Y11" s="1360" t="s">
        <v>19</v>
      </c>
      <c r="Z11" s="1358"/>
      <c r="AA11" s="1358"/>
      <c r="AB11" s="1360" t="s">
        <v>20</v>
      </c>
      <c r="AC11" s="1358"/>
      <c r="AD11" s="1358"/>
      <c r="AE11" s="1360" t="s">
        <v>608</v>
      </c>
      <c r="AF11" s="1368"/>
    </row>
    <row r="12" spans="1:33" ht="24" customHeight="1">
      <c r="A12" s="1370"/>
      <c r="B12" s="528"/>
      <c r="C12" s="1376" t="s">
        <v>64</v>
      </c>
      <c r="D12" s="1376"/>
      <c r="E12" s="1376"/>
      <c r="F12" s="1376"/>
      <c r="G12" s="529"/>
      <c r="H12" s="1365"/>
      <c r="I12" s="1377"/>
      <c r="J12" s="1377"/>
      <c r="K12" s="1377"/>
      <c r="L12" s="1377"/>
      <c r="M12" s="1377"/>
      <c r="N12" s="1377"/>
      <c r="O12" s="1377"/>
      <c r="P12" s="1377"/>
      <c r="Q12" s="1375"/>
      <c r="R12" s="1347"/>
      <c r="S12" s="1347"/>
      <c r="T12" s="1347"/>
      <c r="U12" s="1339"/>
      <c r="V12" s="1359"/>
      <c r="W12" s="1359"/>
      <c r="X12" s="1359"/>
      <c r="Y12" s="1361"/>
      <c r="Z12" s="1359"/>
      <c r="AA12" s="1359"/>
      <c r="AB12" s="1361"/>
      <c r="AC12" s="1359"/>
      <c r="AD12" s="1359"/>
      <c r="AE12" s="1361"/>
      <c r="AF12" s="1369"/>
    </row>
    <row r="13" spans="1:33" ht="33" customHeight="1">
      <c r="A13" s="1370"/>
      <c r="B13" s="532"/>
      <c r="C13" s="1362" t="s">
        <v>295</v>
      </c>
      <c r="D13" s="1362"/>
      <c r="E13" s="1362"/>
      <c r="F13" s="1362"/>
      <c r="G13" s="533"/>
      <c r="H13" s="534"/>
      <c r="I13" s="1363"/>
      <c r="J13" s="1363"/>
      <c r="K13" s="1363"/>
      <c r="L13" s="1363"/>
      <c r="M13" s="1363"/>
      <c r="N13" s="1363"/>
      <c r="O13" s="1363"/>
      <c r="P13" s="1363"/>
      <c r="Q13" s="1363"/>
      <c r="R13" s="1363"/>
      <c r="S13" s="1363"/>
      <c r="T13" s="1363"/>
      <c r="U13" s="1363"/>
      <c r="V13" s="1363"/>
      <c r="W13" s="1363"/>
      <c r="X13" s="1363"/>
      <c r="Y13" s="535"/>
      <c r="Z13" s="535"/>
      <c r="AA13" s="535"/>
      <c r="AB13" s="535"/>
      <c r="AC13" s="535"/>
      <c r="AD13" s="535"/>
      <c r="AE13" s="535"/>
      <c r="AF13" s="536"/>
    </row>
    <row r="14" spans="1:33" s="576" customFormat="1" ht="16.5" customHeight="1">
      <c r="B14" s="577"/>
      <c r="C14" s="578"/>
      <c r="D14" s="578"/>
      <c r="E14" s="1364" t="s">
        <v>634</v>
      </c>
      <c r="F14" s="1364"/>
      <c r="G14" s="1364"/>
      <c r="H14" s="1364"/>
      <c r="I14" s="579"/>
      <c r="J14" s="580"/>
      <c r="K14" s="1365" t="s">
        <v>635</v>
      </c>
      <c r="L14" s="1366"/>
      <c r="M14" s="1366"/>
      <c r="N14" s="1366"/>
      <c r="O14" s="1366"/>
      <c r="P14" s="1366"/>
      <c r="Q14" s="1366"/>
      <c r="R14" s="1366"/>
      <c r="S14" s="1366"/>
      <c r="T14" s="1366"/>
      <c r="U14" s="1366"/>
      <c r="V14" s="1366"/>
      <c r="W14" s="1366"/>
      <c r="X14" s="1366"/>
      <c r="Y14" s="1366"/>
      <c r="Z14" s="1366"/>
      <c r="AA14" s="1366"/>
      <c r="AB14" s="1366"/>
      <c r="AC14" s="1366"/>
      <c r="AD14" s="1366"/>
      <c r="AE14" s="1366"/>
      <c r="AF14" s="1367"/>
    </row>
    <row r="15" spans="1:33" ht="16.5" customHeight="1">
      <c r="A15" s="511">
        <v>1</v>
      </c>
      <c r="B15" s="1348" t="s">
        <v>636</v>
      </c>
      <c r="C15" s="581" t="s">
        <v>637</v>
      </c>
      <c r="D15" s="740"/>
      <c r="E15" s="740"/>
      <c r="F15" s="761" t="s">
        <v>19</v>
      </c>
      <c r="G15" s="740"/>
      <c r="H15" s="761" t="s">
        <v>20</v>
      </c>
      <c r="I15" s="740"/>
      <c r="J15" s="527" t="s">
        <v>21</v>
      </c>
      <c r="K15" s="539"/>
      <c r="L15" s="1340"/>
      <c r="M15" s="1340"/>
      <c r="N15" s="1340"/>
      <c r="O15" s="1340"/>
      <c r="P15" s="1340"/>
      <c r="Q15" s="1340"/>
      <c r="R15" s="1340"/>
      <c r="S15" s="1340"/>
      <c r="T15" s="1340"/>
      <c r="U15" s="1340"/>
      <c r="V15" s="1340"/>
      <c r="W15" s="1340"/>
      <c r="X15" s="1340"/>
      <c r="Y15" s="1340"/>
      <c r="Z15" s="1340"/>
      <c r="AA15" s="1340"/>
      <c r="AB15" s="1340"/>
      <c r="AC15" s="1340"/>
      <c r="AD15" s="1340"/>
      <c r="AE15" s="1340"/>
      <c r="AF15" s="540"/>
    </row>
    <row r="16" spans="1:33" ht="16.5" customHeight="1">
      <c r="B16" s="1349"/>
      <c r="C16" s="582" t="s">
        <v>638</v>
      </c>
      <c r="D16" s="741"/>
      <c r="E16" s="741"/>
      <c r="F16" s="762" t="s">
        <v>19</v>
      </c>
      <c r="G16" s="741"/>
      <c r="H16" s="762" t="s">
        <v>20</v>
      </c>
      <c r="I16" s="741"/>
      <c r="J16" s="531" t="s">
        <v>21</v>
      </c>
      <c r="K16" s="541"/>
      <c r="L16" s="1341"/>
      <c r="M16" s="1341"/>
      <c r="N16" s="1341"/>
      <c r="O16" s="1341"/>
      <c r="P16" s="1341"/>
      <c r="Q16" s="1341"/>
      <c r="R16" s="1341"/>
      <c r="S16" s="1341"/>
      <c r="T16" s="1341"/>
      <c r="U16" s="1341"/>
      <c r="V16" s="1341"/>
      <c r="W16" s="1341"/>
      <c r="X16" s="1341"/>
      <c r="Y16" s="1341"/>
      <c r="Z16" s="1341"/>
      <c r="AA16" s="1341"/>
      <c r="AB16" s="1341"/>
      <c r="AC16" s="1341"/>
      <c r="AD16" s="1341"/>
      <c r="AE16" s="1341"/>
      <c r="AF16" s="542"/>
    </row>
    <row r="17" spans="1:32" ht="16.5" customHeight="1">
      <c r="A17" s="511">
        <v>2</v>
      </c>
      <c r="B17" s="1349"/>
      <c r="C17" s="581" t="s">
        <v>637</v>
      </c>
      <c r="D17" s="740"/>
      <c r="E17" s="740"/>
      <c r="F17" s="761" t="s">
        <v>19</v>
      </c>
      <c r="G17" s="740"/>
      <c r="H17" s="761" t="s">
        <v>20</v>
      </c>
      <c r="I17" s="740"/>
      <c r="J17" s="527" t="s">
        <v>21</v>
      </c>
      <c r="K17" s="539"/>
      <c r="L17" s="1340"/>
      <c r="M17" s="1340"/>
      <c r="N17" s="1340"/>
      <c r="O17" s="1340"/>
      <c r="P17" s="1340"/>
      <c r="Q17" s="1340"/>
      <c r="R17" s="1340"/>
      <c r="S17" s="1340"/>
      <c r="T17" s="1340"/>
      <c r="U17" s="1340"/>
      <c r="V17" s="1340"/>
      <c r="W17" s="1340"/>
      <c r="X17" s="1340"/>
      <c r="Y17" s="1340"/>
      <c r="Z17" s="1340"/>
      <c r="AA17" s="1340"/>
      <c r="AB17" s="1340"/>
      <c r="AC17" s="1340"/>
      <c r="AD17" s="1340"/>
      <c r="AE17" s="1340"/>
      <c r="AF17" s="540"/>
    </row>
    <row r="18" spans="1:32" ht="16.5" customHeight="1">
      <c r="B18" s="1349"/>
      <c r="C18" s="582" t="s">
        <v>638</v>
      </c>
      <c r="D18" s="741"/>
      <c r="E18" s="741"/>
      <c r="F18" s="762" t="s">
        <v>19</v>
      </c>
      <c r="G18" s="741"/>
      <c r="H18" s="762" t="s">
        <v>20</v>
      </c>
      <c r="I18" s="741"/>
      <c r="J18" s="531" t="s">
        <v>21</v>
      </c>
      <c r="K18" s="541"/>
      <c r="L18" s="1341"/>
      <c r="M18" s="1341"/>
      <c r="N18" s="1341"/>
      <c r="O18" s="1341"/>
      <c r="P18" s="1341"/>
      <c r="Q18" s="1341"/>
      <c r="R18" s="1341"/>
      <c r="S18" s="1341"/>
      <c r="T18" s="1341"/>
      <c r="U18" s="1341"/>
      <c r="V18" s="1341"/>
      <c r="W18" s="1341"/>
      <c r="X18" s="1341"/>
      <c r="Y18" s="1341"/>
      <c r="Z18" s="1341"/>
      <c r="AA18" s="1341"/>
      <c r="AB18" s="1341"/>
      <c r="AC18" s="1341"/>
      <c r="AD18" s="1341"/>
      <c r="AE18" s="1341"/>
      <c r="AF18" s="542"/>
    </row>
    <row r="19" spans="1:32" ht="16.5" customHeight="1">
      <c r="A19" s="511">
        <v>3</v>
      </c>
      <c r="B19" s="1349"/>
      <c r="C19" s="581" t="s">
        <v>637</v>
      </c>
      <c r="D19" s="740"/>
      <c r="E19" s="740"/>
      <c r="F19" s="761" t="s">
        <v>19</v>
      </c>
      <c r="G19" s="740"/>
      <c r="H19" s="761" t="s">
        <v>20</v>
      </c>
      <c r="I19" s="740"/>
      <c r="J19" s="527" t="s">
        <v>21</v>
      </c>
      <c r="K19" s="539"/>
      <c r="L19" s="1340"/>
      <c r="M19" s="1340"/>
      <c r="N19" s="1340"/>
      <c r="O19" s="1340"/>
      <c r="P19" s="1340"/>
      <c r="Q19" s="1340"/>
      <c r="R19" s="1340"/>
      <c r="S19" s="1340"/>
      <c r="T19" s="1340"/>
      <c r="U19" s="1340"/>
      <c r="V19" s="1340"/>
      <c r="W19" s="1340"/>
      <c r="X19" s="1340"/>
      <c r="Y19" s="1340"/>
      <c r="Z19" s="1340"/>
      <c r="AA19" s="1340"/>
      <c r="AB19" s="1340"/>
      <c r="AC19" s="1340"/>
      <c r="AD19" s="1340"/>
      <c r="AE19" s="1340"/>
      <c r="AF19" s="540"/>
    </row>
    <row r="20" spans="1:32" ht="16.5" customHeight="1">
      <c r="B20" s="1349"/>
      <c r="C20" s="582" t="s">
        <v>638</v>
      </c>
      <c r="D20" s="741"/>
      <c r="E20" s="741"/>
      <c r="F20" s="762" t="s">
        <v>19</v>
      </c>
      <c r="G20" s="741"/>
      <c r="H20" s="762" t="s">
        <v>20</v>
      </c>
      <c r="I20" s="741"/>
      <c r="J20" s="531" t="s">
        <v>21</v>
      </c>
      <c r="K20" s="541"/>
      <c r="L20" s="1341"/>
      <c r="M20" s="1341"/>
      <c r="N20" s="1341"/>
      <c r="O20" s="1341"/>
      <c r="P20" s="1341"/>
      <c r="Q20" s="1341"/>
      <c r="R20" s="1341"/>
      <c r="S20" s="1341"/>
      <c r="T20" s="1341"/>
      <c r="U20" s="1341"/>
      <c r="V20" s="1341"/>
      <c r="W20" s="1341"/>
      <c r="X20" s="1341"/>
      <c r="Y20" s="1341"/>
      <c r="Z20" s="1341"/>
      <c r="AA20" s="1341"/>
      <c r="AB20" s="1341"/>
      <c r="AC20" s="1341"/>
      <c r="AD20" s="1341"/>
      <c r="AE20" s="1341"/>
      <c r="AF20" s="542"/>
    </row>
    <row r="21" spans="1:32" ht="16.5" customHeight="1">
      <c r="A21" s="511">
        <v>4</v>
      </c>
      <c r="B21" s="1349"/>
      <c r="C21" s="581" t="s">
        <v>637</v>
      </c>
      <c r="D21" s="740"/>
      <c r="E21" s="740"/>
      <c r="F21" s="761" t="s">
        <v>19</v>
      </c>
      <c r="G21" s="740"/>
      <c r="H21" s="761" t="s">
        <v>20</v>
      </c>
      <c r="I21" s="740"/>
      <c r="J21" s="527" t="s">
        <v>21</v>
      </c>
      <c r="K21" s="539"/>
      <c r="L21" s="1340"/>
      <c r="M21" s="1340"/>
      <c r="N21" s="1340"/>
      <c r="O21" s="1340"/>
      <c r="P21" s="1340"/>
      <c r="Q21" s="1340"/>
      <c r="R21" s="1340"/>
      <c r="S21" s="1340"/>
      <c r="T21" s="1340"/>
      <c r="U21" s="1340"/>
      <c r="V21" s="1340"/>
      <c r="W21" s="1340"/>
      <c r="X21" s="1340"/>
      <c r="Y21" s="1340"/>
      <c r="Z21" s="1340"/>
      <c r="AA21" s="1340"/>
      <c r="AB21" s="1340"/>
      <c r="AC21" s="1340"/>
      <c r="AD21" s="1340"/>
      <c r="AE21" s="1340"/>
      <c r="AF21" s="540"/>
    </row>
    <row r="22" spans="1:32" ht="16.5" customHeight="1">
      <c r="B22" s="1349"/>
      <c r="C22" s="582" t="s">
        <v>638</v>
      </c>
      <c r="D22" s="741"/>
      <c r="E22" s="741"/>
      <c r="F22" s="762" t="s">
        <v>19</v>
      </c>
      <c r="G22" s="741"/>
      <c r="H22" s="762" t="s">
        <v>20</v>
      </c>
      <c r="I22" s="741"/>
      <c r="J22" s="531" t="s">
        <v>21</v>
      </c>
      <c r="K22" s="541"/>
      <c r="L22" s="1341"/>
      <c r="M22" s="1341"/>
      <c r="N22" s="1341"/>
      <c r="O22" s="1341"/>
      <c r="P22" s="1341"/>
      <c r="Q22" s="1341"/>
      <c r="R22" s="1341"/>
      <c r="S22" s="1341"/>
      <c r="T22" s="1341"/>
      <c r="U22" s="1341"/>
      <c r="V22" s="1341"/>
      <c r="W22" s="1341"/>
      <c r="X22" s="1341"/>
      <c r="Y22" s="1341"/>
      <c r="Z22" s="1341"/>
      <c r="AA22" s="1341"/>
      <c r="AB22" s="1341"/>
      <c r="AC22" s="1341"/>
      <c r="AD22" s="1341"/>
      <c r="AE22" s="1341"/>
      <c r="AF22" s="542"/>
    </row>
    <row r="23" spans="1:32" ht="16.5" customHeight="1">
      <c r="A23" s="511">
        <v>5</v>
      </c>
      <c r="B23" s="1349"/>
      <c r="C23" s="581" t="s">
        <v>637</v>
      </c>
      <c r="D23" s="740"/>
      <c r="E23" s="740"/>
      <c r="F23" s="761" t="s">
        <v>19</v>
      </c>
      <c r="G23" s="740"/>
      <c r="H23" s="761" t="s">
        <v>20</v>
      </c>
      <c r="I23" s="740"/>
      <c r="J23" s="527" t="s">
        <v>21</v>
      </c>
      <c r="K23" s="539"/>
      <c r="L23" s="1340"/>
      <c r="M23" s="1340"/>
      <c r="N23" s="1340"/>
      <c r="O23" s="1340"/>
      <c r="P23" s="1340"/>
      <c r="Q23" s="1340"/>
      <c r="R23" s="1340"/>
      <c r="S23" s="1340"/>
      <c r="T23" s="1340"/>
      <c r="U23" s="1340"/>
      <c r="V23" s="1340"/>
      <c r="W23" s="1340"/>
      <c r="X23" s="1340"/>
      <c r="Y23" s="1340"/>
      <c r="Z23" s="1340"/>
      <c r="AA23" s="1340"/>
      <c r="AB23" s="1340"/>
      <c r="AC23" s="1340"/>
      <c r="AD23" s="1340"/>
      <c r="AE23" s="1340"/>
      <c r="AF23" s="540"/>
    </row>
    <row r="24" spans="1:32" ht="16.5" customHeight="1">
      <c r="B24" s="1349"/>
      <c r="C24" s="582" t="s">
        <v>638</v>
      </c>
      <c r="D24" s="741"/>
      <c r="E24" s="741"/>
      <c r="F24" s="762" t="s">
        <v>19</v>
      </c>
      <c r="G24" s="741"/>
      <c r="H24" s="762" t="s">
        <v>20</v>
      </c>
      <c r="I24" s="741"/>
      <c r="J24" s="531" t="s">
        <v>21</v>
      </c>
      <c r="K24" s="541"/>
      <c r="L24" s="1341"/>
      <c r="M24" s="1341"/>
      <c r="N24" s="1341"/>
      <c r="O24" s="1341"/>
      <c r="P24" s="1341"/>
      <c r="Q24" s="1341"/>
      <c r="R24" s="1341"/>
      <c r="S24" s="1341"/>
      <c r="T24" s="1341"/>
      <c r="U24" s="1341"/>
      <c r="V24" s="1341"/>
      <c r="W24" s="1341"/>
      <c r="X24" s="1341"/>
      <c r="Y24" s="1341"/>
      <c r="Z24" s="1341"/>
      <c r="AA24" s="1341"/>
      <c r="AB24" s="1341"/>
      <c r="AC24" s="1341"/>
      <c r="AD24" s="1341"/>
      <c r="AE24" s="1341"/>
      <c r="AF24" s="542"/>
    </row>
    <row r="25" spans="1:32" ht="16.5" customHeight="1">
      <c r="A25" s="511">
        <v>6</v>
      </c>
      <c r="B25" s="1349"/>
      <c r="C25" s="581" t="s">
        <v>637</v>
      </c>
      <c r="D25" s="740"/>
      <c r="E25" s="740"/>
      <c r="F25" s="761" t="s">
        <v>19</v>
      </c>
      <c r="G25" s="740"/>
      <c r="H25" s="761" t="s">
        <v>20</v>
      </c>
      <c r="I25" s="740"/>
      <c r="J25" s="527" t="s">
        <v>21</v>
      </c>
      <c r="K25" s="539"/>
      <c r="L25" s="1340"/>
      <c r="M25" s="1340"/>
      <c r="N25" s="1340"/>
      <c r="O25" s="1340"/>
      <c r="P25" s="1340"/>
      <c r="Q25" s="1340"/>
      <c r="R25" s="1340"/>
      <c r="S25" s="1340"/>
      <c r="T25" s="1340"/>
      <c r="U25" s="1340"/>
      <c r="V25" s="1340"/>
      <c r="W25" s="1340"/>
      <c r="X25" s="1340"/>
      <c r="Y25" s="1340"/>
      <c r="Z25" s="1340"/>
      <c r="AA25" s="1340"/>
      <c r="AB25" s="1340"/>
      <c r="AC25" s="1340"/>
      <c r="AD25" s="1340"/>
      <c r="AE25" s="1340"/>
      <c r="AF25" s="540"/>
    </row>
    <row r="26" spans="1:32" ht="16.5" customHeight="1">
      <c r="B26" s="1349"/>
      <c r="C26" s="582" t="s">
        <v>638</v>
      </c>
      <c r="D26" s="741"/>
      <c r="E26" s="741"/>
      <c r="F26" s="762" t="s">
        <v>19</v>
      </c>
      <c r="G26" s="741"/>
      <c r="H26" s="762" t="s">
        <v>20</v>
      </c>
      <c r="I26" s="741"/>
      <c r="J26" s="531" t="s">
        <v>21</v>
      </c>
      <c r="K26" s="541"/>
      <c r="L26" s="1341"/>
      <c r="M26" s="1341"/>
      <c r="N26" s="1341"/>
      <c r="O26" s="1341"/>
      <c r="P26" s="1341"/>
      <c r="Q26" s="1341"/>
      <c r="R26" s="1341"/>
      <c r="S26" s="1341"/>
      <c r="T26" s="1341"/>
      <c r="U26" s="1341"/>
      <c r="V26" s="1341"/>
      <c r="W26" s="1341"/>
      <c r="X26" s="1341"/>
      <c r="Y26" s="1341"/>
      <c r="Z26" s="1341"/>
      <c r="AA26" s="1341"/>
      <c r="AB26" s="1341"/>
      <c r="AC26" s="1341"/>
      <c r="AD26" s="1341"/>
      <c r="AE26" s="1341"/>
      <c r="AF26" s="542"/>
    </row>
    <row r="27" spans="1:32" ht="16.5" customHeight="1">
      <c r="A27" s="511">
        <v>7</v>
      </c>
      <c r="B27" s="1349"/>
      <c r="C27" s="581" t="s">
        <v>637</v>
      </c>
      <c r="D27" s="740"/>
      <c r="E27" s="740"/>
      <c r="F27" s="761" t="s">
        <v>19</v>
      </c>
      <c r="G27" s="740"/>
      <c r="H27" s="761" t="s">
        <v>20</v>
      </c>
      <c r="I27" s="740"/>
      <c r="J27" s="527" t="s">
        <v>21</v>
      </c>
      <c r="K27" s="539"/>
      <c r="L27" s="1340"/>
      <c r="M27" s="1340"/>
      <c r="N27" s="1340"/>
      <c r="O27" s="1340"/>
      <c r="P27" s="1340"/>
      <c r="Q27" s="1340"/>
      <c r="R27" s="1340"/>
      <c r="S27" s="1340"/>
      <c r="T27" s="1340"/>
      <c r="U27" s="1340"/>
      <c r="V27" s="1340"/>
      <c r="W27" s="1340"/>
      <c r="X27" s="1340"/>
      <c r="Y27" s="1340"/>
      <c r="Z27" s="1340"/>
      <c r="AA27" s="1340"/>
      <c r="AB27" s="1340"/>
      <c r="AC27" s="1340"/>
      <c r="AD27" s="1340"/>
      <c r="AE27" s="1340"/>
      <c r="AF27" s="540"/>
    </row>
    <row r="28" spans="1:32" ht="16.5" customHeight="1">
      <c r="B28" s="1349"/>
      <c r="C28" s="582" t="s">
        <v>638</v>
      </c>
      <c r="D28" s="741"/>
      <c r="E28" s="741"/>
      <c r="F28" s="762" t="s">
        <v>19</v>
      </c>
      <c r="G28" s="741"/>
      <c r="H28" s="762" t="s">
        <v>20</v>
      </c>
      <c r="I28" s="741"/>
      <c r="J28" s="531" t="s">
        <v>21</v>
      </c>
      <c r="K28" s="541"/>
      <c r="L28" s="1341"/>
      <c r="M28" s="1341"/>
      <c r="N28" s="1341"/>
      <c r="O28" s="1341"/>
      <c r="P28" s="1341"/>
      <c r="Q28" s="1341"/>
      <c r="R28" s="1341"/>
      <c r="S28" s="1341"/>
      <c r="T28" s="1341"/>
      <c r="U28" s="1341"/>
      <c r="V28" s="1341"/>
      <c r="W28" s="1341"/>
      <c r="X28" s="1341"/>
      <c r="Y28" s="1341"/>
      <c r="Z28" s="1341"/>
      <c r="AA28" s="1341"/>
      <c r="AB28" s="1341"/>
      <c r="AC28" s="1341"/>
      <c r="AD28" s="1341"/>
      <c r="AE28" s="1341"/>
      <c r="AF28" s="542"/>
    </row>
    <row r="29" spans="1:32" ht="16.5" customHeight="1">
      <c r="A29" s="511">
        <v>8</v>
      </c>
      <c r="B29" s="1349"/>
      <c r="C29" s="581" t="s">
        <v>637</v>
      </c>
      <c r="D29" s="740"/>
      <c r="E29" s="740"/>
      <c r="F29" s="761" t="s">
        <v>19</v>
      </c>
      <c r="G29" s="740"/>
      <c r="H29" s="761" t="s">
        <v>20</v>
      </c>
      <c r="I29" s="740"/>
      <c r="J29" s="527" t="s">
        <v>21</v>
      </c>
      <c r="K29" s="539"/>
      <c r="L29" s="1340"/>
      <c r="M29" s="1340"/>
      <c r="N29" s="1340"/>
      <c r="O29" s="1340"/>
      <c r="P29" s="1340"/>
      <c r="Q29" s="1340"/>
      <c r="R29" s="1340"/>
      <c r="S29" s="1340"/>
      <c r="T29" s="1340"/>
      <c r="U29" s="1340"/>
      <c r="V29" s="1340"/>
      <c r="W29" s="1340"/>
      <c r="X29" s="1340"/>
      <c r="Y29" s="1340"/>
      <c r="Z29" s="1340"/>
      <c r="AA29" s="1340"/>
      <c r="AB29" s="1340"/>
      <c r="AC29" s="1340"/>
      <c r="AD29" s="1340"/>
      <c r="AE29" s="1340"/>
      <c r="AF29" s="540"/>
    </row>
    <row r="30" spans="1:32" ht="16.5" customHeight="1">
      <c r="B30" s="1349"/>
      <c r="C30" s="582" t="s">
        <v>638</v>
      </c>
      <c r="D30" s="741"/>
      <c r="E30" s="741"/>
      <c r="F30" s="762" t="s">
        <v>19</v>
      </c>
      <c r="G30" s="741"/>
      <c r="H30" s="762" t="s">
        <v>20</v>
      </c>
      <c r="I30" s="741"/>
      <c r="J30" s="531" t="s">
        <v>21</v>
      </c>
      <c r="K30" s="541"/>
      <c r="L30" s="1341"/>
      <c r="M30" s="1341"/>
      <c r="N30" s="1341"/>
      <c r="O30" s="1341"/>
      <c r="P30" s="1341"/>
      <c r="Q30" s="1341"/>
      <c r="R30" s="1341"/>
      <c r="S30" s="1341"/>
      <c r="T30" s="1341"/>
      <c r="U30" s="1341"/>
      <c r="V30" s="1341"/>
      <c r="W30" s="1341"/>
      <c r="X30" s="1341"/>
      <c r="Y30" s="1341"/>
      <c r="Z30" s="1341"/>
      <c r="AA30" s="1341"/>
      <c r="AB30" s="1341"/>
      <c r="AC30" s="1341"/>
      <c r="AD30" s="1341"/>
      <c r="AE30" s="1341"/>
      <c r="AF30" s="542"/>
    </row>
    <row r="31" spans="1:32" ht="16.5" customHeight="1">
      <c r="A31" s="511">
        <v>9</v>
      </c>
      <c r="B31" s="1349"/>
      <c r="C31" s="581" t="s">
        <v>637</v>
      </c>
      <c r="D31" s="740"/>
      <c r="E31" s="740"/>
      <c r="F31" s="761" t="s">
        <v>19</v>
      </c>
      <c r="G31" s="740"/>
      <c r="H31" s="761" t="s">
        <v>20</v>
      </c>
      <c r="I31" s="740"/>
      <c r="J31" s="527" t="s">
        <v>21</v>
      </c>
      <c r="K31" s="539"/>
      <c r="L31" s="1340"/>
      <c r="M31" s="1340"/>
      <c r="N31" s="1340"/>
      <c r="O31" s="1340"/>
      <c r="P31" s="1340"/>
      <c r="Q31" s="1340"/>
      <c r="R31" s="1340"/>
      <c r="S31" s="1340"/>
      <c r="T31" s="1340"/>
      <c r="U31" s="1340"/>
      <c r="V31" s="1340"/>
      <c r="W31" s="1340"/>
      <c r="X31" s="1340"/>
      <c r="Y31" s="1340"/>
      <c r="Z31" s="1340"/>
      <c r="AA31" s="1340"/>
      <c r="AB31" s="1340"/>
      <c r="AC31" s="1340"/>
      <c r="AD31" s="1340"/>
      <c r="AE31" s="1340"/>
      <c r="AF31" s="540"/>
    </row>
    <row r="32" spans="1:32" ht="16.5" customHeight="1">
      <c r="B32" s="1349"/>
      <c r="C32" s="582" t="s">
        <v>638</v>
      </c>
      <c r="D32" s="741"/>
      <c r="E32" s="741"/>
      <c r="F32" s="762" t="s">
        <v>19</v>
      </c>
      <c r="G32" s="741"/>
      <c r="H32" s="762" t="s">
        <v>20</v>
      </c>
      <c r="I32" s="741"/>
      <c r="J32" s="531" t="s">
        <v>21</v>
      </c>
      <c r="K32" s="541"/>
      <c r="L32" s="1341"/>
      <c r="M32" s="1341"/>
      <c r="N32" s="1341"/>
      <c r="O32" s="1341"/>
      <c r="P32" s="1341"/>
      <c r="Q32" s="1341"/>
      <c r="R32" s="1341"/>
      <c r="S32" s="1341"/>
      <c r="T32" s="1341"/>
      <c r="U32" s="1341"/>
      <c r="V32" s="1341"/>
      <c r="W32" s="1341"/>
      <c r="X32" s="1341"/>
      <c r="Y32" s="1341"/>
      <c r="Z32" s="1341"/>
      <c r="AA32" s="1341"/>
      <c r="AB32" s="1341"/>
      <c r="AC32" s="1341"/>
      <c r="AD32" s="1341"/>
      <c r="AE32" s="1341"/>
      <c r="AF32" s="542"/>
    </row>
    <row r="33" spans="1:32" ht="16.5" customHeight="1">
      <c r="A33" s="511">
        <v>10</v>
      </c>
      <c r="B33" s="1349"/>
      <c r="C33" s="581" t="s">
        <v>637</v>
      </c>
      <c r="D33" s="740"/>
      <c r="E33" s="740"/>
      <c r="F33" s="761" t="s">
        <v>19</v>
      </c>
      <c r="G33" s="740"/>
      <c r="H33" s="761" t="s">
        <v>20</v>
      </c>
      <c r="I33" s="740"/>
      <c r="J33" s="527" t="s">
        <v>21</v>
      </c>
      <c r="K33" s="539"/>
      <c r="L33" s="1340"/>
      <c r="M33" s="1340"/>
      <c r="N33" s="1340"/>
      <c r="O33" s="1340"/>
      <c r="P33" s="1340"/>
      <c r="Q33" s="1340"/>
      <c r="R33" s="1340"/>
      <c r="S33" s="1340"/>
      <c r="T33" s="1340"/>
      <c r="U33" s="1340"/>
      <c r="V33" s="1340"/>
      <c r="W33" s="1340"/>
      <c r="X33" s="1340"/>
      <c r="Y33" s="1340"/>
      <c r="Z33" s="1340"/>
      <c r="AA33" s="1340"/>
      <c r="AB33" s="1340"/>
      <c r="AC33" s="1340"/>
      <c r="AD33" s="1340"/>
      <c r="AE33" s="1340"/>
      <c r="AF33" s="540"/>
    </row>
    <row r="34" spans="1:32" ht="16.5" customHeight="1">
      <c r="B34" s="1349"/>
      <c r="C34" s="582" t="s">
        <v>638</v>
      </c>
      <c r="D34" s="741"/>
      <c r="E34" s="741"/>
      <c r="F34" s="762" t="s">
        <v>19</v>
      </c>
      <c r="G34" s="741"/>
      <c r="H34" s="762" t="s">
        <v>20</v>
      </c>
      <c r="I34" s="741"/>
      <c r="J34" s="531" t="s">
        <v>21</v>
      </c>
      <c r="K34" s="541"/>
      <c r="L34" s="1341"/>
      <c r="M34" s="1341"/>
      <c r="N34" s="1341"/>
      <c r="O34" s="1341"/>
      <c r="P34" s="1341"/>
      <c r="Q34" s="1341"/>
      <c r="R34" s="1341"/>
      <c r="S34" s="1341"/>
      <c r="T34" s="1341"/>
      <c r="U34" s="1341"/>
      <c r="V34" s="1341"/>
      <c r="W34" s="1341"/>
      <c r="X34" s="1341"/>
      <c r="Y34" s="1341"/>
      <c r="Z34" s="1341"/>
      <c r="AA34" s="1341"/>
      <c r="AB34" s="1341"/>
      <c r="AC34" s="1341"/>
      <c r="AD34" s="1341"/>
      <c r="AE34" s="1341"/>
      <c r="AF34" s="542"/>
    </row>
    <row r="35" spans="1:32" ht="16.5" customHeight="1">
      <c r="A35" s="511">
        <v>11</v>
      </c>
      <c r="B35" s="1349"/>
      <c r="C35" s="581" t="s">
        <v>637</v>
      </c>
      <c r="D35" s="740"/>
      <c r="E35" s="740"/>
      <c r="F35" s="761" t="s">
        <v>19</v>
      </c>
      <c r="G35" s="740"/>
      <c r="H35" s="761" t="s">
        <v>20</v>
      </c>
      <c r="I35" s="740"/>
      <c r="J35" s="527" t="s">
        <v>21</v>
      </c>
      <c r="K35" s="539"/>
      <c r="L35" s="1340"/>
      <c r="M35" s="1340"/>
      <c r="N35" s="1340"/>
      <c r="O35" s="1340"/>
      <c r="P35" s="1340"/>
      <c r="Q35" s="1340"/>
      <c r="R35" s="1340"/>
      <c r="S35" s="1340"/>
      <c r="T35" s="1340"/>
      <c r="U35" s="1340"/>
      <c r="V35" s="1340"/>
      <c r="W35" s="1340"/>
      <c r="X35" s="1340"/>
      <c r="Y35" s="1340"/>
      <c r="Z35" s="1340"/>
      <c r="AA35" s="1340"/>
      <c r="AB35" s="1340"/>
      <c r="AC35" s="1340"/>
      <c r="AD35" s="1340"/>
      <c r="AE35" s="1340"/>
      <c r="AF35" s="540"/>
    </row>
    <row r="36" spans="1:32" ht="16.5" customHeight="1">
      <c r="B36" s="1349"/>
      <c r="C36" s="582" t="s">
        <v>638</v>
      </c>
      <c r="D36" s="741"/>
      <c r="E36" s="741"/>
      <c r="F36" s="762" t="s">
        <v>19</v>
      </c>
      <c r="G36" s="741"/>
      <c r="H36" s="762" t="s">
        <v>20</v>
      </c>
      <c r="I36" s="741"/>
      <c r="J36" s="531" t="s">
        <v>21</v>
      </c>
      <c r="K36" s="541"/>
      <c r="L36" s="1341"/>
      <c r="M36" s="1341"/>
      <c r="N36" s="1341"/>
      <c r="O36" s="1341"/>
      <c r="P36" s="1341"/>
      <c r="Q36" s="1341"/>
      <c r="R36" s="1341"/>
      <c r="S36" s="1341"/>
      <c r="T36" s="1341"/>
      <c r="U36" s="1341"/>
      <c r="V36" s="1341"/>
      <c r="W36" s="1341"/>
      <c r="X36" s="1341"/>
      <c r="Y36" s="1341"/>
      <c r="Z36" s="1341"/>
      <c r="AA36" s="1341"/>
      <c r="AB36" s="1341"/>
      <c r="AC36" s="1341"/>
      <c r="AD36" s="1341"/>
      <c r="AE36" s="1341"/>
      <c r="AF36" s="542"/>
    </row>
    <row r="37" spans="1:32" ht="16.5" customHeight="1">
      <c r="A37" s="511">
        <v>12</v>
      </c>
      <c r="B37" s="1349"/>
      <c r="C37" s="581" t="s">
        <v>637</v>
      </c>
      <c r="D37" s="740"/>
      <c r="E37" s="740"/>
      <c r="F37" s="761" t="s">
        <v>19</v>
      </c>
      <c r="G37" s="740"/>
      <c r="H37" s="761" t="s">
        <v>20</v>
      </c>
      <c r="I37" s="740"/>
      <c r="J37" s="527" t="s">
        <v>21</v>
      </c>
      <c r="K37" s="539"/>
      <c r="L37" s="1340"/>
      <c r="M37" s="1340"/>
      <c r="N37" s="1340"/>
      <c r="O37" s="1340"/>
      <c r="P37" s="1340"/>
      <c r="Q37" s="1340"/>
      <c r="R37" s="1340"/>
      <c r="S37" s="1340"/>
      <c r="T37" s="1340"/>
      <c r="U37" s="1340"/>
      <c r="V37" s="1340"/>
      <c r="W37" s="1340"/>
      <c r="X37" s="1340"/>
      <c r="Y37" s="1340"/>
      <c r="Z37" s="1340"/>
      <c r="AA37" s="1340"/>
      <c r="AB37" s="1340"/>
      <c r="AC37" s="1340"/>
      <c r="AD37" s="1340"/>
      <c r="AE37" s="1340"/>
      <c r="AF37" s="540"/>
    </row>
    <row r="38" spans="1:32" ht="16.5" customHeight="1">
      <c r="B38" s="1349"/>
      <c r="C38" s="582" t="s">
        <v>638</v>
      </c>
      <c r="D38" s="741"/>
      <c r="E38" s="741"/>
      <c r="F38" s="762" t="s">
        <v>19</v>
      </c>
      <c r="G38" s="741"/>
      <c r="H38" s="762" t="s">
        <v>20</v>
      </c>
      <c r="I38" s="741"/>
      <c r="J38" s="531" t="s">
        <v>21</v>
      </c>
      <c r="K38" s="541"/>
      <c r="L38" s="1341"/>
      <c r="M38" s="1341"/>
      <c r="N38" s="1341"/>
      <c r="O38" s="1341"/>
      <c r="P38" s="1341"/>
      <c r="Q38" s="1341"/>
      <c r="R38" s="1341"/>
      <c r="S38" s="1341"/>
      <c r="T38" s="1341"/>
      <c r="U38" s="1341"/>
      <c r="V38" s="1341"/>
      <c r="W38" s="1341"/>
      <c r="X38" s="1341"/>
      <c r="Y38" s="1341"/>
      <c r="Z38" s="1341"/>
      <c r="AA38" s="1341"/>
      <c r="AB38" s="1341"/>
      <c r="AC38" s="1341"/>
      <c r="AD38" s="1341"/>
      <c r="AE38" s="1341"/>
      <c r="AF38" s="542"/>
    </row>
    <row r="39" spans="1:32" ht="16.5" customHeight="1">
      <c r="A39" s="511">
        <v>13</v>
      </c>
      <c r="B39" s="1349"/>
      <c r="C39" s="581" t="s">
        <v>637</v>
      </c>
      <c r="D39" s="740"/>
      <c r="E39" s="740"/>
      <c r="F39" s="761" t="s">
        <v>19</v>
      </c>
      <c r="G39" s="740"/>
      <c r="H39" s="761" t="s">
        <v>20</v>
      </c>
      <c r="I39" s="740"/>
      <c r="J39" s="527" t="s">
        <v>21</v>
      </c>
      <c r="K39" s="539"/>
      <c r="L39" s="1340"/>
      <c r="M39" s="1340"/>
      <c r="N39" s="1340"/>
      <c r="O39" s="1340"/>
      <c r="P39" s="1340"/>
      <c r="Q39" s="1340"/>
      <c r="R39" s="1340"/>
      <c r="S39" s="1340"/>
      <c r="T39" s="1340"/>
      <c r="U39" s="1340"/>
      <c r="V39" s="1340"/>
      <c r="W39" s="1340"/>
      <c r="X39" s="1340"/>
      <c r="Y39" s="1340"/>
      <c r="Z39" s="1340"/>
      <c r="AA39" s="1340"/>
      <c r="AB39" s="1340"/>
      <c r="AC39" s="1340"/>
      <c r="AD39" s="1340"/>
      <c r="AE39" s="1340"/>
      <c r="AF39" s="540"/>
    </row>
    <row r="40" spans="1:32" ht="16.5" customHeight="1">
      <c r="B40" s="1349"/>
      <c r="C40" s="582" t="s">
        <v>638</v>
      </c>
      <c r="D40" s="741"/>
      <c r="E40" s="741"/>
      <c r="F40" s="762" t="s">
        <v>19</v>
      </c>
      <c r="G40" s="741"/>
      <c r="H40" s="762" t="s">
        <v>20</v>
      </c>
      <c r="I40" s="741"/>
      <c r="J40" s="531" t="s">
        <v>21</v>
      </c>
      <c r="K40" s="541"/>
      <c r="L40" s="1341"/>
      <c r="M40" s="1341"/>
      <c r="N40" s="1341"/>
      <c r="O40" s="1341"/>
      <c r="P40" s="1341"/>
      <c r="Q40" s="1341"/>
      <c r="R40" s="1341"/>
      <c r="S40" s="1341"/>
      <c r="T40" s="1341"/>
      <c r="U40" s="1341"/>
      <c r="V40" s="1341"/>
      <c r="W40" s="1341"/>
      <c r="X40" s="1341"/>
      <c r="Y40" s="1341"/>
      <c r="Z40" s="1341"/>
      <c r="AA40" s="1341"/>
      <c r="AB40" s="1341"/>
      <c r="AC40" s="1341"/>
      <c r="AD40" s="1341"/>
      <c r="AE40" s="1341"/>
      <c r="AF40" s="542"/>
    </row>
    <row r="41" spans="1:32" ht="16.5" customHeight="1">
      <c r="A41" s="511">
        <v>14</v>
      </c>
      <c r="B41" s="1349"/>
      <c r="C41" s="581" t="s">
        <v>637</v>
      </c>
      <c r="D41" s="740"/>
      <c r="E41" s="740"/>
      <c r="F41" s="761" t="s">
        <v>19</v>
      </c>
      <c r="G41" s="740"/>
      <c r="H41" s="761" t="s">
        <v>20</v>
      </c>
      <c r="I41" s="740"/>
      <c r="J41" s="527" t="s">
        <v>21</v>
      </c>
      <c r="K41" s="539"/>
      <c r="L41" s="1340"/>
      <c r="M41" s="1340"/>
      <c r="N41" s="1340"/>
      <c r="O41" s="1340"/>
      <c r="P41" s="1340"/>
      <c r="Q41" s="1340"/>
      <c r="R41" s="1340"/>
      <c r="S41" s="1340"/>
      <c r="T41" s="1340"/>
      <c r="U41" s="1340"/>
      <c r="V41" s="1340"/>
      <c r="W41" s="1340"/>
      <c r="X41" s="1340"/>
      <c r="Y41" s="1340"/>
      <c r="Z41" s="1340"/>
      <c r="AA41" s="1340"/>
      <c r="AB41" s="1340"/>
      <c r="AC41" s="1340"/>
      <c r="AD41" s="1340"/>
      <c r="AE41" s="1340"/>
      <c r="AF41" s="540"/>
    </row>
    <row r="42" spans="1:32" ht="16.5" customHeight="1">
      <c r="B42" s="1349"/>
      <c r="C42" s="582" t="s">
        <v>638</v>
      </c>
      <c r="D42" s="741"/>
      <c r="E42" s="741"/>
      <c r="F42" s="762" t="s">
        <v>19</v>
      </c>
      <c r="G42" s="741"/>
      <c r="H42" s="762" t="s">
        <v>20</v>
      </c>
      <c r="I42" s="741"/>
      <c r="J42" s="531" t="s">
        <v>21</v>
      </c>
      <c r="K42" s="541"/>
      <c r="L42" s="1341"/>
      <c r="M42" s="1341"/>
      <c r="N42" s="1341"/>
      <c r="O42" s="1341"/>
      <c r="P42" s="1341"/>
      <c r="Q42" s="1341"/>
      <c r="R42" s="1341"/>
      <c r="S42" s="1341"/>
      <c r="T42" s="1341"/>
      <c r="U42" s="1341"/>
      <c r="V42" s="1341"/>
      <c r="W42" s="1341"/>
      <c r="X42" s="1341"/>
      <c r="Y42" s="1341"/>
      <c r="Z42" s="1341"/>
      <c r="AA42" s="1341"/>
      <c r="AB42" s="1341"/>
      <c r="AC42" s="1341"/>
      <c r="AD42" s="1341"/>
      <c r="AE42" s="1341"/>
      <c r="AF42" s="542"/>
    </row>
    <row r="43" spans="1:32" ht="16.5" customHeight="1">
      <c r="B43" s="1348" t="s">
        <v>609</v>
      </c>
      <c r="C43" s="537"/>
      <c r="D43" s="1351" t="s">
        <v>610</v>
      </c>
      <c r="E43" s="1351"/>
      <c r="F43" s="1351"/>
      <c r="G43" s="1351"/>
      <c r="H43" s="1351"/>
      <c r="I43" s="1351"/>
      <c r="J43" s="538"/>
      <c r="K43" s="1352" t="s">
        <v>611</v>
      </c>
      <c r="L43" s="1353"/>
      <c r="M43" s="1353"/>
      <c r="N43" s="1353"/>
      <c r="O43" s="1353"/>
      <c r="P43" s="1353"/>
      <c r="Q43" s="1353"/>
      <c r="R43" s="1353"/>
      <c r="S43" s="1353"/>
      <c r="T43" s="1353"/>
      <c r="U43" s="1353"/>
      <c r="V43" s="1353"/>
      <c r="W43" s="1353"/>
      <c r="X43" s="1353"/>
      <c r="Y43" s="1353"/>
      <c r="Z43" s="1353"/>
      <c r="AA43" s="1353"/>
      <c r="AB43" s="1353"/>
      <c r="AC43" s="1353"/>
      <c r="AD43" s="1353"/>
      <c r="AE43" s="1353"/>
      <c r="AF43" s="1354"/>
    </row>
    <row r="44" spans="1:32" ht="16.5" customHeight="1">
      <c r="B44" s="1349"/>
      <c r="C44" s="526"/>
      <c r="D44" s="1342"/>
      <c r="E44" s="1342"/>
      <c r="F44" s="1345" t="s">
        <v>19</v>
      </c>
      <c r="G44" s="1342"/>
      <c r="H44" s="1345" t="s">
        <v>20</v>
      </c>
      <c r="I44" s="1342"/>
      <c r="J44" s="1338" t="s">
        <v>21</v>
      </c>
      <c r="K44" s="539"/>
      <c r="L44" s="1340"/>
      <c r="M44" s="1340"/>
      <c r="N44" s="1340"/>
      <c r="O44" s="1340"/>
      <c r="P44" s="1340"/>
      <c r="Q44" s="1340"/>
      <c r="R44" s="1340"/>
      <c r="S44" s="1340"/>
      <c r="T44" s="1340"/>
      <c r="U44" s="1340"/>
      <c r="V44" s="1340"/>
      <c r="W44" s="1340"/>
      <c r="X44" s="1340"/>
      <c r="Y44" s="1340"/>
      <c r="Z44" s="1340"/>
      <c r="AA44" s="1340"/>
      <c r="AB44" s="1340"/>
      <c r="AC44" s="1340"/>
      <c r="AD44" s="1340"/>
      <c r="AE44" s="1340"/>
      <c r="AF44" s="540"/>
    </row>
    <row r="45" spans="1:32" ht="16.5" customHeight="1">
      <c r="B45" s="1349"/>
      <c r="C45" s="530"/>
      <c r="D45" s="1343"/>
      <c r="E45" s="1343"/>
      <c r="F45" s="1347"/>
      <c r="G45" s="1343"/>
      <c r="H45" s="1347"/>
      <c r="I45" s="1343"/>
      <c r="J45" s="1339"/>
      <c r="K45" s="541"/>
      <c r="L45" s="1341"/>
      <c r="M45" s="1341"/>
      <c r="N45" s="1341"/>
      <c r="O45" s="1341"/>
      <c r="P45" s="1341"/>
      <c r="Q45" s="1341"/>
      <c r="R45" s="1341"/>
      <c r="S45" s="1341"/>
      <c r="T45" s="1341"/>
      <c r="U45" s="1341"/>
      <c r="V45" s="1341"/>
      <c r="W45" s="1341"/>
      <c r="X45" s="1341"/>
      <c r="Y45" s="1341"/>
      <c r="Z45" s="1341"/>
      <c r="AA45" s="1341"/>
      <c r="AB45" s="1341"/>
      <c r="AC45" s="1341"/>
      <c r="AD45" s="1341"/>
      <c r="AE45" s="1341"/>
      <c r="AF45" s="542"/>
    </row>
    <row r="46" spans="1:32" ht="16.5" customHeight="1">
      <c r="B46" s="1349"/>
      <c r="C46" s="526"/>
      <c r="D46" s="1342"/>
      <c r="E46" s="1342"/>
      <c r="F46" s="1345" t="s">
        <v>19</v>
      </c>
      <c r="G46" s="1342"/>
      <c r="H46" s="1345" t="s">
        <v>20</v>
      </c>
      <c r="I46" s="1342"/>
      <c r="J46" s="1338" t="s">
        <v>21</v>
      </c>
      <c r="K46" s="539"/>
      <c r="L46" s="1340"/>
      <c r="M46" s="1340"/>
      <c r="N46" s="1340"/>
      <c r="O46" s="1340"/>
      <c r="P46" s="1340"/>
      <c r="Q46" s="1340"/>
      <c r="R46" s="1340"/>
      <c r="S46" s="1340"/>
      <c r="T46" s="1340"/>
      <c r="U46" s="1340"/>
      <c r="V46" s="1340"/>
      <c r="W46" s="1340"/>
      <c r="X46" s="1340"/>
      <c r="Y46" s="1340"/>
      <c r="Z46" s="1340"/>
      <c r="AA46" s="1340"/>
      <c r="AB46" s="1340"/>
      <c r="AC46" s="1340"/>
      <c r="AD46" s="1340"/>
      <c r="AE46" s="1340"/>
      <c r="AF46" s="540"/>
    </row>
    <row r="47" spans="1:32" ht="16.5" customHeight="1">
      <c r="B47" s="1349"/>
      <c r="C47" s="530"/>
      <c r="D47" s="1343"/>
      <c r="E47" s="1343"/>
      <c r="F47" s="1347"/>
      <c r="G47" s="1343"/>
      <c r="H47" s="1347"/>
      <c r="I47" s="1343"/>
      <c r="J47" s="1339"/>
      <c r="K47" s="541"/>
      <c r="L47" s="1341"/>
      <c r="M47" s="1341"/>
      <c r="N47" s="1341"/>
      <c r="O47" s="1341"/>
      <c r="P47" s="1341"/>
      <c r="Q47" s="1341"/>
      <c r="R47" s="1341"/>
      <c r="S47" s="1341"/>
      <c r="T47" s="1341"/>
      <c r="U47" s="1341"/>
      <c r="V47" s="1341"/>
      <c r="W47" s="1341"/>
      <c r="X47" s="1341"/>
      <c r="Y47" s="1341"/>
      <c r="Z47" s="1341"/>
      <c r="AA47" s="1341"/>
      <c r="AB47" s="1341"/>
      <c r="AC47" s="1341"/>
      <c r="AD47" s="1341"/>
      <c r="AE47" s="1341"/>
      <c r="AF47" s="542"/>
    </row>
    <row r="48" spans="1:32" ht="16.5" customHeight="1">
      <c r="B48" s="1349"/>
      <c r="C48" s="526"/>
      <c r="D48" s="1342"/>
      <c r="E48" s="1342"/>
      <c r="F48" s="1345" t="s">
        <v>19</v>
      </c>
      <c r="G48" s="1342"/>
      <c r="H48" s="1345" t="s">
        <v>20</v>
      </c>
      <c r="I48" s="1342"/>
      <c r="J48" s="1338" t="s">
        <v>21</v>
      </c>
      <c r="K48" s="539"/>
      <c r="L48" s="1340"/>
      <c r="M48" s="1340"/>
      <c r="N48" s="1340"/>
      <c r="O48" s="1340"/>
      <c r="P48" s="1340"/>
      <c r="Q48" s="1340"/>
      <c r="R48" s="1340"/>
      <c r="S48" s="1340"/>
      <c r="T48" s="1340"/>
      <c r="U48" s="1340"/>
      <c r="V48" s="1340"/>
      <c r="W48" s="1340"/>
      <c r="X48" s="1340"/>
      <c r="Y48" s="1340"/>
      <c r="Z48" s="1340"/>
      <c r="AA48" s="1340"/>
      <c r="AB48" s="1340"/>
      <c r="AC48" s="1340"/>
      <c r="AD48" s="1340"/>
      <c r="AE48" s="1340"/>
      <c r="AF48" s="540"/>
    </row>
    <row r="49" spans="1:38" ht="16.5" customHeight="1">
      <c r="B49" s="1349"/>
      <c r="C49" s="537"/>
      <c r="D49" s="1343"/>
      <c r="E49" s="1344"/>
      <c r="F49" s="1324"/>
      <c r="G49" s="1344"/>
      <c r="H49" s="1324"/>
      <c r="I49" s="1344"/>
      <c r="J49" s="1346"/>
      <c r="K49" s="543"/>
      <c r="L49" s="1341"/>
      <c r="M49" s="1341"/>
      <c r="N49" s="1341"/>
      <c r="O49" s="1341"/>
      <c r="P49" s="1341"/>
      <c r="Q49" s="1341"/>
      <c r="R49" s="1341"/>
      <c r="S49" s="1341"/>
      <c r="T49" s="1341"/>
      <c r="U49" s="1341"/>
      <c r="V49" s="1341"/>
      <c r="W49" s="1341"/>
      <c r="X49" s="1341"/>
      <c r="Y49" s="1341"/>
      <c r="Z49" s="1341"/>
      <c r="AA49" s="1341"/>
      <c r="AB49" s="1341"/>
      <c r="AC49" s="1341"/>
      <c r="AD49" s="1341"/>
      <c r="AE49" s="1341"/>
      <c r="AF49" s="544"/>
    </row>
    <row r="50" spans="1:38" ht="16.5" customHeight="1">
      <c r="B50" s="1349"/>
      <c r="C50" s="526"/>
      <c r="D50" s="1342"/>
      <c r="E50" s="1342"/>
      <c r="F50" s="1345" t="s">
        <v>19</v>
      </c>
      <c r="G50" s="1342"/>
      <c r="H50" s="1345" t="s">
        <v>20</v>
      </c>
      <c r="I50" s="1342"/>
      <c r="J50" s="1338" t="s">
        <v>21</v>
      </c>
      <c r="K50" s="539"/>
      <c r="L50" s="1340"/>
      <c r="M50" s="1340"/>
      <c r="N50" s="1340"/>
      <c r="O50" s="1340"/>
      <c r="P50" s="1340"/>
      <c r="Q50" s="1340"/>
      <c r="R50" s="1340"/>
      <c r="S50" s="1340"/>
      <c r="T50" s="1340"/>
      <c r="U50" s="1340"/>
      <c r="V50" s="1340"/>
      <c r="W50" s="1340"/>
      <c r="X50" s="1340"/>
      <c r="Y50" s="1340"/>
      <c r="Z50" s="1340"/>
      <c r="AA50" s="1340"/>
      <c r="AB50" s="1340"/>
      <c r="AC50" s="1340"/>
      <c r="AD50" s="1340"/>
      <c r="AE50" s="1340"/>
      <c r="AF50" s="540"/>
    </row>
    <row r="51" spans="1:38" ht="16.5" customHeight="1">
      <c r="B51" s="1349"/>
      <c r="C51" s="530"/>
      <c r="D51" s="1343"/>
      <c r="E51" s="1343"/>
      <c r="F51" s="1347"/>
      <c r="G51" s="1343"/>
      <c r="H51" s="1347"/>
      <c r="I51" s="1343"/>
      <c r="J51" s="1339"/>
      <c r="K51" s="541"/>
      <c r="L51" s="1341"/>
      <c r="M51" s="1341"/>
      <c r="N51" s="1341"/>
      <c r="O51" s="1341"/>
      <c r="P51" s="1341"/>
      <c r="Q51" s="1341"/>
      <c r="R51" s="1341"/>
      <c r="S51" s="1341"/>
      <c r="T51" s="1341"/>
      <c r="U51" s="1341"/>
      <c r="V51" s="1341"/>
      <c r="W51" s="1341"/>
      <c r="X51" s="1341"/>
      <c r="Y51" s="1341"/>
      <c r="Z51" s="1341"/>
      <c r="AA51" s="1341"/>
      <c r="AB51" s="1341"/>
      <c r="AC51" s="1341"/>
      <c r="AD51" s="1341"/>
      <c r="AE51" s="1341"/>
      <c r="AF51" s="542"/>
    </row>
    <row r="52" spans="1:38" ht="16.5" customHeight="1">
      <c r="B52" s="1349"/>
      <c r="C52" s="526"/>
      <c r="D52" s="1342"/>
      <c r="E52" s="1342"/>
      <c r="F52" s="1345" t="s">
        <v>19</v>
      </c>
      <c r="G52" s="1342"/>
      <c r="H52" s="1345" t="s">
        <v>20</v>
      </c>
      <c r="I52" s="1342"/>
      <c r="J52" s="1338" t="s">
        <v>21</v>
      </c>
      <c r="K52" s="539"/>
      <c r="L52" s="1340"/>
      <c r="M52" s="1340"/>
      <c r="N52" s="1340"/>
      <c r="O52" s="1340"/>
      <c r="P52" s="1340"/>
      <c r="Q52" s="1340"/>
      <c r="R52" s="1340"/>
      <c r="S52" s="1340"/>
      <c r="T52" s="1340"/>
      <c r="U52" s="1340"/>
      <c r="V52" s="1340"/>
      <c r="W52" s="1340"/>
      <c r="X52" s="1340"/>
      <c r="Y52" s="1340"/>
      <c r="Z52" s="1340"/>
      <c r="AA52" s="1340"/>
      <c r="AB52" s="1340"/>
      <c r="AC52" s="1340"/>
      <c r="AD52" s="1340"/>
      <c r="AE52" s="1340"/>
      <c r="AF52" s="540"/>
    </row>
    <row r="53" spans="1:38" ht="16.5" customHeight="1">
      <c r="B53" s="1350"/>
      <c r="C53" s="537"/>
      <c r="D53" s="1343"/>
      <c r="E53" s="1344"/>
      <c r="F53" s="1324"/>
      <c r="G53" s="1344"/>
      <c r="H53" s="1324"/>
      <c r="I53" s="1344"/>
      <c r="J53" s="1346"/>
      <c r="K53" s="543"/>
      <c r="L53" s="1341"/>
      <c r="M53" s="1341"/>
      <c r="N53" s="1341"/>
      <c r="O53" s="1341"/>
      <c r="P53" s="1341"/>
      <c r="Q53" s="1341"/>
      <c r="R53" s="1341"/>
      <c r="S53" s="1341"/>
      <c r="T53" s="1341"/>
      <c r="U53" s="1341"/>
      <c r="V53" s="1341"/>
      <c r="W53" s="1341"/>
      <c r="X53" s="1341"/>
      <c r="Y53" s="1341"/>
      <c r="Z53" s="1341"/>
      <c r="AA53" s="1341"/>
      <c r="AB53" s="1341"/>
      <c r="AC53" s="1341"/>
      <c r="AD53" s="1341"/>
      <c r="AE53" s="1341"/>
      <c r="AF53" s="544"/>
      <c r="AG53" s="510" t="s">
        <v>612</v>
      </c>
    </row>
    <row r="54" spans="1:38" ht="16.5" customHeight="1">
      <c r="B54" s="523"/>
      <c r="C54" s="545"/>
      <c r="D54" s="545"/>
      <c r="E54" s="546" t="s">
        <v>613</v>
      </c>
      <c r="F54" s="545"/>
      <c r="G54" s="545"/>
      <c r="H54" s="545"/>
      <c r="I54" s="545"/>
      <c r="J54" s="545"/>
      <c r="K54" s="545"/>
      <c r="L54" s="545"/>
      <c r="M54" s="545"/>
      <c r="N54" s="545"/>
      <c r="O54" s="545"/>
      <c r="P54" s="545"/>
      <c r="Q54" s="545"/>
      <c r="R54" s="545"/>
      <c r="S54" s="545"/>
      <c r="T54" s="545"/>
      <c r="U54" s="545"/>
      <c r="V54" s="545"/>
      <c r="W54" s="545"/>
      <c r="X54" s="545"/>
      <c r="Y54" s="545"/>
      <c r="Z54" s="545"/>
      <c r="AA54" s="545"/>
      <c r="AB54" s="545"/>
      <c r="AC54" s="545"/>
      <c r="AD54" s="545"/>
      <c r="AE54" s="545"/>
      <c r="AF54" s="547"/>
      <c r="AG54" s="510" t="s">
        <v>614</v>
      </c>
    </row>
    <row r="55" spans="1:38" ht="16.5" customHeight="1">
      <c r="A55" s="746" t="s">
        <v>690</v>
      </c>
      <c r="B55" s="548"/>
      <c r="C55" s="513"/>
      <c r="D55" s="513"/>
      <c r="E55" s="513"/>
      <c r="F55" s="513"/>
      <c r="G55" s="1332" t="s">
        <v>691</v>
      </c>
      <c r="H55" s="1332"/>
      <c r="I55" s="1334"/>
      <c r="J55" s="1324" t="s">
        <v>19</v>
      </c>
      <c r="K55" s="1336"/>
      <c r="L55" s="1324" t="s">
        <v>20</v>
      </c>
      <c r="M55" s="1336"/>
      <c r="N55" s="1324" t="s">
        <v>21</v>
      </c>
      <c r="O55" s="549"/>
      <c r="P55" s="549"/>
      <c r="Q55" s="549"/>
      <c r="R55" s="549"/>
      <c r="S55" s="549"/>
      <c r="T55" s="549"/>
      <c r="U55" s="1326" t="s">
        <v>615</v>
      </c>
      <c r="V55" s="1326"/>
      <c r="W55" s="1328">
        <f>IF(AH56=AH57,AH60,"")</f>
        <v>0</v>
      </c>
      <c r="X55" s="1328"/>
      <c r="Y55" s="1328"/>
      <c r="Z55" s="1328"/>
      <c r="AA55" s="1328"/>
      <c r="AB55" s="1328"/>
      <c r="AC55" s="1328"/>
      <c r="AD55" s="1330"/>
      <c r="AE55" s="1330"/>
      <c r="AF55" s="550"/>
      <c r="AH55" s="551" t="s">
        <v>616</v>
      </c>
      <c r="AI55" s="552"/>
      <c r="AJ55" s="552"/>
      <c r="AK55" s="552"/>
      <c r="AL55" s="552"/>
    </row>
    <row r="56" spans="1:38" ht="16.5" customHeight="1">
      <c r="B56" s="553"/>
      <c r="C56" s="554"/>
      <c r="D56" s="554"/>
      <c r="E56" s="554"/>
      <c r="F56" s="554"/>
      <c r="G56" s="1333"/>
      <c r="H56" s="1333"/>
      <c r="I56" s="1335"/>
      <c r="J56" s="1325"/>
      <c r="K56" s="1337"/>
      <c r="L56" s="1325"/>
      <c r="M56" s="1337"/>
      <c r="N56" s="1325"/>
      <c r="O56" s="555"/>
      <c r="P56" s="555"/>
      <c r="Q56" s="555"/>
      <c r="R56" s="555"/>
      <c r="S56" s="555"/>
      <c r="T56" s="555"/>
      <c r="U56" s="1327"/>
      <c r="V56" s="1327"/>
      <c r="W56" s="1329"/>
      <c r="X56" s="1329"/>
      <c r="Y56" s="1329"/>
      <c r="Z56" s="1329"/>
      <c r="AA56" s="1329"/>
      <c r="AB56" s="1329"/>
      <c r="AC56" s="1329"/>
      <c r="AD56" s="1331"/>
      <c r="AE56" s="1331"/>
      <c r="AF56" s="556"/>
      <c r="AG56" s="510" t="s">
        <v>617</v>
      </c>
      <c r="AH56" s="557" t="s">
        <v>618</v>
      </c>
      <c r="AI56" s="552"/>
      <c r="AJ56" s="552"/>
      <c r="AK56" s="552"/>
      <c r="AL56" s="552"/>
    </row>
    <row r="57" spans="1:38" ht="15.75" customHeight="1">
      <c r="B57" s="574" t="s">
        <v>106</v>
      </c>
      <c r="C57" s="558"/>
      <c r="D57" s="558"/>
      <c r="E57" s="558"/>
      <c r="F57" s="558"/>
      <c r="G57" s="558"/>
      <c r="H57" s="558"/>
      <c r="I57" s="558"/>
      <c r="J57" s="558"/>
      <c r="K57" s="558"/>
      <c r="L57" s="558"/>
      <c r="M57" s="558"/>
      <c r="N57" s="558"/>
      <c r="O57" s="558"/>
      <c r="P57" s="558"/>
      <c r="Q57" s="558"/>
      <c r="R57" s="558"/>
      <c r="S57" s="558"/>
      <c r="T57" s="558"/>
      <c r="U57" s="558"/>
      <c r="V57" s="558"/>
      <c r="W57" s="558"/>
      <c r="X57" s="558"/>
      <c r="Y57" s="558"/>
      <c r="Z57" s="558"/>
      <c r="AA57" s="558"/>
      <c r="AB57" s="558"/>
      <c r="AC57" s="558"/>
      <c r="AD57" s="558"/>
      <c r="AE57" s="558"/>
      <c r="AF57" s="558"/>
      <c r="AH57" s="559" t="s">
        <v>618</v>
      </c>
    </row>
    <row r="58" spans="1:38" ht="15" customHeight="1">
      <c r="B58" s="560" t="s">
        <v>741</v>
      </c>
      <c r="C58" s="560"/>
      <c r="D58" s="513"/>
      <c r="E58" s="560"/>
      <c r="F58" s="560"/>
      <c r="G58" s="560"/>
      <c r="H58" s="560"/>
      <c r="I58" s="560"/>
      <c r="J58" s="560"/>
      <c r="K58" s="560"/>
      <c r="L58" s="560"/>
      <c r="M58" s="560"/>
      <c r="N58" s="560"/>
      <c r="O58" s="560"/>
      <c r="P58" s="560"/>
      <c r="Q58" s="560"/>
      <c r="R58" s="560"/>
      <c r="S58" s="560"/>
      <c r="T58" s="558"/>
      <c r="U58" s="558"/>
      <c r="V58" s="558"/>
      <c r="W58" s="558"/>
      <c r="X58" s="558"/>
      <c r="Y58" s="558"/>
      <c r="Z58" s="558"/>
      <c r="AA58" s="558"/>
      <c r="AB58" s="558"/>
      <c r="AC58" s="558"/>
      <c r="AD58" s="558"/>
      <c r="AE58" s="558"/>
      <c r="AF58" s="558"/>
      <c r="AG58" s="561"/>
      <c r="AH58" s="559" t="s">
        <v>620</v>
      </c>
      <c r="AI58" s="562"/>
      <c r="AJ58" s="562"/>
      <c r="AK58" s="562"/>
      <c r="AL58" s="562"/>
    </row>
    <row r="59" spans="1:38" ht="21.75" customHeight="1">
      <c r="C59" s="559"/>
      <c r="D59" s="747"/>
      <c r="E59" s="559"/>
      <c r="F59" s="559"/>
      <c r="G59" s="559"/>
      <c r="H59" s="559"/>
      <c r="I59" s="559"/>
      <c r="J59" s="559"/>
      <c r="K59" s="559"/>
      <c r="L59" s="559"/>
      <c r="M59" s="559"/>
      <c r="N59" s="559"/>
      <c r="O59" s="559"/>
      <c r="P59" s="559"/>
      <c r="Q59" s="559"/>
      <c r="R59" s="559"/>
      <c r="S59" s="559"/>
      <c r="T59" s="559"/>
      <c r="U59" s="559"/>
      <c r="V59" s="747"/>
      <c r="W59" s="559"/>
      <c r="X59" s="559"/>
      <c r="AG59" s="561"/>
      <c r="AH59" s="562"/>
      <c r="AI59" s="562"/>
      <c r="AJ59" s="562"/>
      <c r="AK59" s="562"/>
      <c r="AL59" s="562"/>
    </row>
    <row r="60" spans="1:38" ht="21.75" customHeight="1">
      <c r="C60" s="742"/>
      <c r="D60" s="747" t="s">
        <v>693</v>
      </c>
      <c r="E60" s="559"/>
      <c r="F60" s="559"/>
      <c r="G60" s="559"/>
      <c r="H60" s="559"/>
      <c r="I60" s="559"/>
      <c r="J60" s="559"/>
      <c r="K60" s="559"/>
      <c r="L60" s="559"/>
      <c r="M60" s="559"/>
      <c r="N60" s="559"/>
      <c r="O60" s="559"/>
      <c r="P60" s="559"/>
      <c r="Q60" s="559"/>
      <c r="R60" s="559"/>
      <c r="S60" s="559"/>
      <c r="T60" s="559"/>
      <c r="U60" s="559"/>
      <c r="V60" s="747" t="s">
        <v>626</v>
      </c>
      <c r="W60" s="559"/>
      <c r="X60" s="559"/>
      <c r="AG60" s="561"/>
      <c r="AH60" s="559">
        <f>+I12</f>
        <v>0</v>
      </c>
      <c r="AI60" s="562"/>
      <c r="AJ60" s="562"/>
      <c r="AK60" s="562"/>
      <c r="AL60" s="562"/>
    </row>
    <row r="61" spans="1:38" ht="21.75" customHeight="1">
      <c r="C61" s="742"/>
      <c r="D61" s="747" t="s">
        <v>626</v>
      </c>
      <c r="E61" s="559"/>
      <c r="F61" s="559"/>
      <c r="G61" s="559"/>
      <c r="H61" s="559"/>
      <c r="I61" s="559"/>
      <c r="J61" s="559"/>
      <c r="K61" s="559"/>
      <c r="L61" s="559"/>
      <c r="M61" s="559"/>
      <c r="N61" s="559"/>
      <c r="O61" s="559"/>
      <c r="P61" s="559"/>
      <c r="Q61" s="559"/>
      <c r="R61" s="559"/>
      <c r="S61" s="559"/>
      <c r="T61" s="559"/>
      <c r="U61" s="559"/>
      <c r="V61" s="747" t="s">
        <v>627</v>
      </c>
      <c r="W61" s="559"/>
      <c r="X61" s="559"/>
      <c r="AG61" s="561"/>
      <c r="AH61" s="559">
        <f>+I10</f>
        <v>0</v>
      </c>
    </row>
    <row r="62" spans="1:38" ht="21.75" customHeight="1">
      <c r="C62" s="742"/>
      <c r="D62" s="747" t="s">
        <v>627</v>
      </c>
      <c r="E62" s="559"/>
      <c r="F62" s="559"/>
      <c r="G62" s="559"/>
      <c r="H62" s="559"/>
      <c r="I62" s="559"/>
      <c r="J62" s="559"/>
      <c r="K62" s="559"/>
      <c r="L62" s="559"/>
      <c r="M62" s="559"/>
      <c r="N62" s="559"/>
      <c r="O62" s="559"/>
      <c r="P62" s="559"/>
      <c r="Q62" s="559"/>
      <c r="R62" s="559"/>
      <c r="S62" s="559"/>
      <c r="T62" s="559"/>
      <c r="U62" s="559"/>
      <c r="V62" s="747" t="s">
        <v>628</v>
      </c>
      <c r="W62" s="559"/>
      <c r="X62" s="559"/>
    </row>
    <row r="63" spans="1:38" ht="21.75" customHeight="1">
      <c r="C63" s="743"/>
      <c r="D63" s="747" t="s">
        <v>306</v>
      </c>
      <c r="E63" s="559"/>
      <c r="F63" s="559"/>
      <c r="G63" s="559"/>
      <c r="H63" s="559"/>
      <c r="I63" s="559"/>
      <c r="J63" s="559"/>
      <c r="K63" s="559"/>
      <c r="L63" s="559"/>
      <c r="M63" s="559"/>
      <c r="N63" s="559"/>
      <c r="O63" s="559"/>
      <c r="P63" s="559"/>
      <c r="Q63" s="559"/>
      <c r="R63" s="559"/>
      <c r="S63" s="559"/>
      <c r="T63" s="559"/>
      <c r="U63" s="559"/>
      <c r="V63" s="747" t="s">
        <v>629</v>
      </c>
      <c r="W63" s="559"/>
      <c r="X63" s="559"/>
    </row>
    <row r="64" spans="1:38" ht="21.75" customHeight="1">
      <c r="C64" s="559"/>
      <c r="D64" s="559"/>
      <c r="E64" s="559"/>
      <c r="F64" s="559"/>
      <c r="G64" s="559"/>
      <c r="H64" s="559"/>
      <c r="I64" s="559"/>
      <c r="J64" s="559"/>
      <c r="K64" s="559"/>
      <c r="L64" s="559"/>
      <c r="M64" s="559"/>
      <c r="N64" s="559"/>
      <c r="O64" s="559"/>
      <c r="P64" s="559"/>
      <c r="Q64" s="559"/>
      <c r="R64" s="559"/>
      <c r="S64" s="559"/>
      <c r="T64" s="559"/>
      <c r="U64" s="559"/>
      <c r="V64" s="742"/>
      <c r="W64" s="559"/>
      <c r="X64" s="559"/>
    </row>
  </sheetData>
  <sheetProtection algorithmName="SHA-512" hashValue="+7Jes8q8/jTWw5JKm1AMn0mHuVVraF3ZGMeh38PeBL6LJeuVnHNRy1RV7JrElIsSks5I+pNPyoxA8BY4gLrIdw==" saltValue="2WzbEZSPdcV9q36uY+CK/w==" spinCount="100000" sheet="1" selectLockedCells="1"/>
  <mergeCells count="89">
    <mergeCell ref="AB11:AB12"/>
    <mergeCell ref="AC11:AD12"/>
    <mergeCell ref="AE11:AF12"/>
    <mergeCell ref="A11:A13"/>
    <mergeCell ref="C11:F11"/>
    <mergeCell ref="H11:H12"/>
    <mergeCell ref="I11:O11"/>
    <mergeCell ref="Q11:U12"/>
    <mergeCell ref="C12:F12"/>
    <mergeCell ref="I12:P12"/>
    <mergeCell ref="L19:AE20"/>
    <mergeCell ref="L21:AE22"/>
    <mergeCell ref="L23:AE24"/>
    <mergeCell ref="B8:AF8"/>
    <mergeCell ref="C10:F10"/>
    <mergeCell ref="I10:AE10"/>
    <mergeCell ref="V11:V12"/>
    <mergeCell ref="W11:X12"/>
    <mergeCell ref="Y11:Y12"/>
    <mergeCell ref="Z11:AA12"/>
    <mergeCell ref="C13:F13"/>
    <mergeCell ref="I13:X13"/>
    <mergeCell ref="E14:H14"/>
    <mergeCell ref="K14:AF14"/>
    <mergeCell ref="L15:AE16"/>
    <mergeCell ref="L17:AE18"/>
    <mergeCell ref="L25:AE26"/>
    <mergeCell ref="L27:AE28"/>
    <mergeCell ref="L29:AE30"/>
    <mergeCell ref="L31:AE32"/>
    <mergeCell ref="L33:AE34"/>
    <mergeCell ref="L37:AE38"/>
    <mergeCell ref="L35:AE36"/>
    <mergeCell ref="L39:AE40"/>
    <mergeCell ref="L41:AE42"/>
    <mergeCell ref="B43:B53"/>
    <mergeCell ref="D43:I43"/>
    <mergeCell ref="K43:AF43"/>
    <mergeCell ref="D44:D45"/>
    <mergeCell ref="E44:E45"/>
    <mergeCell ref="F44:F45"/>
    <mergeCell ref="G44:G45"/>
    <mergeCell ref="B15:B42"/>
    <mergeCell ref="H44:H45"/>
    <mergeCell ref="I44:I45"/>
    <mergeCell ref="J44:J45"/>
    <mergeCell ref="L44:AE45"/>
    <mergeCell ref="I46:I47"/>
    <mergeCell ref="J46:J47"/>
    <mergeCell ref="L46:AE47"/>
    <mergeCell ref="D48:D49"/>
    <mergeCell ref="E48:E49"/>
    <mergeCell ref="F48:F49"/>
    <mergeCell ref="G48:G49"/>
    <mergeCell ref="H48:H49"/>
    <mergeCell ref="I48:I49"/>
    <mergeCell ref="J48:J49"/>
    <mergeCell ref="L48:AE49"/>
    <mergeCell ref="D46:D47"/>
    <mergeCell ref="E46:E47"/>
    <mergeCell ref="F46:F47"/>
    <mergeCell ref="G46:G47"/>
    <mergeCell ref="H46:H47"/>
    <mergeCell ref="J50:J51"/>
    <mergeCell ref="L50:AE51"/>
    <mergeCell ref="D52:D53"/>
    <mergeCell ref="E52:E53"/>
    <mergeCell ref="F52:F53"/>
    <mergeCell ref="G52:G53"/>
    <mergeCell ref="H52:H53"/>
    <mergeCell ref="I52:I53"/>
    <mergeCell ref="J52:J53"/>
    <mergeCell ref="L52:AE53"/>
    <mergeCell ref="D50:D51"/>
    <mergeCell ref="E50:E51"/>
    <mergeCell ref="F50:F51"/>
    <mergeCell ref="G50:G51"/>
    <mergeCell ref="H50:H51"/>
    <mergeCell ref="I50:I51"/>
    <mergeCell ref="N55:N56"/>
    <mergeCell ref="U55:V56"/>
    <mergeCell ref="W55:AC56"/>
    <mergeCell ref="AD55:AE56"/>
    <mergeCell ref="G55:H56"/>
    <mergeCell ref="I55:I56"/>
    <mergeCell ref="J55:J56"/>
    <mergeCell ref="K55:K56"/>
    <mergeCell ref="L55:L56"/>
    <mergeCell ref="M55:M56"/>
  </mergeCells>
  <phoneticPr fontId="3"/>
  <dataValidations count="3">
    <dataValidation type="list" allowBlank="1" showInputMessage="1" showErrorMessage="1" sqref="V11:V12" xr:uid="{00000000-0002-0000-1000-000000000000}">
      <formula1>$V$59:$V$63</formula1>
    </dataValidation>
    <dataValidation type="list" allowBlank="1" showInputMessage="1" showErrorMessage="1" sqref="AH56" xr:uid="{00000000-0002-0000-1000-000001000000}">
      <formula1>$AH$57:$AH$58</formula1>
    </dataValidation>
    <dataValidation type="list" allowBlank="1" showInputMessage="1" showErrorMessage="1" sqref="D44:D53 D15:D42" xr:uid="{00000000-0002-0000-1000-000002000000}">
      <formula1>$D$59:$D$63</formula1>
    </dataValidation>
  </dataValidations>
  <printOptions horizontalCentered="1"/>
  <pageMargins left="0.62992125984251968" right="0.37" top="0.47244094488188981" bottom="0.39370078740157483" header="0.39370078740157483" footer="0.19685039370078741"/>
  <pageSetup paperSize="9" scale="89" orientation="portrait" horizontalDpi="300" verticalDpi="300"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5:AL64"/>
  <sheetViews>
    <sheetView showRowColHeaders="0" showZeros="0" workbookViewId="0">
      <selection activeCell="I10" sqref="I10:AE10"/>
    </sheetView>
  </sheetViews>
  <sheetFormatPr defaultColWidth="3.5" defaultRowHeight="21.75" customHeight="1"/>
  <cols>
    <col min="1" max="1" width="9.375" style="511" customWidth="1"/>
    <col min="2" max="2" width="3.5" style="511" customWidth="1"/>
    <col min="3" max="3" width="3.125" style="511" customWidth="1"/>
    <col min="4" max="5" width="3.5" style="511" customWidth="1"/>
    <col min="6" max="6" width="3.125" style="511" customWidth="1"/>
    <col min="7" max="7" width="3.5" style="511" customWidth="1"/>
    <col min="8" max="8" width="3.125" style="511" customWidth="1"/>
    <col min="9" max="9" width="4" style="511" customWidth="1"/>
    <col min="10" max="10" width="3.125" style="511" customWidth="1"/>
    <col min="11" max="31" width="3.5" style="511" customWidth="1"/>
    <col min="32" max="32" width="1.75" style="511" customWidth="1"/>
    <col min="33" max="33" width="3.5" style="511" customWidth="1"/>
    <col min="34" max="34" width="8.5" style="511" customWidth="1"/>
    <col min="35" max="16384" width="3.5" style="511"/>
  </cols>
  <sheetData>
    <row r="5" spans="1:33" s="564" customFormat="1" ht="9" customHeight="1">
      <c r="B5" s="565"/>
    </row>
    <row r="6" spans="1:33" ht="21.75" customHeight="1">
      <c r="B6" s="575" t="s">
        <v>739</v>
      </c>
      <c r="C6" s="513"/>
      <c r="D6" s="513"/>
      <c r="E6" s="513"/>
      <c r="F6" s="513"/>
      <c r="G6" s="513"/>
      <c r="H6" s="513"/>
      <c r="I6" s="513"/>
      <c r="J6" s="513"/>
      <c r="K6" s="513"/>
      <c r="L6" s="513"/>
      <c r="M6" s="513"/>
      <c r="N6" s="513"/>
      <c r="O6" s="513"/>
      <c r="P6" s="513"/>
      <c r="Q6" s="513"/>
      <c r="R6" s="513"/>
      <c r="S6" s="513"/>
      <c r="T6" s="513"/>
      <c r="U6" s="513"/>
      <c r="V6" s="513"/>
      <c r="W6" s="513"/>
      <c r="X6" s="513"/>
      <c r="Y6" s="513"/>
      <c r="Z6" s="513"/>
      <c r="AA6" s="513"/>
      <c r="AB6" s="513"/>
      <c r="AC6" s="513"/>
      <c r="AD6" s="513"/>
      <c r="AE6" s="513"/>
      <c r="AF6" s="518" t="s">
        <v>599</v>
      </c>
    </row>
    <row r="7" spans="1:33" ht="11.25" customHeight="1">
      <c r="B7" s="515"/>
      <c r="C7" s="515"/>
      <c r="D7" s="515"/>
      <c r="E7" s="515"/>
      <c r="F7" s="515"/>
      <c r="G7" s="515"/>
      <c r="H7" s="515"/>
      <c r="I7" s="515"/>
      <c r="J7" s="515"/>
      <c r="K7" s="515"/>
      <c r="L7" s="516"/>
      <c r="M7" s="516"/>
      <c r="N7" s="516"/>
      <c r="O7" s="566"/>
      <c r="P7" s="566"/>
      <c r="Q7" s="566"/>
      <c r="R7" s="566"/>
      <c r="S7" s="516"/>
      <c r="T7" s="516"/>
      <c r="U7" s="516"/>
      <c r="V7" s="516"/>
      <c r="W7" s="513"/>
      <c r="X7" s="513"/>
      <c r="Y7" s="513"/>
      <c r="Z7" s="513"/>
      <c r="AA7" s="513"/>
      <c r="AB7" s="513"/>
      <c r="AC7" s="517"/>
      <c r="AD7" s="513"/>
      <c r="AE7" s="513"/>
      <c r="AF7" s="513"/>
    </row>
    <row r="8" spans="1:33" ht="19.5" customHeight="1">
      <c r="B8" s="1355" t="s">
        <v>740</v>
      </c>
      <c r="C8" s="1355"/>
      <c r="D8" s="1355"/>
      <c r="E8" s="1355"/>
      <c r="F8" s="1355"/>
      <c r="G8" s="1355"/>
      <c r="H8" s="1355"/>
      <c r="I8" s="1355"/>
      <c r="J8" s="1355"/>
      <c r="K8" s="1355"/>
      <c r="L8" s="1355"/>
      <c r="M8" s="1355"/>
      <c r="N8" s="1355"/>
      <c r="O8" s="1355"/>
      <c r="P8" s="1355"/>
      <c r="Q8" s="1355"/>
      <c r="R8" s="1355"/>
      <c r="S8" s="1355"/>
      <c r="T8" s="1355"/>
      <c r="U8" s="1355"/>
      <c r="V8" s="1355"/>
      <c r="W8" s="1355"/>
      <c r="X8" s="1355"/>
      <c r="Y8" s="1355"/>
      <c r="Z8" s="1355"/>
      <c r="AA8" s="1355"/>
      <c r="AB8" s="1355"/>
      <c r="AC8" s="1355"/>
      <c r="AD8" s="1355"/>
      <c r="AE8" s="1355"/>
      <c r="AF8" s="1355"/>
      <c r="AG8" s="567"/>
    </row>
    <row r="9" spans="1:33" ht="19.5" customHeight="1">
      <c r="B9" s="515"/>
      <c r="C9" s="515"/>
      <c r="D9" s="515"/>
      <c r="E9" s="515"/>
      <c r="F9" s="515"/>
      <c r="G9" s="515"/>
      <c r="H9" s="515"/>
      <c r="I9" s="515"/>
      <c r="J9" s="515"/>
      <c r="K9" s="515"/>
      <c r="L9" s="516"/>
      <c r="M9" s="516"/>
      <c r="N9" s="516"/>
      <c r="O9" s="568"/>
      <c r="P9" s="568"/>
      <c r="Q9" s="568"/>
      <c r="R9" s="568"/>
      <c r="S9" s="516"/>
      <c r="T9" s="516"/>
      <c r="U9" s="516"/>
      <c r="V9" s="516"/>
      <c r="W9" s="513"/>
      <c r="X9" s="513"/>
      <c r="Y9" s="513"/>
      <c r="Z9" s="513"/>
      <c r="AA9" s="513"/>
      <c r="AB9" s="513"/>
      <c r="AC9" s="513"/>
      <c r="AD9" s="513"/>
      <c r="AE9" s="513"/>
      <c r="AF9" s="513"/>
    </row>
    <row r="10" spans="1:33" ht="33" customHeight="1">
      <c r="B10" s="519"/>
      <c r="C10" s="1356" t="s">
        <v>605</v>
      </c>
      <c r="D10" s="1356"/>
      <c r="E10" s="1356"/>
      <c r="F10" s="1356"/>
      <c r="G10" s="520"/>
      <c r="H10" s="521"/>
      <c r="I10" s="1357"/>
      <c r="J10" s="1357"/>
      <c r="K10" s="1357"/>
      <c r="L10" s="1357"/>
      <c r="M10" s="1357"/>
      <c r="N10" s="1357"/>
      <c r="O10" s="1357"/>
      <c r="P10" s="1357"/>
      <c r="Q10" s="1357"/>
      <c r="R10" s="1357"/>
      <c r="S10" s="1357"/>
      <c r="T10" s="1357"/>
      <c r="U10" s="1357"/>
      <c r="V10" s="1357"/>
      <c r="W10" s="1357"/>
      <c r="X10" s="1357"/>
      <c r="Y10" s="1357"/>
      <c r="Z10" s="1357"/>
      <c r="AA10" s="1357"/>
      <c r="AB10" s="1357"/>
      <c r="AC10" s="1357"/>
      <c r="AD10" s="1357"/>
      <c r="AE10" s="1357"/>
      <c r="AF10" s="522"/>
    </row>
    <row r="11" spans="1:33" ht="9" customHeight="1">
      <c r="A11" s="1370" t="s">
        <v>606</v>
      </c>
      <c r="B11" s="523"/>
      <c r="C11" s="1371" t="str">
        <f>IF(I11="","","フ　　リ　　ガ　　ナ")</f>
        <v/>
      </c>
      <c r="D11" s="1371"/>
      <c r="E11" s="1371"/>
      <c r="F11" s="1371"/>
      <c r="G11" s="524"/>
      <c r="H11" s="1372"/>
      <c r="I11" s="1373"/>
      <c r="J11" s="1373"/>
      <c r="K11" s="1373"/>
      <c r="L11" s="1373"/>
      <c r="M11" s="1373"/>
      <c r="N11" s="1373"/>
      <c r="O11" s="1373"/>
      <c r="P11" s="525"/>
      <c r="Q11" s="1374" t="s">
        <v>607</v>
      </c>
      <c r="R11" s="1345"/>
      <c r="S11" s="1345"/>
      <c r="T11" s="1345"/>
      <c r="U11" s="1338"/>
      <c r="V11" s="1358"/>
      <c r="W11" s="1358"/>
      <c r="X11" s="1358"/>
      <c r="Y11" s="1360" t="s">
        <v>19</v>
      </c>
      <c r="Z11" s="1358"/>
      <c r="AA11" s="1358"/>
      <c r="AB11" s="1360" t="s">
        <v>20</v>
      </c>
      <c r="AC11" s="1358"/>
      <c r="AD11" s="1358"/>
      <c r="AE11" s="1360" t="s">
        <v>608</v>
      </c>
      <c r="AF11" s="1368"/>
    </row>
    <row r="12" spans="1:33" ht="24" customHeight="1">
      <c r="A12" s="1370"/>
      <c r="B12" s="528"/>
      <c r="C12" s="1376" t="s">
        <v>64</v>
      </c>
      <c r="D12" s="1376"/>
      <c r="E12" s="1376"/>
      <c r="F12" s="1376"/>
      <c r="G12" s="529"/>
      <c r="H12" s="1365"/>
      <c r="I12" s="1377"/>
      <c r="J12" s="1377"/>
      <c r="K12" s="1377"/>
      <c r="L12" s="1377"/>
      <c r="M12" s="1377"/>
      <c r="N12" s="1377"/>
      <c r="O12" s="1377"/>
      <c r="P12" s="1377"/>
      <c r="Q12" s="1375"/>
      <c r="R12" s="1347"/>
      <c r="S12" s="1347"/>
      <c r="T12" s="1347"/>
      <c r="U12" s="1339"/>
      <c r="V12" s="1359"/>
      <c r="W12" s="1359"/>
      <c r="X12" s="1359"/>
      <c r="Y12" s="1361"/>
      <c r="Z12" s="1359"/>
      <c r="AA12" s="1359"/>
      <c r="AB12" s="1361"/>
      <c r="AC12" s="1359"/>
      <c r="AD12" s="1359"/>
      <c r="AE12" s="1361"/>
      <c r="AF12" s="1369"/>
    </row>
    <row r="13" spans="1:33" ht="33" customHeight="1">
      <c r="A13" s="1370"/>
      <c r="B13" s="532"/>
      <c r="C13" s="1362" t="s">
        <v>295</v>
      </c>
      <c r="D13" s="1362"/>
      <c r="E13" s="1362"/>
      <c r="F13" s="1362"/>
      <c r="G13" s="533"/>
      <c r="H13" s="534"/>
      <c r="I13" s="1363"/>
      <c r="J13" s="1363"/>
      <c r="K13" s="1363"/>
      <c r="L13" s="1363"/>
      <c r="M13" s="1363"/>
      <c r="N13" s="1363"/>
      <c r="O13" s="1363"/>
      <c r="P13" s="1363"/>
      <c r="Q13" s="1363"/>
      <c r="R13" s="1363"/>
      <c r="S13" s="1363"/>
      <c r="T13" s="1363"/>
      <c r="U13" s="1363"/>
      <c r="V13" s="1363"/>
      <c r="W13" s="1363"/>
      <c r="X13" s="1363"/>
      <c r="Y13" s="535"/>
      <c r="Z13" s="535"/>
      <c r="AA13" s="535"/>
      <c r="AB13" s="535"/>
      <c r="AC13" s="535"/>
      <c r="AD13" s="535"/>
      <c r="AE13" s="535"/>
      <c r="AF13" s="536"/>
    </row>
    <row r="14" spans="1:33" s="576" customFormat="1" ht="16.5" customHeight="1">
      <c r="B14" s="577"/>
      <c r="C14" s="578"/>
      <c r="D14" s="578"/>
      <c r="E14" s="1364" t="s">
        <v>634</v>
      </c>
      <c r="F14" s="1364"/>
      <c r="G14" s="1364"/>
      <c r="H14" s="1364"/>
      <c r="I14" s="579"/>
      <c r="J14" s="580"/>
      <c r="K14" s="1365" t="s">
        <v>635</v>
      </c>
      <c r="L14" s="1366"/>
      <c r="M14" s="1366"/>
      <c r="N14" s="1366"/>
      <c r="O14" s="1366"/>
      <c r="P14" s="1366"/>
      <c r="Q14" s="1366"/>
      <c r="R14" s="1366"/>
      <c r="S14" s="1366"/>
      <c r="T14" s="1366"/>
      <c r="U14" s="1366"/>
      <c r="V14" s="1366"/>
      <c r="W14" s="1366"/>
      <c r="X14" s="1366"/>
      <c r="Y14" s="1366"/>
      <c r="Z14" s="1366"/>
      <c r="AA14" s="1366"/>
      <c r="AB14" s="1366"/>
      <c r="AC14" s="1366"/>
      <c r="AD14" s="1366"/>
      <c r="AE14" s="1366"/>
      <c r="AF14" s="1367"/>
    </row>
    <row r="15" spans="1:33" ht="16.5" customHeight="1">
      <c r="A15" s="511">
        <v>1</v>
      </c>
      <c r="B15" s="1348" t="s">
        <v>636</v>
      </c>
      <c r="C15" s="581" t="s">
        <v>637</v>
      </c>
      <c r="D15" s="740"/>
      <c r="E15" s="740"/>
      <c r="F15" s="761" t="s">
        <v>19</v>
      </c>
      <c r="G15" s="740"/>
      <c r="H15" s="761" t="s">
        <v>20</v>
      </c>
      <c r="I15" s="740"/>
      <c r="J15" s="527" t="s">
        <v>21</v>
      </c>
      <c r="K15" s="539"/>
      <c r="L15" s="1340"/>
      <c r="M15" s="1340"/>
      <c r="N15" s="1340"/>
      <c r="O15" s="1340"/>
      <c r="P15" s="1340"/>
      <c r="Q15" s="1340"/>
      <c r="R15" s="1340"/>
      <c r="S15" s="1340"/>
      <c r="T15" s="1340"/>
      <c r="U15" s="1340"/>
      <c r="V15" s="1340"/>
      <c r="W15" s="1340"/>
      <c r="X15" s="1340"/>
      <c r="Y15" s="1340"/>
      <c r="Z15" s="1340"/>
      <c r="AA15" s="1340"/>
      <c r="AB15" s="1340"/>
      <c r="AC15" s="1340"/>
      <c r="AD15" s="1340"/>
      <c r="AE15" s="1340"/>
      <c r="AF15" s="540"/>
    </row>
    <row r="16" spans="1:33" ht="16.5" customHeight="1">
      <c r="B16" s="1349"/>
      <c r="C16" s="582" t="s">
        <v>638</v>
      </c>
      <c r="D16" s="741"/>
      <c r="E16" s="741"/>
      <c r="F16" s="762" t="s">
        <v>19</v>
      </c>
      <c r="G16" s="741"/>
      <c r="H16" s="762" t="s">
        <v>20</v>
      </c>
      <c r="I16" s="741"/>
      <c r="J16" s="531" t="s">
        <v>21</v>
      </c>
      <c r="K16" s="541"/>
      <c r="L16" s="1341"/>
      <c r="M16" s="1341"/>
      <c r="N16" s="1341"/>
      <c r="O16" s="1341"/>
      <c r="P16" s="1341"/>
      <c r="Q16" s="1341"/>
      <c r="R16" s="1341"/>
      <c r="S16" s="1341"/>
      <c r="T16" s="1341"/>
      <c r="U16" s="1341"/>
      <c r="V16" s="1341"/>
      <c r="W16" s="1341"/>
      <c r="X16" s="1341"/>
      <c r="Y16" s="1341"/>
      <c r="Z16" s="1341"/>
      <c r="AA16" s="1341"/>
      <c r="AB16" s="1341"/>
      <c r="AC16" s="1341"/>
      <c r="AD16" s="1341"/>
      <c r="AE16" s="1341"/>
      <c r="AF16" s="542"/>
    </row>
    <row r="17" spans="1:32" ht="16.5" customHeight="1">
      <c r="A17" s="511">
        <v>2</v>
      </c>
      <c r="B17" s="1349"/>
      <c r="C17" s="581" t="s">
        <v>637</v>
      </c>
      <c r="D17" s="740"/>
      <c r="E17" s="740"/>
      <c r="F17" s="761" t="s">
        <v>19</v>
      </c>
      <c r="G17" s="740"/>
      <c r="H17" s="761" t="s">
        <v>20</v>
      </c>
      <c r="I17" s="740"/>
      <c r="J17" s="527" t="s">
        <v>21</v>
      </c>
      <c r="K17" s="539"/>
      <c r="L17" s="1340"/>
      <c r="M17" s="1340"/>
      <c r="N17" s="1340"/>
      <c r="O17" s="1340"/>
      <c r="P17" s="1340"/>
      <c r="Q17" s="1340"/>
      <c r="R17" s="1340"/>
      <c r="S17" s="1340"/>
      <c r="T17" s="1340"/>
      <c r="U17" s="1340"/>
      <c r="V17" s="1340"/>
      <c r="W17" s="1340"/>
      <c r="X17" s="1340"/>
      <c r="Y17" s="1340"/>
      <c r="Z17" s="1340"/>
      <c r="AA17" s="1340"/>
      <c r="AB17" s="1340"/>
      <c r="AC17" s="1340"/>
      <c r="AD17" s="1340"/>
      <c r="AE17" s="1340"/>
      <c r="AF17" s="540"/>
    </row>
    <row r="18" spans="1:32" ht="16.5" customHeight="1">
      <c r="B18" s="1349"/>
      <c r="C18" s="582" t="s">
        <v>638</v>
      </c>
      <c r="D18" s="741"/>
      <c r="E18" s="741"/>
      <c r="F18" s="762" t="s">
        <v>19</v>
      </c>
      <c r="G18" s="741"/>
      <c r="H18" s="762" t="s">
        <v>20</v>
      </c>
      <c r="I18" s="741"/>
      <c r="J18" s="531" t="s">
        <v>21</v>
      </c>
      <c r="K18" s="541"/>
      <c r="L18" s="1341"/>
      <c r="M18" s="1341"/>
      <c r="N18" s="1341"/>
      <c r="O18" s="1341"/>
      <c r="P18" s="1341"/>
      <c r="Q18" s="1341"/>
      <c r="R18" s="1341"/>
      <c r="S18" s="1341"/>
      <c r="T18" s="1341"/>
      <c r="U18" s="1341"/>
      <c r="V18" s="1341"/>
      <c r="W18" s="1341"/>
      <c r="X18" s="1341"/>
      <c r="Y18" s="1341"/>
      <c r="Z18" s="1341"/>
      <c r="AA18" s="1341"/>
      <c r="AB18" s="1341"/>
      <c r="AC18" s="1341"/>
      <c r="AD18" s="1341"/>
      <c r="AE18" s="1341"/>
      <c r="AF18" s="542"/>
    </row>
    <row r="19" spans="1:32" ht="16.5" customHeight="1">
      <c r="A19" s="511">
        <v>3</v>
      </c>
      <c r="B19" s="1349"/>
      <c r="C19" s="581" t="s">
        <v>637</v>
      </c>
      <c r="D19" s="740"/>
      <c r="E19" s="740"/>
      <c r="F19" s="761" t="s">
        <v>19</v>
      </c>
      <c r="G19" s="740"/>
      <c r="H19" s="761" t="s">
        <v>20</v>
      </c>
      <c r="I19" s="740"/>
      <c r="J19" s="527" t="s">
        <v>21</v>
      </c>
      <c r="K19" s="539"/>
      <c r="L19" s="1340"/>
      <c r="M19" s="1340"/>
      <c r="N19" s="1340"/>
      <c r="O19" s="1340"/>
      <c r="P19" s="1340"/>
      <c r="Q19" s="1340"/>
      <c r="R19" s="1340"/>
      <c r="S19" s="1340"/>
      <c r="T19" s="1340"/>
      <c r="U19" s="1340"/>
      <c r="V19" s="1340"/>
      <c r="W19" s="1340"/>
      <c r="X19" s="1340"/>
      <c r="Y19" s="1340"/>
      <c r="Z19" s="1340"/>
      <c r="AA19" s="1340"/>
      <c r="AB19" s="1340"/>
      <c r="AC19" s="1340"/>
      <c r="AD19" s="1340"/>
      <c r="AE19" s="1340"/>
      <c r="AF19" s="540"/>
    </row>
    <row r="20" spans="1:32" ht="16.5" customHeight="1">
      <c r="B20" s="1349"/>
      <c r="C20" s="582" t="s">
        <v>638</v>
      </c>
      <c r="D20" s="741"/>
      <c r="E20" s="741"/>
      <c r="F20" s="762" t="s">
        <v>19</v>
      </c>
      <c r="G20" s="741"/>
      <c r="H20" s="762" t="s">
        <v>20</v>
      </c>
      <c r="I20" s="741"/>
      <c r="J20" s="531" t="s">
        <v>21</v>
      </c>
      <c r="K20" s="541"/>
      <c r="L20" s="1341"/>
      <c r="M20" s="1341"/>
      <c r="N20" s="1341"/>
      <c r="O20" s="1341"/>
      <c r="P20" s="1341"/>
      <c r="Q20" s="1341"/>
      <c r="R20" s="1341"/>
      <c r="S20" s="1341"/>
      <c r="T20" s="1341"/>
      <c r="U20" s="1341"/>
      <c r="V20" s="1341"/>
      <c r="W20" s="1341"/>
      <c r="X20" s="1341"/>
      <c r="Y20" s="1341"/>
      <c r="Z20" s="1341"/>
      <c r="AA20" s="1341"/>
      <c r="AB20" s="1341"/>
      <c r="AC20" s="1341"/>
      <c r="AD20" s="1341"/>
      <c r="AE20" s="1341"/>
      <c r="AF20" s="542"/>
    </row>
    <row r="21" spans="1:32" ht="16.5" customHeight="1">
      <c r="A21" s="511">
        <v>4</v>
      </c>
      <c r="B21" s="1349"/>
      <c r="C21" s="581" t="s">
        <v>637</v>
      </c>
      <c r="D21" s="740"/>
      <c r="E21" s="740"/>
      <c r="F21" s="761" t="s">
        <v>19</v>
      </c>
      <c r="G21" s="740"/>
      <c r="H21" s="761" t="s">
        <v>20</v>
      </c>
      <c r="I21" s="740"/>
      <c r="J21" s="527" t="s">
        <v>21</v>
      </c>
      <c r="K21" s="539"/>
      <c r="L21" s="1340"/>
      <c r="M21" s="1340"/>
      <c r="N21" s="1340"/>
      <c r="O21" s="1340"/>
      <c r="P21" s="1340"/>
      <c r="Q21" s="1340"/>
      <c r="R21" s="1340"/>
      <c r="S21" s="1340"/>
      <c r="T21" s="1340"/>
      <c r="U21" s="1340"/>
      <c r="V21" s="1340"/>
      <c r="W21" s="1340"/>
      <c r="X21" s="1340"/>
      <c r="Y21" s="1340"/>
      <c r="Z21" s="1340"/>
      <c r="AA21" s="1340"/>
      <c r="AB21" s="1340"/>
      <c r="AC21" s="1340"/>
      <c r="AD21" s="1340"/>
      <c r="AE21" s="1340"/>
      <c r="AF21" s="540"/>
    </row>
    <row r="22" spans="1:32" ht="16.5" customHeight="1">
      <c r="B22" s="1349"/>
      <c r="C22" s="582" t="s">
        <v>638</v>
      </c>
      <c r="D22" s="741"/>
      <c r="E22" s="741"/>
      <c r="F22" s="762" t="s">
        <v>19</v>
      </c>
      <c r="G22" s="741"/>
      <c r="H22" s="762" t="s">
        <v>20</v>
      </c>
      <c r="I22" s="741"/>
      <c r="J22" s="531" t="s">
        <v>21</v>
      </c>
      <c r="K22" s="541"/>
      <c r="L22" s="1341"/>
      <c r="M22" s="1341"/>
      <c r="N22" s="1341"/>
      <c r="O22" s="1341"/>
      <c r="P22" s="1341"/>
      <c r="Q22" s="1341"/>
      <c r="R22" s="1341"/>
      <c r="S22" s="1341"/>
      <c r="T22" s="1341"/>
      <c r="U22" s="1341"/>
      <c r="V22" s="1341"/>
      <c r="W22" s="1341"/>
      <c r="X22" s="1341"/>
      <c r="Y22" s="1341"/>
      <c r="Z22" s="1341"/>
      <c r="AA22" s="1341"/>
      <c r="AB22" s="1341"/>
      <c r="AC22" s="1341"/>
      <c r="AD22" s="1341"/>
      <c r="AE22" s="1341"/>
      <c r="AF22" s="542"/>
    </row>
    <row r="23" spans="1:32" ht="16.5" customHeight="1">
      <c r="A23" s="511">
        <v>5</v>
      </c>
      <c r="B23" s="1349"/>
      <c r="C23" s="581" t="s">
        <v>637</v>
      </c>
      <c r="D23" s="740"/>
      <c r="E23" s="740"/>
      <c r="F23" s="761" t="s">
        <v>19</v>
      </c>
      <c r="G23" s="740"/>
      <c r="H23" s="761" t="s">
        <v>20</v>
      </c>
      <c r="I23" s="740"/>
      <c r="J23" s="527" t="s">
        <v>21</v>
      </c>
      <c r="K23" s="539"/>
      <c r="L23" s="1340"/>
      <c r="M23" s="1340"/>
      <c r="N23" s="1340"/>
      <c r="O23" s="1340"/>
      <c r="P23" s="1340"/>
      <c r="Q23" s="1340"/>
      <c r="R23" s="1340"/>
      <c r="S23" s="1340"/>
      <c r="T23" s="1340"/>
      <c r="U23" s="1340"/>
      <c r="V23" s="1340"/>
      <c r="W23" s="1340"/>
      <c r="X23" s="1340"/>
      <c r="Y23" s="1340"/>
      <c r="Z23" s="1340"/>
      <c r="AA23" s="1340"/>
      <c r="AB23" s="1340"/>
      <c r="AC23" s="1340"/>
      <c r="AD23" s="1340"/>
      <c r="AE23" s="1340"/>
      <c r="AF23" s="540"/>
    </row>
    <row r="24" spans="1:32" ht="16.5" customHeight="1">
      <c r="B24" s="1349"/>
      <c r="C24" s="582" t="s">
        <v>638</v>
      </c>
      <c r="D24" s="741"/>
      <c r="E24" s="741"/>
      <c r="F24" s="762" t="s">
        <v>19</v>
      </c>
      <c r="G24" s="741"/>
      <c r="H24" s="762" t="s">
        <v>20</v>
      </c>
      <c r="I24" s="741"/>
      <c r="J24" s="531" t="s">
        <v>21</v>
      </c>
      <c r="K24" s="541"/>
      <c r="L24" s="1341"/>
      <c r="M24" s="1341"/>
      <c r="N24" s="1341"/>
      <c r="O24" s="1341"/>
      <c r="P24" s="1341"/>
      <c r="Q24" s="1341"/>
      <c r="R24" s="1341"/>
      <c r="S24" s="1341"/>
      <c r="T24" s="1341"/>
      <c r="U24" s="1341"/>
      <c r="V24" s="1341"/>
      <c r="W24" s="1341"/>
      <c r="X24" s="1341"/>
      <c r="Y24" s="1341"/>
      <c r="Z24" s="1341"/>
      <c r="AA24" s="1341"/>
      <c r="AB24" s="1341"/>
      <c r="AC24" s="1341"/>
      <c r="AD24" s="1341"/>
      <c r="AE24" s="1341"/>
      <c r="AF24" s="542"/>
    </row>
    <row r="25" spans="1:32" ht="16.5" customHeight="1">
      <c r="A25" s="511">
        <v>6</v>
      </c>
      <c r="B25" s="1349"/>
      <c r="C25" s="581" t="s">
        <v>637</v>
      </c>
      <c r="D25" s="740"/>
      <c r="E25" s="740"/>
      <c r="F25" s="761" t="s">
        <v>19</v>
      </c>
      <c r="G25" s="740"/>
      <c r="H25" s="761" t="s">
        <v>20</v>
      </c>
      <c r="I25" s="740"/>
      <c r="J25" s="527" t="s">
        <v>21</v>
      </c>
      <c r="K25" s="539"/>
      <c r="L25" s="1340"/>
      <c r="M25" s="1340"/>
      <c r="N25" s="1340"/>
      <c r="O25" s="1340"/>
      <c r="P25" s="1340"/>
      <c r="Q25" s="1340"/>
      <c r="R25" s="1340"/>
      <c r="S25" s="1340"/>
      <c r="T25" s="1340"/>
      <c r="U25" s="1340"/>
      <c r="V25" s="1340"/>
      <c r="W25" s="1340"/>
      <c r="X25" s="1340"/>
      <c r="Y25" s="1340"/>
      <c r="Z25" s="1340"/>
      <c r="AA25" s="1340"/>
      <c r="AB25" s="1340"/>
      <c r="AC25" s="1340"/>
      <c r="AD25" s="1340"/>
      <c r="AE25" s="1340"/>
      <c r="AF25" s="540"/>
    </row>
    <row r="26" spans="1:32" ht="16.5" customHeight="1">
      <c r="B26" s="1349"/>
      <c r="C26" s="582" t="s">
        <v>638</v>
      </c>
      <c r="D26" s="741"/>
      <c r="E26" s="741"/>
      <c r="F26" s="762" t="s">
        <v>19</v>
      </c>
      <c r="G26" s="741"/>
      <c r="H26" s="762" t="s">
        <v>20</v>
      </c>
      <c r="I26" s="741"/>
      <c r="J26" s="531" t="s">
        <v>21</v>
      </c>
      <c r="K26" s="541"/>
      <c r="L26" s="1341"/>
      <c r="M26" s="1341"/>
      <c r="N26" s="1341"/>
      <c r="O26" s="1341"/>
      <c r="P26" s="1341"/>
      <c r="Q26" s="1341"/>
      <c r="R26" s="1341"/>
      <c r="S26" s="1341"/>
      <c r="T26" s="1341"/>
      <c r="U26" s="1341"/>
      <c r="V26" s="1341"/>
      <c r="W26" s="1341"/>
      <c r="X26" s="1341"/>
      <c r="Y26" s="1341"/>
      <c r="Z26" s="1341"/>
      <c r="AA26" s="1341"/>
      <c r="AB26" s="1341"/>
      <c r="AC26" s="1341"/>
      <c r="AD26" s="1341"/>
      <c r="AE26" s="1341"/>
      <c r="AF26" s="542"/>
    </row>
    <row r="27" spans="1:32" ht="16.5" customHeight="1">
      <c r="A27" s="511">
        <v>7</v>
      </c>
      <c r="B27" s="1349"/>
      <c r="C27" s="581" t="s">
        <v>637</v>
      </c>
      <c r="D27" s="740"/>
      <c r="E27" s="740"/>
      <c r="F27" s="761" t="s">
        <v>19</v>
      </c>
      <c r="G27" s="740"/>
      <c r="H27" s="761" t="s">
        <v>20</v>
      </c>
      <c r="I27" s="740"/>
      <c r="J27" s="527" t="s">
        <v>21</v>
      </c>
      <c r="K27" s="539"/>
      <c r="L27" s="1340"/>
      <c r="M27" s="1340"/>
      <c r="N27" s="1340"/>
      <c r="O27" s="1340"/>
      <c r="P27" s="1340"/>
      <c r="Q27" s="1340"/>
      <c r="R27" s="1340"/>
      <c r="S27" s="1340"/>
      <c r="T27" s="1340"/>
      <c r="U27" s="1340"/>
      <c r="V27" s="1340"/>
      <c r="W27" s="1340"/>
      <c r="X27" s="1340"/>
      <c r="Y27" s="1340"/>
      <c r="Z27" s="1340"/>
      <c r="AA27" s="1340"/>
      <c r="AB27" s="1340"/>
      <c r="AC27" s="1340"/>
      <c r="AD27" s="1340"/>
      <c r="AE27" s="1340"/>
      <c r="AF27" s="540"/>
    </row>
    <row r="28" spans="1:32" ht="16.5" customHeight="1">
      <c r="B28" s="1349"/>
      <c r="C28" s="582" t="s">
        <v>638</v>
      </c>
      <c r="D28" s="741"/>
      <c r="E28" s="741"/>
      <c r="F28" s="762" t="s">
        <v>19</v>
      </c>
      <c r="G28" s="741"/>
      <c r="H28" s="762" t="s">
        <v>20</v>
      </c>
      <c r="I28" s="741"/>
      <c r="J28" s="531" t="s">
        <v>21</v>
      </c>
      <c r="K28" s="541"/>
      <c r="L28" s="1341"/>
      <c r="M28" s="1341"/>
      <c r="N28" s="1341"/>
      <c r="O28" s="1341"/>
      <c r="P28" s="1341"/>
      <c r="Q28" s="1341"/>
      <c r="R28" s="1341"/>
      <c r="S28" s="1341"/>
      <c r="T28" s="1341"/>
      <c r="U28" s="1341"/>
      <c r="V28" s="1341"/>
      <c r="W28" s="1341"/>
      <c r="X28" s="1341"/>
      <c r="Y28" s="1341"/>
      <c r="Z28" s="1341"/>
      <c r="AA28" s="1341"/>
      <c r="AB28" s="1341"/>
      <c r="AC28" s="1341"/>
      <c r="AD28" s="1341"/>
      <c r="AE28" s="1341"/>
      <c r="AF28" s="542"/>
    </row>
    <row r="29" spans="1:32" ht="16.5" customHeight="1">
      <c r="A29" s="511">
        <v>8</v>
      </c>
      <c r="B29" s="1349"/>
      <c r="C29" s="581" t="s">
        <v>637</v>
      </c>
      <c r="D29" s="740"/>
      <c r="E29" s="740"/>
      <c r="F29" s="761" t="s">
        <v>19</v>
      </c>
      <c r="G29" s="740"/>
      <c r="H29" s="761" t="s">
        <v>20</v>
      </c>
      <c r="I29" s="740"/>
      <c r="J29" s="527" t="s">
        <v>21</v>
      </c>
      <c r="K29" s="539"/>
      <c r="L29" s="1340"/>
      <c r="M29" s="1340"/>
      <c r="N29" s="1340"/>
      <c r="O29" s="1340"/>
      <c r="P29" s="1340"/>
      <c r="Q29" s="1340"/>
      <c r="R29" s="1340"/>
      <c r="S29" s="1340"/>
      <c r="T29" s="1340"/>
      <c r="U29" s="1340"/>
      <c r="V29" s="1340"/>
      <c r="W29" s="1340"/>
      <c r="X29" s="1340"/>
      <c r="Y29" s="1340"/>
      <c r="Z29" s="1340"/>
      <c r="AA29" s="1340"/>
      <c r="AB29" s="1340"/>
      <c r="AC29" s="1340"/>
      <c r="AD29" s="1340"/>
      <c r="AE29" s="1340"/>
      <c r="AF29" s="540"/>
    </row>
    <row r="30" spans="1:32" ht="16.5" customHeight="1">
      <c r="B30" s="1349"/>
      <c r="C30" s="582" t="s">
        <v>638</v>
      </c>
      <c r="D30" s="741"/>
      <c r="E30" s="741"/>
      <c r="F30" s="762" t="s">
        <v>19</v>
      </c>
      <c r="G30" s="741"/>
      <c r="H30" s="762" t="s">
        <v>20</v>
      </c>
      <c r="I30" s="741"/>
      <c r="J30" s="531" t="s">
        <v>21</v>
      </c>
      <c r="K30" s="541"/>
      <c r="L30" s="1341"/>
      <c r="M30" s="1341"/>
      <c r="N30" s="1341"/>
      <c r="O30" s="1341"/>
      <c r="P30" s="1341"/>
      <c r="Q30" s="1341"/>
      <c r="R30" s="1341"/>
      <c r="S30" s="1341"/>
      <c r="T30" s="1341"/>
      <c r="U30" s="1341"/>
      <c r="V30" s="1341"/>
      <c r="W30" s="1341"/>
      <c r="X30" s="1341"/>
      <c r="Y30" s="1341"/>
      <c r="Z30" s="1341"/>
      <c r="AA30" s="1341"/>
      <c r="AB30" s="1341"/>
      <c r="AC30" s="1341"/>
      <c r="AD30" s="1341"/>
      <c r="AE30" s="1341"/>
      <c r="AF30" s="542"/>
    </row>
    <row r="31" spans="1:32" ht="16.5" customHeight="1">
      <c r="A31" s="511">
        <v>9</v>
      </c>
      <c r="B31" s="1349"/>
      <c r="C31" s="581" t="s">
        <v>637</v>
      </c>
      <c r="D31" s="740"/>
      <c r="E31" s="740"/>
      <c r="F31" s="761" t="s">
        <v>19</v>
      </c>
      <c r="G31" s="740"/>
      <c r="H31" s="761" t="s">
        <v>20</v>
      </c>
      <c r="I31" s="740"/>
      <c r="J31" s="527" t="s">
        <v>21</v>
      </c>
      <c r="K31" s="539"/>
      <c r="L31" s="1340"/>
      <c r="M31" s="1340"/>
      <c r="N31" s="1340"/>
      <c r="O31" s="1340"/>
      <c r="P31" s="1340"/>
      <c r="Q31" s="1340"/>
      <c r="R31" s="1340"/>
      <c r="S31" s="1340"/>
      <c r="T31" s="1340"/>
      <c r="U31" s="1340"/>
      <c r="V31" s="1340"/>
      <c r="W31" s="1340"/>
      <c r="X31" s="1340"/>
      <c r="Y31" s="1340"/>
      <c r="Z31" s="1340"/>
      <c r="AA31" s="1340"/>
      <c r="AB31" s="1340"/>
      <c r="AC31" s="1340"/>
      <c r="AD31" s="1340"/>
      <c r="AE31" s="1340"/>
      <c r="AF31" s="540"/>
    </row>
    <row r="32" spans="1:32" ht="16.5" customHeight="1">
      <c r="B32" s="1349"/>
      <c r="C32" s="582" t="s">
        <v>638</v>
      </c>
      <c r="D32" s="741"/>
      <c r="E32" s="741"/>
      <c r="F32" s="762" t="s">
        <v>19</v>
      </c>
      <c r="G32" s="741"/>
      <c r="H32" s="762" t="s">
        <v>20</v>
      </c>
      <c r="I32" s="741"/>
      <c r="J32" s="531" t="s">
        <v>21</v>
      </c>
      <c r="K32" s="541"/>
      <c r="L32" s="1341"/>
      <c r="M32" s="1341"/>
      <c r="N32" s="1341"/>
      <c r="O32" s="1341"/>
      <c r="P32" s="1341"/>
      <c r="Q32" s="1341"/>
      <c r="R32" s="1341"/>
      <c r="S32" s="1341"/>
      <c r="T32" s="1341"/>
      <c r="U32" s="1341"/>
      <c r="V32" s="1341"/>
      <c r="W32" s="1341"/>
      <c r="X32" s="1341"/>
      <c r="Y32" s="1341"/>
      <c r="Z32" s="1341"/>
      <c r="AA32" s="1341"/>
      <c r="AB32" s="1341"/>
      <c r="AC32" s="1341"/>
      <c r="AD32" s="1341"/>
      <c r="AE32" s="1341"/>
      <c r="AF32" s="542"/>
    </row>
    <row r="33" spans="1:32" ht="16.5" customHeight="1">
      <c r="A33" s="511">
        <v>10</v>
      </c>
      <c r="B33" s="1349"/>
      <c r="C33" s="581" t="s">
        <v>637</v>
      </c>
      <c r="D33" s="740"/>
      <c r="E33" s="740"/>
      <c r="F33" s="761" t="s">
        <v>19</v>
      </c>
      <c r="G33" s="740"/>
      <c r="H33" s="761" t="s">
        <v>20</v>
      </c>
      <c r="I33" s="740"/>
      <c r="J33" s="527" t="s">
        <v>21</v>
      </c>
      <c r="K33" s="539"/>
      <c r="L33" s="1340"/>
      <c r="M33" s="1340"/>
      <c r="N33" s="1340"/>
      <c r="O33" s="1340"/>
      <c r="P33" s="1340"/>
      <c r="Q33" s="1340"/>
      <c r="R33" s="1340"/>
      <c r="S33" s="1340"/>
      <c r="T33" s="1340"/>
      <c r="U33" s="1340"/>
      <c r="V33" s="1340"/>
      <c r="W33" s="1340"/>
      <c r="X33" s="1340"/>
      <c r="Y33" s="1340"/>
      <c r="Z33" s="1340"/>
      <c r="AA33" s="1340"/>
      <c r="AB33" s="1340"/>
      <c r="AC33" s="1340"/>
      <c r="AD33" s="1340"/>
      <c r="AE33" s="1340"/>
      <c r="AF33" s="540"/>
    </row>
    <row r="34" spans="1:32" ht="16.5" customHeight="1">
      <c r="B34" s="1349"/>
      <c r="C34" s="582" t="s">
        <v>638</v>
      </c>
      <c r="D34" s="741"/>
      <c r="E34" s="741"/>
      <c r="F34" s="762" t="s">
        <v>19</v>
      </c>
      <c r="G34" s="741"/>
      <c r="H34" s="762" t="s">
        <v>20</v>
      </c>
      <c r="I34" s="741"/>
      <c r="J34" s="531" t="s">
        <v>21</v>
      </c>
      <c r="K34" s="541"/>
      <c r="L34" s="1341"/>
      <c r="M34" s="1341"/>
      <c r="N34" s="1341"/>
      <c r="O34" s="1341"/>
      <c r="P34" s="1341"/>
      <c r="Q34" s="1341"/>
      <c r="R34" s="1341"/>
      <c r="S34" s="1341"/>
      <c r="T34" s="1341"/>
      <c r="U34" s="1341"/>
      <c r="V34" s="1341"/>
      <c r="W34" s="1341"/>
      <c r="X34" s="1341"/>
      <c r="Y34" s="1341"/>
      <c r="Z34" s="1341"/>
      <c r="AA34" s="1341"/>
      <c r="AB34" s="1341"/>
      <c r="AC34" s="1341"/>
      <c r="AD34" s="1341"/>
      <c r="AE34" s="1341"/>
      <c r="AF34" s="542"/>
    </row>
    <row r="35" spans="1:32" ht="16.5" customHeight="1">
      <c r="A35" s="511">
        <v>11</v>
      </c>
      <c r="B35" s="1349"/>
      <c r="C35" s="581" t="s">
        <v>637</v>
      </c>
      <c r="D35" s="740"/>
      <c r="E35" s="740"/>
      <c r="F35" s="761" t="s">
        <v>19</v>
      </c>
      <c r="G35" s="740"/>
      <c r="H35" s="761" t="s">
        <v>20</v>
      </c>
      <c r="I35" s="740"/>
      <c r="J35" s="527" t="s">
        <v>21</v>
      </c>
      <c r="K35" s="539"/>
      <c r="L35" s="1340"/>
      <c r="M35" s="1340"/>
      <c r="N35" s="1340"/>
      <c r="O35" s="1340"/>
      <c r="P35" s="1340"/>
      <c r="Q35" s="1340"/>
      <c r="R35" s="1340"/>
      <c r="S35" s="1340"/>
      <c r="T35" s="1340"/>
      <c r="U35" s="1340"/>
      <c r="V35" s="1340"/>
      <c r="W35" s="1340"/>
      <c r="X35" s="1340"/>
      <c r="Y35" s="1340"/>
      <c r="Z35" s="1340"/>
      <c r="AA35" s="1340"/>
      <c r="AB35" s="1340"/>
      <c r="AC35" s="1340"/>
      <c r="AD35" s="1340"/>
      <c r="AE35" s="1340"/>
      <c r="AF35" s="540"/>
    </row>
    <row r="36" spans="1:32" ht="16.5" customHeight="1">
      <c r="B36" s="1349"/>
      <c r="C36" s="582" t="s">
        <v>638</v>
      </c>
      <c r="D36" s="741"/>
      <c r="E36" s="741"/>
      <c r="F36" s="762" t="s">
        <v>19</v>
      </c>
      <c r="G36" s="741"/>
      <c r="H36" s="762" t="s">
        <v>20</v>
      </c>
      <c r="I36" s="741"/>
      <c r="J36" s="531" t="s">
        <v>21</v>
      </c>
      <c r="K36" s="541"/>
      <c r="L36" s="1341"/>
      <c r="M36" s="1341"/>
      <c r="N36" s="1341"/>
      <c r="O36" s="1341"/>
      <c r="P36" s="1341"/>
      <c r="Q36" s="1341"/>
      <c r="R36" s="1341"/>
      <c r="S36" s="1341"/>
      <c r="T36" s="1341"/>
      <c r="U36" s="1341"/>
      <c r="V36" s="1341"/>
      <c r="W36" s="1341"/>
      <c r="X36" s="1341"/>
      <c r="Y36" s="1341"/>
      <c r="Z36" s="1341"/>
      <c r="AA36" s="1341"/>
      <c r="AB36" s="1341"/>
      <c r="AC36" s="1341"/>
      <c r="AD36" s="1341"/>
      <c r="AE36" s="1341"/>
      <c r="AF36" s="542"/>
    </row>
    <row r="37" spans="1:32" ht="16.5" customHeight="1">
      <c r="A37" s="511">
        <v>12</v>
      </c>
      <c r="B37" s="1349"/>
      <c r="C37" s="581" t="s">
        <v>637</v>
      </c>
      <c r="D37" s="740"/>
      <c r="E37" s="740"/>
      <c r="F37" s="761" t="s">
        <v>19</v>
      </c>
      <c r="G37" s="740"/>
      <c r="H37" s="761" t="s">
        <v>20</v>
      </c>
      <c r="I37" s="740"/>
      <c r="J37" s="527" t="s">
        <v>21</v>
      </c>
      <c r="K37" s="539"/>
      <c r="L37" s="1340"/>
      <c r="M37" s="1340"/>
      <c r="N37" s="1340"/>
      <c r="O37" s="1340"/>
      <c r="P37" s="1340"/>
      <c r="Q37" s="1340"/>
      <c r="R37" s="1340"/>
      <c r="S37" s="1340"/>
      <c r="T37" s="1340"/>
      <c r="U37" s="1340"/>
      <c r="V37" s="1340"/>
      <c r="W37" s="1340"/>
      <c r="X37" s="1340"/>
      <c r="Y37" s="1340"/>
      <c r="Z37" s="1340"/>
      <c r="AA37" s="1340"/>
      <c r="AB37" s="1340"/>
      <c r="AC37" s="1340"/>
      <c r="AD37" s="1340"/>
      <c r="AE37" s="1340"/>
      <c r="AF37" s="540"/>
    </row>
    <row r="38" spans="1:32" ht="16.5" customHeight="1">
      <c r="B38" s="1349"/>
      <c r="C38" s="582" t="s">
        <v>638</v>
      </c>
      <c r="D38" s="741"/>
      <c r="E38" s="741"/>
      <c r="F38" s="762" t="s">
        <v>19</v>
      </c>
      <c r="G38" s="741"/>
      <c r="H38" s="762" t="s">
        <v>20</v>
      </c>
      <c r="I38" s="741"/>
      <c r="J38" s="531" t="s">
        <v>21</v>
      </c>
      <c r="K38" s="541"/>
      <c r="L38" s="1341"/>
      <c r="M38" s="1341"/>
      <c r="N38" s="1341"/>
      <c r="O38" s="1341"/>
      <c r="P38" s="1341"/>
      <c r="Q38" s="1341"/>
      <c r="R38" s="1341"/>
      <c r="S38" s="1341"/>
      <c r="T38" s="1341"/>
      <c r="U38" s="1341"/>
      <c r="V38" s="1341"/>
      <c r="W38" s="1341"/>
      <c r="X38" s="1341"/>
      <c r="Y38" s="1341"/>
      <c r="Z38" s="1341"/>
      <c r="AA38" s="1341"/>
      <c r="AB38" s="1341"/>
      <c r="AC38" s="1341"/>
      <c r="AD38" s="1341"/>
      <c r="AE38" s="1341"/>
      <c r="AF38" s="542"/>
    </row>
    <row r="39" spans="1:32" ht="16.5" customHeight="1">
      <c r="A39" s="511">
        <v>13</v>
      </c>
      <c r="B39" s="1349"/>
      <c r="C39" s="581" t="s">
        <v>637</v>
      </c>
      <c r="D39" s="740"/>
      <c r="E39" s="740"/>
      <c r="F39" s="761" t="s">
        <v>19</v>
      </c>
      <c r="G39" s="740"/>
      <c r="H39" s="761" t="s">
        <v>20</v>
      </c>
      <c r="I39" s="740"/>
      <c r="J39" s="527" t="s">
        <v>21</v>
      </c>
      <c r="K39" s="539"/>
      <c r="L39" s="1340"/>
      <c r="M39" s="1340"/>
      <c r="N39" s="1340"/>
      <c r="O39" s="1340"/>
      <c r="P39" s="1340"/>
      <c r="Q39" s="1340"/>
      <c r="R39" s="1340"/>
      <c r="S39" s="1340"/>
      <c r="T39" s="1340"/>
      <c r="U39" s="1340"/>
      <c r="V39" s="1340"/>
      <c r="W39" s="1340"/>
      <c r="X39" s="1340"/>
      <c r="Y39" s="1340"/>
      <c r="Z39" s="1340"/>
      <c r="AA39" s="1340"/>
      <c r="AB39" s="1340"/>
      <c r="AC39" s="1340"/>
      <c r="AD39" s="1340"/>
      <c r="AE39" s="1340"/>
      <c r="AF39" s="540"/>
    </row>
    <row r="40" spans="1:32" ht="16.5" customHeight="1">
      <c r="B40" s="1349"/>
      <c r="C40" s="582" t="s">
        <v>638</v>
      </c>
      <c r="D40" s="741"/>
      <c r="E40" s="741"/>
      <c r="F40" s="762" t="s">
        <v>19</v>
      </c>
      <c r="G40" s="741"/>
      <c r="H40" s="762" t="s">
        <v>20</v>
      </c>
      <c r="I40" s="741"/>
      <c r="J40" s="531" t="s">
        <v>21</v>
      </c>
      <c r="K40" s="541"/>
      <c r="L40" s="1341"/>
      <c r="M40" s="1341"/>
      <c r="N40" s="1341"/>
      <c r="O40" s="1341"/>
      <c r="P40" s="1341"/>
      <c r="Q40" s="1341"/>
      <c r="R40" s="1341"/>
      <c r="S40" s="1341"/>
      <c r="T40" s="1341"/>
      <c r="U40" s="1341"/>
      <c r="V40" s="1341"/>
      <c r="W40" s="1341"/>
      <c r="X40" s="1341"/>
      <c r="Y40" s="1341"/>
      <c r="Z40" s="1341"/>
      <c r="AA40" s="1341"/>
      <c r="AB40" s="1341"/>
      <c r="AC40" s="1341"/>
      <c r="AD40" s="1341"/>
      <c r="AE40" s="1341"/>
      <c r="AF40" s="542"/>
    </row>
    <row r="41" spans="1:32" ht="16.5" customHeight="1">
      <c r="A41" s="511">
        <v>14</v>
      </c>
      <c r="B41" s="1349"/>
      <c r="C41" s="581" t="s">
        <v>637</v>
      </c>
      <c r="D41" s="740"/>
      <c r="E41" s="740"/>
      <c r="F41" s="761" t="s">
        <v>19</v>
      </c>
      <c r="G41" s="740"/>
      <c r="H41" s="761" t="s">
        <v>20</v>
      </c>
      <c r="I41" s="740"/>
      <c r="J41" s="527" t="s">
        <v>21</v>
      </c>
      <c r="K41" s="539"/>
      <c r="L41" s="1340"/>
      <c r="M41" s="1340"/>
      <c r="N41" s="1340"/>
      <c r="O41" s="1340"/>
      <c r="P41" s="1340"/>
      <c r="Q41" s="1340"/>
      <c r="R41" s="1340"/>
      <c r="S41" s="1340"/>
      <c r="T41" s="1340"/>
      <c r="U41" s="1340"/>
      <c r="V41" s="1340"/>
      <c r="W41" s="1340"/>
      <c r="X41" s="1340"/>
      <c r="Y41" s="1340"/>
      <c r="Z41" s="1340"/>
      <c r="AA41" s="1340"/>
      <c r="AB41" s="1340"/>
      <c r="AC41" s="1340"/>
      <c r="AD41" s="1340"/>
      <c r="AE41" s="1340"/>
      <c r="AF41" s="540"/>
    </row>
    <row r="42" spans="1:32" ht="16.5" customHeight="1">
      <c r="B42" s="1349"/>
      <c r="C42" s="582" t="s">
        <v>638</v>
      </c>
      <c r="D42" s="741"/>
      <c r="E42" s="741"/>
      <c r="F42" s="762" t="s">
        <v>19</v>
      </c>
      <c r="G42" s="741"/>
      <c r="H42" s="762" t="s">
        <v>20</v>
      </c>
      <c r="I42" s="741"/>
      <c r="J42" s="531" t="s">
        <v>21</v>
      </c>
      <c r="K42" s="541"/>
      <c r="L42" s="1341"/>
      <c r="M42" s="1341"/>
      <c r="N42" s="1341"/>
      <c r="O42" s="1341"/>
      <c r="P42" s="1341"/>
      <c r="Q42" s="1341"/>
      <c r="R42" s="1341"/>
      <c r="S42" s="1341"/>
      <c r="T42" s="1341"/>
      <c r="U42" s="1341"/>
      <c r="V42" s="1341"/>
      <c r="W42" s="1341"/>
      <c r="X42" s="1341"/>
      <c r="Y42" s="1341"/>
      <c r="Z42" s="1341"/>
      <c r="AA42" s="1341"/>
      <c r="AB42" s="1341"/>
      <c r="AC42" s="1341"/>
      <c r="AD42" s="1341"/>
      <c r="AE42" s="1341"/>
      <c r="AF42" s="542"/>
    </row>
    <row r="43" spans="1:32" ht="16.5" customHeight="1">
      <c r="B43" s="1348" t="s">
        <v>609</v>
      </c>
      <c r="C43" s="537"/>
      <c r="D43" s="1351" t="s">
        <v>610</v>
      </c>
      <c r="E43" s="1351"/>
      <c r="F43" s="1351"/>
      <c r="G43" s="1351"/>
      <c r="H43" s="1351"/>
      <c r="I43" s="1351"/>
      <c r="J43" s="538"/>
      <c r="K43" s="1352" t="s">
        <v>611</v>
      </c>
      <c r="L43" s="1353"/>
      <c r="M43" s="1353"/>
      <c r="N43" s="1353"/>
      <c r="O43" s="1353"/>
      <c r="P43" s="1353"/>
      <c r="Q43" s="1353"/>
      <c r="R43" s="1353"/>
      <c r="S43" s="1353"/>
      <c r="T43" s="1353"/>
      <c r="U43" s="1353"/>
      <c r="V43" s="1353"/>
      <c r="W43" s="1353"/>
      <c r="X43" s="1353"/>
      <c r="Y43" s="1353"/>
      <c r="Z43" s="1353"/>
      <c r="AA43" s="1353"/>
      <c r="AB43" s="1353"/>
      <c r="AC43" s="1353"/>
      <c r="AD43" s="1353"/>
      <c r="AE43" s="1353"/>
      <c r="AF43" s="1354"/>
    </row>
    <row r="44" spans="1:32" ht="16.5" customHeight="1">
      <c r="B44" s="1349"/>
      <c r="C44" s="526"/>
      <c r="D44" s="1342"/>
      <c r="E44" s="1342"/>
      <c r="F44" s="1345" t="s">
        <v>19</v>
      </c>
      <c r="G44" s="1342"/>
      <c r="H44" s="1345" t="s">
        <v>20</v>
      </c>
      <c r="I44" s="1342"/>
      <c r="J44" s="1338" t="s">
        <v>21</v>
      </c>
      <c r="K44" s="539"/>
      <c r="L44" s="1340"/>
      <c r="M44" s="1340"/>
      <c r="N44" s="1340"/>
      <c r="O44" s="1340"/>
      <c r="P44" s="1340"/>
      <c r="Q44" s="1340"/>
      <c r="R44" s="1340"/>
      <c r="S44" s="1340"/>
      <c r="T44" s="1340"/>
      <c r="U44" s="1340"/>
      <c r="V44" s="1340"/>
      <c r="W44" s="1340"/>
      <c r="X44" s="1340"/>
      <c r="Y44" s="1340"/>
      <c r="Z44" s="1340"/>
      <c r="AA44" s="1340"/>
      <c r="AB44" s="1340"/>
      <c r="AC44" s="1340"/>
      <c r="AD44" s="1340"/>
      <c r="AE44" s="1340"/>
      <c r="AF44" s="540"/>
    </row>
    <row r="45" spans="1:32" ht="16.5" customHeight="1">
      <c r="B45" s="1349"/>
      <c r="C45" s="530"/>
      <c r="D45" s="1343"/>
      <c r="E45" s="1343"/>
      <c r="F45" s="1347"/>
      <c r="G45" s="1343"/>
      <c r="H45" s="1347"/>
      <c r="I45" s="1343"/>
      <c r="J45" s="1339"/>
      <c r="K45" s="541"/>
      <c r="L45" s="1341"/>
      <c r="M45" s="1341"/>
      <c r="N45" s="1341"/>
      <c r="O45" s="1341"/>
      <c r="P45" s="1341"/>
      <c r="Q45" s="1341"/>
      <c r="R45" s="1341"/>
      <c r="S45" s="1341"/>
      <c r="T45" s="1341"/>
      <c r="U45" s="1341"/>
      <c r="V45" s="1341"/>
      <c r="W45" s="1341"/>
      <c r="X45" s="1341"/>
      <c r="Y45" s="1341"/>
      <c r="Z45" s="1341"/>
      <c r="AA45" s="1341"/>
      <c r="AB45" s="1341"/>
      <c r="AC45" s="1341"/>
      <c r="AD45" s="1341"/>
      <c r="AE45" s="1341"/>
      <c r="AF45" s="542"/>
    </row>
    <row r="46" spans="1:32" ht="16.5" customHeight="1">
      <c r="B46" s="1349"/>
      <c r="C46" s="526"/>
      <c r="D46" s="1342"/>
      <c r="E46" s="1342"/>
      <c r="F46" s="1345" t="s">
        <v>19</v>
      </c>
      <c r="G46" s="1342"/>
      <c r="H46" s="1345" t="s">
        <v>20</v>
      </c>
      <c r="I46" s="1342"/>
      <c r="J46" s="1338" t="s">
        <v>21</v>
      </c>
      <c r="K46" s="539"/>
      <c r="L46" s="1340"/>
      <c r="M46" s="1340"/>
      <c r="N46" s="1340"/>
      <c r="O46" s="1340"/>
      <c r="P46" s="1340"/>
      <c r="Q46" s="1340"/>
      <c r="R46" s="1340"/>
      <c r="S46" s="1340"/>
      <c r="T46" s="1340"/>
      <c r="U46" s="1340"/>
      <c r="V46" s="1340"/>
      <c r="W46" s="1340"/>
      <c r="X46" s="1340"/>
      <c r="Y46" s="1340"/>
      <c r="Z46" s="1340"/>
      <c r="AA46" s="1340"/>
      <c r="AB46" s="1340"/>
      <c r="AC46" s="1340"/>
      <c r="AD46" s="1340"/>
      <c r="AE46" s="1340"/>
      <c r="AF46" s="540"/>
    </row>
    <row r="47" spans="1:32" ht="16.5" customHeight="1">
      <c r="B47" s="1349"/>
      <c r="C47" s="530"/>
      <c r="D47" s="1343"/>
      <c r="E47" s="1343"/>
      <c r="F47" s="1347"/>
      <c r="G47" s="1343"/>
      <c r="H47" s="1347"/>
      <c r="I47" s="1343"/>
      <c r="J47" s="1339"/>
      <c r="K47" s="541"/>
      <c r="L47" s="1341"/>
      <c r="M47" s="1341"/>
      <c r="N47" s="1341"/>
      <c r="O47" s="1341"/>
      <c r="P47" s="1341"/>
      <c r="Q47" s="1341"/>
      <c r="R47" s="1341"/>
      <c r="S47" s="1341"/>
      <c r="T47" s="1341"/>
      <c r="U47" s="1341"/>
      <c r="V47" s="1341"/>
      <c r="W47" s="1341"/>
      <c r="X47" s="1341"/>
      <c r="Y47" s="1341"/>
      <c r="Z47" s="1341"/>
      <c r="AA47" s="1341"/>
      <c r="AB47" s="1341"/>
      <c r="AC47" s="1341"/>
      <c r="AD47" s="1341"/>
      <c r="AE47" s="1341"/>
      <c r="AF47" s="542"/>
    </row>
    <row r="48" spans="1:32" ht="16.5" customHeight="1">
      <c r="B48" s="1349"/>
      <c r="C48" s="526"/>
      <c r="D48" s="1342"/>
      <c r="E48" s="1342"/>
      <c r="F48" s="1345" t="s">
        <v>19</v>
      </c>
      <c r="G48" s="1342"/>
      <c r="H48" s="1345" t="s">
        <v>20</v>
      </c>
      <c r="I48" s="1342"/>
      <c r="J48" s="1338" t="s">
        <v>21</v>
      </c>
      <c r="K48" s="539"/>
      <c r="L48" s="1340"/>
      <c r="M48" s="1340"/>
      <c r="N48" s="1340"/>
      <c r="O48" s="1340"/>
      <c r="P48" s="1340"/>
      <c r="Q48" s="1340"/>
      <c r="R48" s="1340"/>
      <c r="S48" s="1340"/>
      <c r="T48" s="1340"/>
      <c r="U48" s="1340"/>
      <c r="V48" s="1340"/>
      <c r="W48" s="1340"/>
      <c r="X48" s="1340"/>
      <c r="Y48" s="1340"/>
      <c r="Z48" s="1340"/>
      <c r="AA48" s="1340"/>
      <c r="AB48" s="1340"/>
      <c r="AC48" s="1340"/>
      <c r="AD48" s="1340"/>
      <c r="AE48" s="1340"/>
      <c r="AF48" s="540"/>
    </row>
    <row r="49" spans="1:38" ht="16.5" customHeight="1">
      <c r="B49" s="1349"/>
      <c r="C49" s="537"/>
      <c r="D49" s="1343"/>
      <c r="E49" s="1344"/>
      <c r="F49" s="1324"/>
      <c r="G49" s="1344"/>
      <c r="H49" s="1324"/>
      <c r="I49" s="1344"/>
      <c r="J49" s="1346"/>
      <c r="K49" s="543"/>
      <c r="L49" s="1341"/>
      <c r="M49" s="1341"/>
      <c r="N49" s="1341"/>
      <c r="O49" s="1341"/>
      <c r="P49" s="1341"/>
      <c r="Q49" s="1341"/>
      <c r="R49" s="1341"/>
      <c r="S49" s="1341"/>
      <c r="T49" s="1341"/>
      <c r="U49" s="1341"/>
      <c r="V49" s="1341"/>
      <c r="W49" s="1341"/>
      <c r="X49" s="1341"/>
      <c r="Y49" s="1341"/>
      <c r="Z49" s="1341"/>
      <c r="AA49" s="1341"/>
      <c r="AB49" s="1341"/>
      <c r="AC49" s="1341"/>
      <c r="AD49" s="1341"/>
      <c r="AE49" s="1341"/>
      <c r="AF49" s="544"/>
    </row>
    <row r="50" spans="1:38" ht="16.5" customHeight="1">
      <c r="B50" s="1349"/>
      <c r="C50" s="526"/>
      <c r="D50" s="1342"/>
      <c r="E50" s="1342"/>
      <c r="F50" s="1345" t="s">
        <v>19</v>
      </c>
      <c r="G50" s="1342"/>
      <c r="H50" s="1345" t="s">
        <v>20</v>
      </c>
      <c r="I50" s="1342"/>
      <c r="J50" s="1338" t="s">
        <v>21</v>
      </c>
      <c r="K50" s="539"/>
      <c r="L50" s="1340"/>
      <c r="M50" s="1340"/>
      <c r="N50" s="1340"/>
      <c r="O50" s="1340"/>
      <c r="P50" s="1340"/>
      <c r="Q50" s="1340"/>
      <c r="R50" s="1340"/>
      <c r="S50" s="1340"/>
      <c r="T50" s="1340"/>
      <c r="U50" s="1340"/>
      <c r="V50" s="1340"/>
      <c r="W50" s="1340"/>
      <c r="X50" s="1340"/>
      <c r="Y50" s="1340"/>
      <c r="Z50" s="1340"/>
      <c r="AA50" s="1340"/>
      <c r="AB50" s="1340"/>
      <c r="AC50" s="1340"/>
      <c r="AD50" s="1340"/>
      <c r="AE50" s="1340"/>
      <c r="AF50" s="540"/>
    </row>
    <row r="51" spans="1:38" ht="16.5" customHeight="1">
      <c r="B51" s="1349"/>
      <c r="C51" s="530"/>
      <c r="D51" s="1343"/>
      <c r="E51" s="1343"/>
      <c r="F51" s="1347"/>
      <c r="G51" s="1343"/>
      <c r="H51" s="1347"/>
      <c r="I51" s="1343"/>
      <c r="J51" s="1339"/>
      <c r="K51" s="541"/>
      <c r="L51" s="1341"/>
      <c r="M51" s="1341"/>
      <c r="N51" s="1341"/>
      <c r="O51" s="1341"/>
      <c r="P51" s="1341"/>
      <c r="Q51" s="1341"/>
      <c r="R51" s="1341"/>
      <c r="S51" s="1341"/>
      <c r="T51" s="1341"/>
      <c r="U51" s="1341"/>
      <c r="V51" s="1341"/>
      <c r="W51" s="1341"/>
      <c r="X51" s="1341"/>
      <c r="Y51" s="1341"/>
      <c r="Z51" s="1341"/>
      <c r="AA51" s="1341"/>
      <c r="AB51" s="1341"/>
      <c r="AC51" s="1341"/>
      <c r="AD51" s="1341"/>
      <c r="AE51" s="1341"/>
      <c r="AF51" s="542"/>
    </row>
    <row r="52" spans="1:38" ht="16.5" customHeight="1">
      <c r="B52" s="1349"/>
      <c r="C52" s="526"/>
      <c r="D52" s="1342"/>
      <c r="E52" s="1342"/>
      <c r="F52" s="1345" t="s">
        <v>19</v>
      </c>
      <c r="G52" s="1342"/>
      <c r="H52" s="1345" t="s">
        <v>20</v>
      </c>
      <c r="I52" s="1342"/>
      <c r="J52" s="1338" t="s">
        <v>21</v>
      </c>
      <c r="K52" s="539"/>
      <c r="L52" s="1340"/>
      <c r="M52" s="1340"/>
      <c r="N52" s="1340"/>
      <c r="O52" s="1340"/>
      <c r="P52" s="1340"/>
      <c r="Q52" s="1340"/>
      <c r="R52" s="1340"/>
      <c r="S52" s="1340"/>
      <c r="T52" s="1340"/>
      <c r="U52" s="1340"/>
      <c r="V52" s="1340"/>
      <c r="W52" s="1340"/>
      <c r="X52" s="1340"/>
      <c r="Y52" s="1340"/>
      <c r="Z52" s="1340"/>
      <c r="AA52" s="1340"/>
      <c r="AB52" s="1340"/>
      <c r="AC52" s="1340"/>
      <c r="AD52" s="1340"/>
      <c r="AE52" s="1340"/>
      <c r="AF52" s="540"/>
    </row>
    <row r="53" spans="1:38" ht="16.5" customHeight="1">
      <c r="B53" s="1350"/>
      <c r="C53" s="537"/>
      <c r="D53" s="1343"/>
      <c r="E53" s="1344"/>
      <c r="F53" s="1324"/>
      <c r="G53" s="1344"/>
      <c r="H53" s="1324"/>
      <c r="I53" s="1344"/>
      <c r="J53" s="1346"/>
      <c r="K53" s="543"/>
      <c r="L53" s="1341"/>
      <c r="M53" s="1341"/>
      <c r="N53" s="1341"/>
      <c r="O53" s="1341"/>
      <c r="P53" s="1341"/>
      <c r="Q53" s="1341"/>
      <c r="R53" s="1341"/>
      <c r="S53" s="1341"/>
      <c r="T53" s="1341"/>
      <c r="U53" s="1341"/>
      <c r="V53" s="1341"/>
      <c r="W53" s="1341"/>
      <c r="X53" s="1341"/>
      <c r="Y53" s="1341"/>
      <c r="Z53" s="1341"/>
      <c r="AA53" s="1341"/>
      <c r="AB53" s="1341"/>
      <c r="AC53" s="1341"/>
      <c r="AD53" s="1341"/>
      <c r="AE53" s="1341"/>
      <c r="AF53" s="544"/>
      <c r="AG53" s="510" t="s">
        <v>612</v>
      </c>
    </row>
    <row r="54" spans="1:38" ht="16.5" customHeight="1">
      <c r="B54" s="523"/>
      <c r="C54" s="545"/>
      <c r="D54" s="545"/>
      <c r="E54" s="546" t="s">
        <v>613</v>
      </c>
      <c r="F54" s="545"/>
      <c r="G54" s="545"/>
      <c r="H54" s="545"/>
      <c r="I54" s="545"/>
      <c r="J54" s="545"/>
      <c r="K54" s="545"/>
      <c r="L54" s="545"/>
      <c r="M54" s="545"/>
      <c r="N54" s="545"/>
      <c r="O54" s="545"/>
      <c r="P54" s="545"/>
      <c r="Q54" s="545"/>
      <c r="R54" s="545"/>
      <c r="S54" s="545"/>
      <c r="T54" s="545"/>
      <c r="U54" s="545"/>
      <c r="V54" s="545"/>
      <c r="W54" s="545"/>
      <c r="X54" s="545"/>
      <c r="Y54" s="545"/>
      <c r="Z54" s="545"/>
      <c r="AA54" s="545"/>
      <c r="AB54" s="545"/>
      <c r="AC54" s="545"/>
      <c r="AD54" s="545"/>
      <c r="AE54" s="545"/>
      <c r="AF54" s="547"/>
      <c r="AG54" s="510" t="s">
        <v>614</v>
      </c>
    </row>
    <row r="55" spans="1:38" ht="16.5" customHeight="1">
      <c r="A55" s="746" t="s">
        <v>690</v>
      </c>
      <c r="B55" s="548"/>
      <c r="C55" s="513"/>
      <c r="D55" s="513"/>
      <c r="E55" s="513"/>
      <c r="F55" s="513"/>
      <c r="G55" s="1332" t="s">
        <v>691</v>
      </c>
      <c r="H55" s="1332"/>
      <c r="I55" s="1334"/>
      <c r="J55" s="1324" t="s">
        <v>19</v>
      </c>
      <c r="K55" s="1336"/>
      <c r="L55" s="1324" t="s">
        <v>20</v>
      </c>
      <c r="M55" s="1336"/>
      <c r="N55" s="1324" t="s">
        <v>21</v>
      </c>
      <c r="O55" s="549"/>
      <c r="P55" s="549"/>
      <c r="Q55" s="549"/>
      <c r="R55" s="549"/>
      <c r="S55" s="549"/>
      <c r="T55" s="549"/>
      <c r="U55" s="1326" t="s">
        <v>615</v>
      </c>
      <c r="V55" s="1326"/>
      <c r="W55" s="1328">
        <f>IF(AH56=AH57,AH60,"")</f>
        <v>0</v>
      </c>
      <c r="X55" s="1328"/>
      <c r="Y55" s="1328"/>
      <c r="Z55" s="1328"/>
      <c r="AA55" s="1328"/>
      <c r="AB55" s="1328"/>
      <c r="AC55" s="1328"/>
      <c r="AD55" s="1330"/>
      <c r="AE55" s="1330"/>
      <c r="AF55" s="550"/>
      <c r="AH55" s="551" t="s">
        <v>616</v>
      </c>
      <c r="AI55" s="552"/>
      <c r="AJ55" s="552"/>
      <c r="AK55" s="552"/>
      <c r="AL55" s="552"/>
    </row>
    <row r="56" spans="1:38" ht="16.5" customHeight="1">
      <c r="B56" s="553"/>
      <c r="C56" s="554"/>
      <c r="D56" s="554"/>
      <c r="E56" s="554"/>
      <c r="F56" s="554"/>
      <c r="G56" s="1333"/>
      <c r="H56" s="1333"/>
      <c r="I56" s="1335"/>
      <c r="J56" s="1325"/>
      <c r="K56" s="1337"/>
      <c r="L56" s="1325"/>
      <c r="M56" s="1337"/>
      <c r="N56" s="1325"/>
      <c r="O56" s="555"/>
      <c r="P56" s="555"/>
      <c r="Q56" s="555"/>
      <c r="R56" s="555"/>
      <c r="S56" s="555"/>
      <c r="T56" s="555"/>
      <c r="U56" s="1327"/>
      <c r="V56" s="1327"/>
      <c r="W56" s="1329"/>
      <c r="X56" s="1329"/>
      <c r="Y56" s="1329"/>
      <c r="Z56" s="1329"/>
      <c r="AA56" s="1329"/>
      <c r="AB56" s="1329"/>
      <c r="AC56" s="1329"/>
      <c r="AD56" s="1331"/>
      <c r="AE56" s="1331"/>
      <c r="AF56" s="556"/>
      <c r="AG56" s="510" t="s">
        <v>617</v>
      </c>
      <c r="AH56" s="557" t="s">
        <v>618</v>
      </c>
      <c r="AI56" s="552"/>
      <c r="AJ56" s="552"/>
      <c r="AK56" s="552"/>
      <c r="AL56" s="552"/>
    </row>
    <row r="57" spans="1:38" ht="15.75" customHeight="1">
      <c r="B57" s="574" t="s">
        <v>106</v>
      </c>
      <c r="C57" s="558"/>
      <c r="D57" s="558"/>
      <c r="E57" s="558"/>
      <c r="F57" s="558"/>
      <c r="G57" s="558"/>
      <c r="H57" s="558"/>
      <c r="I57" s="558"/>
      <c r="J57" s="558"/>
      <c r="K57" s="558"/>
      <c r="L57" s="558"/>
      <c r="M57" s="558"/>
      <c r="N57" s="558"/>
      <c r="O57" s="558"/>
      <c r="P57" s="558"/>
      <c r="Q57" s="558"/>
      <c r="R57" s="558"/>
      <c r="S57" s="558"/>
      <c r="T57" s="558"/>
      <c r="U57" s="558"/>
      <c r="V57" s="558"/>
      <c r="W57" s="558"/>
      <c r="X57" s="558"/>
      <c r="Y57" s="558"/>
      <c r="Z57" s="558"/>
      <c r="AA57" s="558"/>
      <c r="AB57" s="558"/>
      <c r="AC57" s="558"/>
      <c r="AD57" s="558"/>
      <c r="AE57" s="558"/>
      <c r="AF57" s="558"/>
      <c r="AH57" s="559" t="s">
        <v>618</v>
      </c>
    </row>
    <row r="58" spans="1:38" ht="15" customHeight="1">
      <c r="B58" s="560" t="s">
        <v>741</v>
      </c>
      <c r="C58" s="560"/>
      <c r="D58" s="513"/>
      <c r="E58" s="560"/>
      <c r="F58" s="560"/>
      <c r="G58" s="560"/>
      <c r="H58" s="560"/>
      <c r="I58" s="560"/>
      <c r="J58" s="560"/>
      <c r="K58" s="560"/>
      <c r="L58" s="560"/>
      <c r="M58" s="560"/>
      <c r="N58" s="560"/>
      <c r="O58" s="560"/>
      <c r="P58" s="560"/>
      <c r="Q58" s="560"/>
      <c r="R58" s="560"/>
      <c r="S58" s="560"/>
      <c r="T58" s="558"/>
      <c r="U58" s="558"/>
      <c r="V58" s="558"/>
      <c r="W58" s="558"/>
      <c r="X58" s="558"/>
      <c r="Y58" s="558"/>
      <c r="Z58" s="558"/>
      <c r="AA58" s="558"/>
      <c r="AB58" s="558"/>
      <c r="AC58" s="558"/>
      <c r="AD58" s="558"/>
      <c r="AE58" s="558"/>
      <c r="AF58" s="558"/>
      <c r="AG58" s="561"/>
      <c r="AH58" s="559" t="s">
        <v>620</v>
      </c>
      <c r="AI58" s="562"/>
      <c r="AJ58" s="562"/>
      <c r="AK58" s="562"/>
      <c r="AL58" s="562"/>
    </row>
    <row r="59" spans="1:38" ht="21.75" customHeight="1">
      <c r="C59" s="559"/>
      <c r="D59" s="747"/>
      <c r="E59" s="559"/>
      <c r="F59" s="559"/>
      <c r="G59" s="559"/>
      <c r="H59" s="559"/>
      <c r="I59" s="559"/>
      <c r="J59" s="559"/>
      <c r="K59" s="559"/>
      <c r="L59" s="559"/>
      <c r="M59" s="559"/>
      <c r="N59" s="559"/>
      <c r="O59" s="559"/>
      <c r="P59" s="559"/>
      <c r="Q59" s="559"/>
      <c r="R59" s="559"/>
      <c r="S59" s="559"/>
      <c r="T59" s="559"/>
      <c r="U59" s="559"/>
      <c r="V59" s="747"/>
      <c r="W59" s="559"/>
      <c r="X59" s="559"/>
      <c r="AG59" s="561"/>
      <c r="AH59" s="562"/>
      <c r="AI59" s="562"/>
      <c r="AJ59" s="562"/>
      <c r="AK59" s="562"/>
      <c r="AL59" s="562"/>
    </row>
    <row r="60" spans="1:38" ht="21.75" customHeight="1">
      <c r="C60" s="742"/>
      <c r="D60" s="747" t="s">
        <v>693</v>
      </c>
      <c r="E60" s="559"/>
      <c r="F60" s="559"/>
      <c r="G60" s="559"/>
      <c r="H60" s="559"/>
      <c r="I60" s="559"/>
      <c r="J60" s="559"/>
      <c r="K60" s="559"/>
      <c r="L60" s="559"/>
      <c r="M60" s="559"/>
      <c r="N60" s="559"/>
      <c r="O60" s="559"/>
      <c r="P60" s="559"/>
      <c r="Q60" s="559"/>
      <c r="R60" s="559"/>
      <c r="S60" s="559"/>
      <c r="T60" s="559"/>
      <c r="U60" s="559"/>
      <c r="V60" s="747" t="s">
        <v>626</v>
      </c>
      <c r="W60" s="559"/>
      <c r="X60" s="559"/>
      <c r="AG60" s="561"/>
      <c r="AH60" s="559">
        <f>+I12</f>
        <v>0</v>
      </c>
      <c r="AI60" s="562"/>
      <c r="AJ60" s="562"/>
      <c r="AK60" s="562"/>
      <c r="AL60" s="562"/>
    </row>
    <row r="61" spans="1:38" ht="21.75" customHeight="1">
      <c r="C61" s="742"/>
      <c r="D61" s="747" t="s">
        <v>626</v>
      </c>
      <c r="E61" s="559"/>
      <c r="F61" s="559"/>
      <c r="G61" s="559"/>
      <c r="H61" s="559"/>
      <c r="I61" s="559"/>
      <c r="J61" s="559"/>
      <c r="K61" s="559"/>
      <c r="L61" s="559"/>
      <c r="M61" s="559"/>
      <c r="N61" s="559"/>
      <c r="O61" s="559"/>
      <c r="P61" s="559"/>
      <c r="Q61" s="559"/>
      <c r="R61" s="559"/>
      <c r="S61" s="559"/>
      <c r="T61" s="559"/>
      <c r="U61" s="559"/>
      <c r="V61" s="747" t="s">
        <v>627</v>
      </c>
      <c r="W61" s="559"/>
      <c r="X61" s="559"/>
      <c r="AG61" s="561"/>
      <c r="AH61" s="559">
        <f>+I10</f>
        <v>0</v>
      </c>
    </row>
    <row r="62" spans="1:38" ht="21.75" customHeight="1">
      <c r="C62" s="742"/>
      <c r="D62" s="747" t="s">
        <v>627</v>
      </c>
      <c r="E62" s="559"/>
      <c r="F62" s="559"/>
      <c r="G62" s="559"/>
      <c r="H62" s="559"/>
      <c r="I62" s="559"/>
      <c r="J62" s="559"/>
      <c r="K62" s="559"/>
      <c r="L62" s="559"/>
      <c r="M62" s="559"/>
      <c r="N62" s="559"/>
      <c r="O62" s="559"/>
      <c r="P62" s="559"/>
      <c r="Q62" s="559"/>
      <c r="R62" s="559"/>
      <c r="S62" s="559"/>
      <c r="T62" s="559"/>
      <c r="U62" s="559"/>
      <c r="V62" s="747" t="s">
        <v>628</v>
      </c>
      <c r="W62" s="559"/>
      <c r="X62" s="559"/>
    </row>
    <row r="63" spans="1:38" ht="21.75" customHeight="1">
      <c r="C63" s="743"/>
      <c r="D63" s="747" t="s">
        <v>306</v>
      </c>
      <c r="E63" s="559"/>
      <c r="F63" s="559"/>
      <c r="G63" s="559"/>
      <c r="H63" s="559"/>
      <c r="I63" s="559"/>
      <c r="J63" s="559"/>
      <c r="K63" s="559"/>
      <c r="L63" s="559"/>
      <c r="M63" s="559"/>
      <c r="N63" s="559"/>
      <c r="O63" s="559"/>
      <c r="P63" s="559"/>
      <c r="Q63" s="559"/>
      <c r="R63" s="559"/>
      <c r="S63" s="559"/>
      <c r="T63" s="559"/>
      <c r="U63" s="559"/>
      <c r="V63" s="747" t="s">
        <v>629</v>
      </c>
      <c r="W63" s="559"/>
      <c r="X63" s="559"/>
    </row>
    <row r="64" spans="1:38" ht="21.75" customHeight="1">
      <c r="C64" s="559"/>
      <c r="D64" s="559"/>
      <c r="E64" s="559"/>
      <c r="F64" s="559"/>
      <c r="G64" s="559"/>
      <c r="H64" s="559"/>
      <c r="I64" s="559"/>
      <c r="J64" s="559"/>
      <c r="K64" s="559"/>
      <c r="L64" s="559"/>
      <c r="M64" s="559"/>
      <c r="N64" s="559"/>
      <c r="O64" s="559"/>
      <c r="P64" s="559"/>
      <c r="Q64" s="559"/>
      <c r="R64" s="559"/>
      <c r="S64" s="559"/>
      <c r="T64" s="559"/>
      <c r="U64" s="559"/>
      <c r="V64" s="742"/>
      <c r="W64" s="559"/>
      <c r="X64" s="559"/>
    </row>
  </sheetData>
  <sheetProtection algorithmName="SHA-512" hashValue="Jc3bZ1IEZ0Hnyr0bbHDTjeDmONtH8/uDxnP4Iasa9DLXC9eS8LBk6cnNEvoHlprBjIMp0QYxrPuZWm4lBpXhzg==" saltValue="A9RoMxnGv/0OqZjvyRJEAg==" spinCount="100000" sheet="1" selectLockedCells="1"/>
  <mergeCells count="89">
    <mergeCell ref="AB11:AB12"/>
    <mergeCell ref="AC11:AD12"/>
    <mergeCell ref="AE11:AF12"/>
    <mergeCell ref="A11:A13"/>
    <mergeCell ref="C11:F11"/>
    <mergeCell ref="H11:H12"/>
    <mergeCell ref="I11:O11"/>
    <mergeCell ref="Q11:U12"/>
    <mergeCell ref="C12:F12"/>
    <mergeCell ref="I12:P12"/>
    <mergeCell ref="L19:AE20"/>
    <mergeCell ref="L21:AE22"/>
    <mergeCell ref="L23:AE24"/>
    <mergeCell ref="B8:AF8"/>
    <mergeCell ref="C10:F10"/>
    <mergeCell ref="I10:AE10"/>
    <mergeCell ref="V11:V12"/>
    <mergeCell ref="W11:X12"/>
    <mergeCell ref="Y11:Y12"/>
    <mergeCell ref="Z11:AA12"/>
    <mergeCell ref="C13:F13"/>
    <mergeCell ref="I13:X13"/>
    <mergeCell ref="E14:H14"/>
    <mergeCell ref="K14:AF14"/>
    <mergeCell ref="L15:AE16"/>
    <mergeCell ref="L17:AE18"/>
    <mergeCell ref="L25:AE26"/>
    <mergeCell ref="L27:AE28"/>
    <mergeCell ref="L29:AE30"/>
    <mergeCell ref="L31:AE32"/>
    <mergeCell ref="L33:AE34"/>
    <mergeCell ref="L37:AE38"/>
    <mergeCell ref="L35:AE36"/>
    <mergeCell ref="L39:AE40"/>
    <mergeCell ref="L41:AE42"/>
    <mergeCell ref="B43:B53"/>
    <mergeCell ref="D43:I43"/>
    <mergeCell ref="K43:AF43"/>
    <mergeCell ref="D44:D45"/>
    <mergeCell ref="E44:E45"/>
    <mergeCell ref="F44:F45"/>
    <mergeCell ref="G44:G45"/>
    <mergeCell ref="B15:B42"/>
    <mergeCell ref="H44:H45"/>
    <mergeCell ref="I44:I45"/>
    <mergeCell ref="J44:J45"/>
    <mergeCell ref="L44:AE45"/>
    <mergeCell ref="I46:I47"/>
    <mergeCell ref="J46:J47"/>
    <mergeCell ref="L46:AE47"/>
    <mergeCell ref="D48:D49"/>
    <mergeCell ref="E48:E49"/>
    <mergeCell ref="F48:F49"/>
    <mergeCell ref="G48:G49"/>
    <mergeCell ref="H48:H49"/>
    <mergeCell ref="I48:I49"/>
    <mergeCell ref="J48:J49"/>
    <mergeCell ref="L48:AE49"/>
    <mergeCell ref="D46:D47"/>
    <mergeCell ref="E46:E47"/>
    <mergeCell ref="F46:F47"/>
    <mergeCell ref="G46:G47"/>
    <mergeCell ref="H46:H47"/>
    <mergeCell ref="J50:J51"/>
    <mergeCell ref="L50:AE51"/>
    <mergeCell ref="D52:D53"/>
    <mergeCell ref="E52:E53"/>
    <mergeCell ref="F52:F53"/>
    <mergeCell ref="G52:G53"/>
    <mergeCell ref="H52:H53"/>
    <mergeCell ref="I52:I53"/>
    <mergeCell ref="J52:J53"/>
    <mergeCell ref="L52:AE53"/>
    <mergeCell ref="D50:D51"/>
    <mergeCell ref="E50:E51"/>
    <mergeCell ref="F50:F51"/>
    <mergeCell ref="G50:G51"/>
    <mergeCell ref="H50:H51"/>
    <mergeCell ref="I50:I51"/>
    <mergeCell ref="N55:N56"/>
    <mergeCell ref="U55:V56"/>
    <mergeCell ref="W55:AC56"/>
    <mergeCell ref="AD55:AE56"/>
    <mergeCell ref="G55:H56"/>
    <mergeCell ref="I55:I56"/>
    <mergeCell ref="J55:J56"/>
    <mergeCell ref="K55:K56"/>
    <mergeCell ref="L55:L56"/>
    <mergeCell ref="M55:M56"/>
  </mergeCells>
  <phoneticPr fontId="3"/>
  <dataValidations count="3">
    <dataValidation type="list" allowBlank="1" showInputMessage="1" showErrorMessage="1" sqref="D44:D53 D15:D42" xr:uid="{00000000-0002-0000-1100-000000000000}">
      <formula1>$D$59:$D$63</formula1>
    </dataValidation>
    <dataValidation type="list" allowBlank="1" showInputMessage="1" showErrorMessage="1" sqref="AH56" xr:uid="{00000000-0002-0000-1100-000001000000}">
      <formula1>$AH$57:$AH$58</formula1>
    </dataValidation>
    <dataValidation type="list" allowBlank="1" showInputMessage="1" showErrorMessage="1" sqref="V11:V12" xr:uid="{00000000-0002-0000-1100-000002000000}">
      <formula1>$V$59:$V$63</formula1>
    </dataValidation>
  </dataValidations>
  <printOptions horizontalCentered="1"/>
  <pageMargins left="0.62992125984251968" right="0.37" top="0.47244094488188981" bottom="0.39370078740157483" header="0.39370078740157483" footer="0.19685039370078741"/>
  <pageSetup paperSize="9" scale="89" orientation="portrait" horizontalDpi="300" verticalDpi="300"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N43"/>
  <sheetViews>
    <sheetView showRowColHeaders="0" workbookViewId="0">
      <selection activeCell="AC12" sqref="AC12"/>
    </sheetView>
  </sheetViews>
  <sheetFormatPr defaultColWidth="14.375" defaultRowHeight="16.5" customHeight="1"/>
  <cols>
    <col min="1" max="1" width="5.5" style="638" customWidth="1"/>
    <col min="2" max="6" width="3.75" style="638" customWidth="1"/>
    <col min="7" max="7" width="2.75" style="638" customWidth="1"/>
    <col min="8" max="8" width="6.375" style="638" customWidth="1"/>
    <col min="9" max="9" width="1.5" style="638" customWidth="1"/>
    <col min="10" max="10" width="3.75" style="638" customWidth="1"/>
    <col min="11" max="11" width="3" style="638" customWidth="1"/>
    <col min="12" max="12" width="1.875" style="638" customWidth="1"/>
    <col min="13" max="13" width="3.75" style="638" customWidth="1"/>
    <col min="14" max="14" width="4.125" style="638" customWidth="1"/>
    <col min="15" max="15" width="1.625" style="638" customWidth="1"/>
    <col min="16" max="16" width="7.625" style="638" customWidth="1"/>
    <col min="17" max="19" width="3.5" style="638" customWidth="1"/>
    <col min="20" max="20" width="3.25" style="638" customWidth="1"/>
    <col min="21" max="21" width="2.5" style="638" customWidth="1"/>
    <col min="22" max="22" width="1.125" style="638" customWidth="1"/>
    <col min="23" max="23" width="3.25" style="638" customWidth="1"/>
    <col min="24" max="25" width="1.5" style="638" customWidth="1"/>
    <col min="26" max="27" width="3.625" style="638" customWidth="1"/>
    <col min="28" max="28" width="3.125" style="638" customWidth="1"/>
    <col min="29" max="34" width="3.5" style="638" customWidth="1"/>
    <col min="35" max="35" width="1.5" style="638" customWidth="1"/>
    <col min="36" max="36" width="2.25" style="638" customWidth="1"/>
    <col min="37" max="39" width="3.5" style="638" customWidth="1"/>
    <col min="40" max="16384" width="14.375" style="638"/>
  </cols>
  <sheetData>
    <row r="1" spans="1:40" ht="9" customHeight="1">
      <c r="P1" s="639"/>
      <c r="Q1" s="639"/>
      <c r="R1" s="639"/>
      <c r="S1" s="639"/>
      <c r="T1" s="639"/>
      <c r="U1" s="639"/>
      <c r="V1" s="639"/>
      <c r="W1" s="639"/>
      <c r="X1" s="639"/>
      <c r="Y1" s="639"/>
      <c r="Z1" s="639"/>
      <c r="AA1" s="639"/>
      <c r="AB1" s="639"/>
      <c r="AC1" s="639"/>
      <c r="AD1" s="639"/>
      <c r="AE1" s="639"/>
      <c r="AF1" s="639"/>
      <c r="AG1" s="639"/>
      <c r="AK1" s="640"/>
      <c r="AL1" s="640"/>
    </row>
    <row r="2" spans="1:40" ht="19.5" customHeight="1">
      <c r="J2" s="1474" t="s">
        <v>544</v>
      </c>
      <c r="K2" s="1477" t="s">
        <v>575</v>
      </c>
      <c r="L2" s="1477"/>
      <c r="M2" s="1477"/>
      <c r="N2" s="1477"/>
      <c r="O2" s="1477"/>
      <c r="P2" s="1477"/>
      <c r="Q2" s="1477"/>
      <c r="R2" s="1477"/>
      <c r="S2" s="1477"/>
      <c r="T2" s="768"/>
      <c r="U2" s="768"/>
      <c r="V2" s="768"/>
      <c r="W2" s="768"/>
      <c r="X2" s="768"/>
      <c r="Y2" s="704"/>
      <c r="Z2" s="788" t="s">
        <v>764</v>
      </c>
      <c r="AA2" s="704"/>
      <c r="AB2" s="704"/>
      <c r="AC2" s="704"/>
      <c r="AD2" s="704"/>
      <c r="AE2" s="704"/>
      <c r="AF2" s="704"/>
      <c r="AG2" s="704"/>
      <c r="AH2" s="705"/>
    </row>
    <row r="3" spans="1:40" ht="19.5" customHeight="1">
      <c r="J3" s="1475"/>
      <c r="K3" s="1478" t="s">
        <v>519</v>
      </c>
      <c r="L3" s="1444"/>
      <c r="M3" s="1444"/>
      <c r="N3" s="1444"/>
      <c r="O3" s="1444"/>
      <c r="P3" s="1444" t="s">
        <v>520</v>
      </c>
      <c r="Q3" s="1444"/>
      <c r="R3" s="1444"/>
      <c r="S3" s="1444" t="s">
        <v>521</v>
      </c>
      <c r="T3" s="1444"/>
      <c r="U3" s="1444"/>
      <c r="V3" s="1444"/>
      <c r="W3" s="1444"/>
      <c r="X3" s="1444"/>
      <c r="Y3" s="1479" t="s">
        <v>765</v>
      </c>
      <c r="Z3" s="1480"/>
      <c r="AA3" s="1480"/>
      <c r="AB3" s="1480"/>
      <c r="AC3" s="1480"/>
      <c r="AD3" s="1480"/>
      <c r="AE3" s="1480"/>
      <c r="AF3" s="1480"/>
      <c r="AG3" s="1480"/>
      <c r="AH3" s="1481"/>
      <c r="AK3" s="1074" t="s">
        <v>348</v>
      </c>
      <c r="AL3" s="1074" t="s">
        <v>349</v>
      </c>
      <c r="AM3" s="1027" t="s">
        <v>350</v>
      </c>
    </row>
    <row r="4" spans="1:40" ht="19.5" customHeight="1">
      <c r="B4" s="779" t="s">
        <v>750</v>
      </c>
      <c r="J4" s="1475"/>
      <c r="K4" s="1489" t="s">
        <v>574</v>
      </c>
      <c r="L4" s="1490"/>
      <c r="M4" s="1490"/>
      <c r="N4" s="1490"/>
      <c r="O4" s="1490"/>
      <c r="P4" s="1490" t="s">
        <v>574</v>
      </c>
      <c r="Q4" s="1490"/>
      <c r="R4" s="1490"/>
      <c r="S4" s="1490" t="s">
        <v>574</v>
      </c>
      <c r="T4" s="1490"/>
      <c r="U4" s="1490"/>
      <c r="V4" s="1490"/>
      <c r="W4" s="1490"/>
      <c r="X4" s="1490"/>
      <c r="Y4" s="1482"/>
      <c r="Z4" s="1483"/>
      <c r="AA4" s="1483"/>
      <c r="AB4" s="1483"/>
      <c r="AC4" s="1483"/>
      <c r="AD4" s="1483"/>
      <c r="AE4" s="1483"/>
      <c r="AF4" s="1483"/>
      <c r="AG4" s="1483"/>
      <c r="AH4" s="1481"/>
      <c r="AK4" s="1074"/>
      <c r="AL4" s="1074"/>
      <c r="AM4" s="1027"/>
    </row>
    <row r="5" spans="1:40" ht="11.25" customHeight="1">
      <c r="B5" s="778" t="s">
        <v>751</v>
      </c>
      <c r="J5" s="1476"/>
      <c r="K5" s="1491"/>
      <c r="L5" s="1492"/>
      <c r="M5" s="1492"/>
      <c r="N5" s="1492"/>
      <c r="O5" s="1492"/>
      <c r="P5" s="1492"/>
      <c r="Q5" s="1492"/>
      <c r="R5" s="1492"/>
      <c r="S5" s="1492"/>
      <c r="T5" s="1492"/>
      <c r="U5" s="1492"/>
      <c r="V5" s="1492"/>
      <c r="W5" s="1492"/>
      <c r="X5" s="1492"/>
      <c r="Y5" s="1484"/>
      <c r="Z5" s="1485"/>
      <c r="AA5" s="1485"/>
      <c r="AB5" s="1485"/>
      <c r="AC5" s="1485"/>
      <c r="AD5" s="1485"/>
      <c r="AE5" s="1485"/>
      <c r="AF5" s="1485"/>
      <c r="AG5" s="1485"/>
      <c r="AH5" s="1486"/>
      <c r="AK5" s="1493" t="s">
        <v>351</v>
      </c>
      <c r="AL5" s="1493" t="s">
        <v>351</v>
      </c>
      <c r="AM5" s="1018"/>
    </row>
    <row r="6" spans="1:40" ht="9" customHeight="1">
      <c r="I6" s="639"/>
      <c r="J6" s="639"/>
      <c r="K6" s="641"/>
      <c r="L6" s="641"/>
      <c r="M6" s="641"/>
      <c r="N6" s="641"/>
      <c r="O6" s="641"/>
      <c r="P6" s="641"/>
      <c r="Q6" s="641"/>
      <c r="R6" s="641"/>
      <c r="S6" s="641"/>
      <c r="T6" s="641"/>
      <c r="U6" s="641"/>
      <c r="V6" s="641"/>
      <c r="W6" s="641"/>
      <c r="X6" s="641"/>
      <c r="AK6" s="1493"/>
      <c r="AL6" s="1493"/>
      <c r="AM6" s="1018"/>
    </row>
    <row r="7" spans="1:40" ht="16.5" customHeight="1">
      <c r="B7" s="654" t="s">
        <v>742</v>
      </c>
      <c r="C7" s="655"/>
      <c r="D7" s="655"/>
      <c r="E7" s="655"/>
      <c r="F7" s="655"/>
      <c r="G7" s="656"/>
      <c r="H7" s="656"/>
      <c r="I7" s="656"/>
      <c r="J7" s="656"/>
      <c r="K7" s="656"/>
      <c r="L7" s="656"/>
      <c r="M7" s="656"/>
      <c r="N7" s="656"/>
      <c r="O7" s="656"/>
      <c r="P7" s="656"/>
      <c r="Q7" s="656"/>
      <c r="R7" s="656"/>
      <c r="S7" s="656"/>
      <c r="T7" s="656"/>
      <c r="U7" s="656"/>
      <c r="V7" s="656"/>
      <c r="W7" s="656"/>
      <c r="X7" s="656"/>
      <c r="Y7" s="656"/>
      <c r="Z7" s="656"/>
      <c r="AA7" s="656"/>
      <c r="AB7" s="656"/>
      <c r="AC7" s="656"/>
      <c r="AD7" s="656"/>
      <c r="AE7" s="656"/>
      <c r="AF7" s="656"/>
      <c r="AG7" s="656"/>
      <c r="AH7" s="657" t="s">
        <v>514</v>
      </c>
    </row>
    <row r="8" spans="1:40" ht="16.5" customHeight="1">
      <c r="B8" s="1467" t="s">
        <v>515</v>
      </c>
      <c r="C8" s="1467"/>
      <c r="D8" s="1467"/>
      <c r="E8" s="1467"/>
      <c r="F8" s="1467"/>
      <c r="G8" s="1468"/>
      <c r="H8" s="1468"/>
      <c r="I8" s="1468"/>
      <c r="J8" s="1468"/>
      <c r="K8" s="1468"/>
      <c r="L8" s="1468"/>
      <c r="M8" s="1468"/>
      <c r="N8" s="1468"/>
      <c r="O8" s="1468"/>
      <c r="P8" s="1468"/>
      <c r="Q8" s="1468"/>
      <c r="R8" s="1468"/>
      <c r="S8" s="1468"/>
      <c r="T8" s="1468"/>
      <c r="U8" s="1468"/>
      <c r="V8" s="1468"/>
      <c r="W8" s="1468"/>
      <c r="X8" s="1468"/>
      <c r="Y8" s="1468"/>
      <c r="Z8" s="1468"/>
      <c r="AA8" s="1468"/>
      <c r="AB8" s="1468"/>
      <c r="AC8" s="1468"/>
      <c r="AD8" s="1468"/>
      <c r="AE8" s="1468"/>
      <c r="AF8" s="1468"/>
      <c r="AG8" s="1468"/>
      <c r="AH8" s="1468"/>
    </row>
    <row r="9" spans="1:40" ht="16.5" customHeight="1">
      <c r="B9" s="766"/>
      <c r="C9" s="766"/>
      <c r="D9" s="766"/>
      <c r="E9" s="766"/>
      <c r="F9" s="766"/>
      <c r="G9" s="767"/>
      <c r="H9" s="767"/>
      <c r="I9" s="767"/>
      <c r="J9" s="767"/>
      <c r="K9" s="767"/>
      <c r="L9" s="767"/>
      <c r="M9" s="767"/>
      <c r="N9" s="767"/>
      <c r="O9" s="767"/>
      <c r="P9" s="767"/>
      <c r="Q9" s="767"/>
      <c r="R9" s="767"/>
      <c r="S9" s="767"/>
      <c r="T9" s="767"/>
      <c r="U9" s="767"/>
      <c r="V9" s="767"/>
      <c r="W9" s="767"/>
      <c r="X9" s="767"/>
      <c r="Y9" s="767"/>
      <c r="Z9" s="767"/>
      <c r="AA9" s="767"/>
      <c r="AB9" s="767"/>
      <c r="AC9" s="767"/>
      <c r="AD9" s="767"/>
      <c r="AE9" s="767"/>
      <c r="AF9" s="767"/>
      <c r="AG9" s="767"/>
      <c r="AH9" s="767"/>
    </row>
    <row r="10" spans="1:40" ht="16.5" customHeight="1">
      <c r="B10" s="654" t="s">
        <v>655</v>
      </c>
      <c r="C10" s="654"/>
      <c r="D10" s="654"/>
      <c r="E10" s="654"/>
      <c r="F10" s="654"/>
      <c r="G10" s="658"/>
      <c r="H10" s="658"/>
      <c r="I10" s="658"/>
      <c r="J10" s="658"/>
      <c r="K10" s="767"/>
      <c r="L10" s="767"/>
      <c r="M10" s="767"/>
      <c r="N10" s="767"/>
      <c r="O10" s="767"/>
      <c r="P10" s="767"/>
      <c r="Q10" s="767"/>
      <c r="R10" s="767"/>
      <c r="S10" s="767"/>
      <c r="T10" s="767"/>
      <c r="U10" s="767"/>
      <c r="V10" s="767"/>
      <c r="W10" s="767"/>
      <c r="X10" s="767"/>
      <c r="Y10" s="767"/>
      <c r="Z10" s="767"/>
      <c r="AA10" s="767"/>
      <c r="AB10" s="767"/>
      <c r="AC10" s="767"/>
      <c r="AD10" s="767"/>
      <c r="AE10" s="767"/>
      <c r="AF10" s="767"/>
      <c r="AG10" s="767"/>
      <c r="AH10" s="767"/>
    </row>
    <row r="11" spans="1:40" ht="16.5" customHeight="1">
      <c r="B11" s="654" t="s">
        <v>656</v>
      </c>
      <c r="C11" s="654"/>
      <c r="D11" s="654"/>
      <c r="E11" s="654"/>
      <c r="F11" s="654"/>
      <c r="G11" s="658"/>
      <c r="H11" s="658"/>
      <c r="I11" s="658"/>
      <c r="J11" s="658"/>
      <c r="K11" s="767"/>
      <c r="L11" s="767"/>
      <c r="M11" s="767"/>
      <c r="N11" s="767"/>
      <c r="O11" s="767"/>
      <c r="P11" s="767"/>
      <c r="Q11" s="767"/>
      <c r="R11" s="767"/>
      <c r="S11" s="767"/>
      <c r="T11" s="767"/>
      <c r="U11" s="767"/>
      <c r="V11" s="767"/>
      <c r="W11" s="659"/>
      <c r="X11" s="659"/>
      <c r="Y11" s="659"/>
      <c r="Z11" s="659"/>
      <c r="AA11" s="659"/>
      <c r="AB11" s="656"/>
      <c r="AC11" s="656"/>
      <c r="AD11" s="656"/>
      <c r="AE11" s="656"/>
      <c r="AF11" s="656"/>
      <c r="AG11" s="656"/>
      <c r="AH11" s="656"/>
    </row>
    <row r="12" spans="1:40" ht="16.5" customHeight="1">
      <c r="A12" s="738" t="s">
        <v>687</v>
      </c>
      <c r="B12" s="654"/>
      <c r="C12" s="1469" t="str">
        <f>IF(会社名等!E5=会社名等!Q41,"「会社名等」のページで提出先を選択してください","")</f>
        <v>「会社名等」のページで提出先を選択してください</v>
      </c>
      <c r="D12" s="1469"/>
      <c r="E12" s="1469"/>
      <c r="F12" s="1469"/>
      <c r="G12" s="1469"/>
      <c r="H12" s="1469"/>
      <c r="I12" s="1469"/>
      <c r="J12" s="1469"/>
      <c r="K12" s="1469"/>
      <c r="L12" s="1469"/>
      <c r="M12" s="1469"/>
      <c r="N12" s="767"/>
      <c r="O12" s="767"/>
      <c r="P12" s="767"/>
      <c r="Q12" s="767"/>
      <c r="R12" s="767"/>
      <c r="S12" s="767"/>
      <c r="T12" s="767"/>
      <c r="U12" s="767"/>
      <c r="V12" s="767"/>
      <c r="W12" s="659"/>
      <c r="X12" s="659"/>
      <c r="Y12" s="659"/>
      <c r="Z12" s="659"/>
      <c r="AA12" s="1470" t="s">
        <v>691</v>
      </c>
      <c r="AB12" s="1470"/>
      <c r="AC12" s="653"/>
      <c r="AD12" s="765" t="s">
        <v>19</v>
      </c>
      <c r="AE12" s="653"/>
      <c r="AF12" s="765" t="s">
        <v>20</v>
      </c>
      <c r="AG12" s="653"/>
      <c r="AH12" s="765" t="s">
        <v>21</v>
      </c>
    </row>
    <row r="13" spans="1:40" ht="16.5" customHeight="1">
      <c r="B13" s="766"/>
      <c r="C13" s="1469"/>
      <c r="D13" s="1469"/>
      <c r="E13" s="1469"/>
      <c r="F13" s="1469"/>
      <c r="G13" s="1469"/>
      <c r="H13" s="1469"/>
      <c r="I13" s="1469"/>
      <c r="J13" s="1469"/>
      <c r="K13" s="1469"/>
      <c r="L13" s="1469"/>
      <c r="M13" s="1469"/>
      <c r="N13" s="767"/>
      <c r="O13" s="767"/>
      <c r="P13" s="767"/>
      <c r="Q13" s="767"/>
      <c r="R13" s="1471"/>
      <c r="S13" s="1471"/>
      <c r="T13" s="1471"/>
      <c r="U13" s="1471"/>
      <c r="V13" s="665"/>
      <c r="W13" s="1472" t="str">
        <f>IF(会社名等!E7="","",IF(会社名等!E8="","",会社名等!E7))</f>
        <v/>
      </c>
      <c r="X13" s="1472"/>
      <c r="Y13" s="1472"/>
      <c r="Z13" s="1472"/>
      <c r="AA13" s="1472"/>
      <c r="AB13" s="1472"/>
      <c r="AC13" s="1472"/>
      <c r="AD13" s="1472"/>
      <c r="AE13" s="1472"/>
      <c r="AF13" s="1472"/>
      <c r="AG13" s="1472"/>
      <c r="AH13" s="1472"/>
      <c r="AI13" s="200"/>
      <c r="AJ13" s="1460" t="s">
        <v>659</v>
      </c>
      <c r="AK13" s="1461"/>
      <c r="AL13" s="1461"/>
      <c r="AM13" s="1461"/>
      <c r="AN13" s="1462"/>
    </row>
    <row r="14" spans="1:40" ht="16.5" customHeight="1">
      <c r="B14" s="766"/>
      <c r="C14" s="1469"/>
      <c r="D14" s="1469"/>
      <c r="E14" s="1469"/>
      <c r="F14" s="1469"/>
      <c r="G14" s="1469"/>
      <c r="H14" s="1469"/>
      <c r="I14" s="1469"/>
      <c r="J14" s="1469"/>
      <c r="K14" s="1469"/>
      <c r="L14" s="1469"/>
      <c r="M14" s="1469"/>
      <c r="N14" s="767"/>
      <c r="O14" s="767"/>
      <c r="P14" s="767"/>
      <c r="Q14" s="767"/>
      <c r="R14" s="1454"/>
      <c r="S14" s="1454"/>
      <c r="T14" s="1454"/>
      <c r="U14" s="1454"/>
      <c r="V14" s="665"/>
      <c r="W14" s="1473" t="str">
        <f>IF(会社名等!E7&amp;会社名等!E8="","",IF(会社名等!E8="",会社名等!E7,IF(会社名等!E7="",会社名等!E8,会社名等!E8)))</f>
        <v/>
      </c>
      <c r="X14" s="1473"/>
      <c r="Y14" s="1473"/>
      <c r="Z14" s="1473"/>
      <c r="AA14" s="1473"/>
      <c r="AB14" s="1473"/>
      <c r="AC14" s="1473"/>
      <c r="AD14" s="1473"/>
      <c r="AE14" s="1473"/>
      <c r="AF14" s="1473"/>
      <c r="AG14" s="1473"/>
      <c r="AH14" s="1473"/>
      <c r="AI14" s="200"/>
      <c r="AJ14" s="1463"/>
      <c r="AK14" s="1464"/>
      <c r="AL14" s="1464"/>
      <c r="AM14" s="1464"/>
      <c r="AN14" s="1465"/>
    </row>
    <row r="15" spans="1:40" ht="16.5" customHeight="1">
      <c r="B15" s="1446" t="str">
        <f>+会社名等!D5</f>
        <v>○○局長</v>
      </c>
      <c r="C15" s="1446"/>
      <c r="D15" s="1446"/>
      <c r="E15" s="1446"/>
      <c r="F15" s="660"/>
      <c r="G15" s="659"/>
      <c r="H15" s="659"/>
      <c r="I15" s="659"/>
      <c r="J15" s="659"/>
      <c r="K15" s="659"/>
      <c r="L15" s="659"/>
      <c r="M15" s="659"/>
      <c r="N15" s="659"/>
      <c r="O15" s="659"/>
      <c r="P15" s="659"/>
      <c r="Q15" s="659"/>
      <c r="R15" s="1487" t="s">
        <v>658</v>
      </c>
      <c r="S15" s="1487"/>
      <c r="T15" s="1487"/>
      <c r="U15" s="1487"/>
      <c r="V15" s="765"/>
      <c r="W15" s="1488" t="str">
        <f>IF(会社名等!E9="","",会社名等!E9)</f>
        <v/>
      </c>
      <c r="X15" s="1488"/>
      <c r="Y15" s="1488"/>
      <c r="Z15" s="1488"/>
      <c r="AA15" s="1488"/>
      <c r="AB15" s="1488"/>
      <c r="AC15" s="1488"/>
      <c r="AD15" s="1488"/>
      <c r="AE15" s="1488"/>
      <c r="AF15" s="1488"/>
      <c r="AG15" s="1488"/>
      <c r="AH15" s="1488"/>
      <c r="AI15" s="1459" t="s">
        <v>14</v>
      </c>
      <c r="AJ15" s="1460" t="s">
        <v>660</v>
      </c>
      <c r="AK15" s="1461"/>
      <c r="AL15" s="1461"/>
      <c r="AM15" s="1461"/>
      <c r="AN15" s="1462"/>
    </row>
    <row r="16" spans="1:40" ht="16.5" customHeight="1">
      <c r="B16" s="1446" t="str">
        <f>+会社名等!D6</f>
        <v>○○知事</v>
      </c>
      <c r="C16" s="1446"/>
      <c r="D16" s="1446"/>
      <c r="E16" s="1446"/>
      <c r="F16" s="765" t="s">
        <v>22</v>
      </c>
      <c r="G16" s="659"/>
      <c r="H16" s="659"/>
      <c r="I16" s="659"/>
      <c r="J16" s="659"/>
      <c r="K16" s="659"/>
      <c r="L16" s="659"/>
      <c r="M16" s="659"/>
      <c r="N16" s="659"/>
      <c r="O16" s="659"/>
      <c r="P16" s="659"/>
      <c r="Q16" s="659"/>
      <c r="R16" s="1446" t="s">
        <v>125</v>
      </c>
      <c r="S16" s="1446"/>
      <c r="T16" s="1446"/>
      <c r="U16" s="1446"/>
      <c r="V16" s="765"/>
      <c r="W16" s="1466" t="str">
        <f>IF(会社名等!E10="","",会社名等!E10)</f>
        <v/>
      </c>
      <c r="X16" s="1466"/>
      <c r="Y16" s="1466"/>
      <c r="Z16" s="1466"/>
      <c r="AA16" s="1466"/>
      <c r="AB16" s="1466"/>
      <c r="AC16" s="1466"/>
      <c r="AD16" s="1466"/>
      <c r="AE16" s="1466"/>
      <c r="AF16" s="1466"/>
      <c r="AG16" s="1466"/>
      <c r="AH16" s="661"/>
      <c r="AI16" s="1459"/>
      <c r="AJ16" s="1463"/>
      <c r="AK16" s="1464"/>
      <c r="AL16" s="1464"/>
      <c r="AM16" s="1464"/>
      <c r="AN16" s="1465"/>
    </row>
    <row r="17" spans="1:34" ht="16.5" customHeight="1">
      <c r="B17" s="660"/>
      <c r="C17" s="660"/>
      <c r="D17" s="660"/>
      <c r="E17" s="660"/>
      <c r="F17" s="660"/>
      <c r="G17" s="659"/>
      <c r="H17" s="659"/>
      <c r="I17" s="659"/>
      <c r="J17" s="659"/>
      <c r="K17" s="659"/>
      <c r="L17" s="659"/>
      <c r="M17" s="659"/>
      <c r="N17" s="659"/>
      <c r="O17" s="659"/>
      <c r="P17" s="659"/>
      <c r="Q17" s="659"/>
      <c r="R17" s="659"/>
      <c r="S17" s="659"/>
      <c r="T17" s="659"/>
      <c r="U17" s="659"/>
      <c r="V17" s="659"/>
      <c r="W17" s="659"/>
      <c r="X17" s="659"/>
      <c r="Y17" s="659"/>
      <c r="Z17" s="659"/>
      <c r="AA17" s="659"/>
      <c r="AB17" s="659"/>
      <c r="AC17" s="659"/>
      <c r="AD17" s="659"/>
      <c r="AE17" s="659"/>
      <c r="AF17" s="659"/>
      <c r="AG17" s="659"/>
      <c r="AH17" s="659"/>
    </row>
    <row r="18" spans="1:34" ht="16.5" customHeight="1">
      <c r="B18" s="660"/>
      <c r="C18" s="660"/>
      <c r="D18" s="660"/>
      <c r="E18" s="660"/>
      <c r="F18" s="660"/>
      <c r="G18" s="659"/>
      <c r="H18" s="659"/>
      <c r="I18" s="659"/>
      <c r="J18" s="659"/>
      <c r="K18" s="659"/>
      <c r="L18" s="659"/>
      <c r="M18" s="659"/>
      <c r="N18" s="659"/>
      <c r="O18" s="659"/>
      <c r="P18" s="659"/>
      <c r="Q18" s="659"/>
      <c r="R18" s="659"/>
      <c r="S18" s="659"/>
      <c r="T18" s="1416" t="s">
        <v>52</v>
      </c>
      <c r="U18" s="1416"/>
      <c r="V18" s="1416"/>
      <c r="W18" s="1416"/>
      <c r="X18" s="1416"/>
      <c r="Y18" s="1416"/>
      <c r="Z18" s="659"/>
      <c r="AA18" s="659"/>
      <c r="AB18" s="659"/>
      <c r="AC18" s="659"/>
      <c r="AD18" s="659"/>
      <c r="AE18" s="659"/>
      <c r="AF18" s="659"/>
      <c r="AG18" s="659"/>
      <c r="AH18" s="659"/>
    </row>
    <row r="19" spans="1:34" ht="13.5" customHeight="1">
      <c r="A19" s="851" t="s">
        <v>687</v>
      </c>
      <c r="B19" s="1456" t="s">
        <v>104</v>
      </c>
      <c r="C19" s="1456"/>
      <c r="D19" s="1456"/>
      <c r="E19" s="1456"/>
      <c r="F19" s="1446" t="s">
        <v>88</v>
      </c>
      <c r="G19" s="1446"/>
      <c r="H19" s="1446"/>
      <c r="I19" s="1446" t="s">
        <v>7</v>
      </c>
      <c r="J19" s="1446"/>
      <c r="K19" s="765" t="s">
        <v>75</v>
      </c>
      <c r="L19" s="1445" t="s">
        <v>14</v>
      </c>
      <c r="M19" s="1457"/>
      <c r="N19" s="1445" t="s">
        <v>257</v>
      </c>
      <c r="O19" s="1458"/>
      <c r="P19" s="1458"/>
      <c r="Q19" s="1416" t="s">
        <v>23</v>
      </c>
      <c r="R19" s="1454" t="s">
        <v>691</v>
      </c>
      <c r="S19" s="1454"/>
      <c r="T19" s="1455"/>
      <c r="U19" s="1445" t="s">
        <v>19</v>
      </c>
      <c r="V19" s="1445"/>
      <c r="W19" s="1455"/>
      <c r="X19" s="1445" t="s">
        <v>20</v>
      </c>
      <c r="Y19" s="1445"/>
      <c r="Z19" s="1455"/>
      <c r="AA19" s="1445" t="s">
        <v>21</v>
      </c>
      <c r="AB19" s="765"/>
      <c r="AC19" s="765"/>
      <c r="AD19" s="765"/>
      <c r="AE19" s="765"/>
      <c r="AF19" s="765"/>
      <c r="AG19" s="765"/>
      <c r="AH19" s="765"/>
    </row>
    <row r="20" spans="1:34" ht="13.5" customHeight="1">
      <c r="A20" s="851"/>
      <c r="B20" s="1456"/>
      <c r="C20" s="1456"/>
      <c r="D20" s="1456"/>
      <c r="E20" s="1456"/>
      <c r="F20" s="1446" t="str">
        <f>会社名等!D6</f>
        <v>○○知事</v>
      </c>
      <c r="G20" s="1446"/>
      <c r="H20" s="1446"/>
      <c r="I20" s="1446"/>
      <c r="J20" s="1446"/>
      <c r="K20" s="765" t="s">
        <v>76</v>
      </c>
      <c r="L20" s="1445"/>
      <c r="M20" s="1457"/>
      <c r="N20" s="1445"/>
      <c r="O20" s="1458"/>
      <c r="P20" s="1458"/>
      <c r="Q20" s="1416"/>
      <c r="R20" s="1454"/>
      <c r="S20" s="1454"/>
      <c r="T20" s="1455"/>
      <c r="U20" s="1445"/>
      <c r="V20" s="1445"/>
      <c r="W20" s="1455"/>
      <c r="X20" s="1445"/>
      <c r="Y20" s="1445"/>
      <c r="Z20" s="1455"/>
      <c r="AA20" s="1445"/>
      <c r="AB20" s="765"/>
      <c r="AC20" s="765"/>
      <c r="AD20" s="765"/>
      <c r="AE20" s="765"/>
      <c r="AF20" s="765"/>
      <c r="AG20" s="765"/>
      <c r="AH20" s="765"/>
    </row>
    <row r="21" spans="1:34" ht="16.5" customHeight="1">
      <c r="B21" s="662"/>
      <c r="C21" s="662"/>
      <c r="D21" s="662"/>
      <c r="E21" s="662"/>
      <c r="F21" s="662"/>
      <c r="G21" s="662"/>
      <c r="H21" s="663"/>
      <c r="I21" s="663"/>
      <c r="J21" s="663"/>
      <c r="K21" s="663"/>
      <c r="L21" s="663"/>
      <c r="M21" s="642"/>
      <c r="N21" s="663"/>
      <c r="O21" s="1447"/>
      <c r="P21" s="1447"/>
      <c r="Q21" s="663"/>
      <c r="R21" s="1447"/>
      <c r="S21" s="1447"/>
      <c r="T21" s="1447"/>
      <c r="U21" s="663"/>
      <c r="V21" s="663"/>
      <c r="W21" s="642"/>
      <c r="X21" s="663"/>
      <c r="Y21" s="663"/>
      <c r="Z21" s="642"/>
      <c r="AA21" s="663"/>
      <c r="AB21" s="663"/>
      <c r="AC21" s="663"/>
      <c r="AD21" s="663"/>
      <c r="AE21" s="663"/>
      <c r="AF21" s="663"/>
      <c r="AG21" s="663"/>
      <c r="AH21" s="663"/>
    </row>
    <row r="22" spans="1:34" ht="16.5" customHeight="1">
      <c r="B22" s="654" t="s">
        <v>657</v>
      </c>
      <c r="C22" s="664"/>
      <c r="D22" s="664"/>
      <c r="E22" s="664"/>
      <c r="F22" s="664"/>
      <c r="G22" s="664"/>
      <c r="H22" s="656"/>
      <c r="I22" s="656"/>
      <c r="J22" s="656"/>
      <c r="K22" s="656"/>
      <c r="L22" s="656"/>
      <c r="M22" s="656"/>
      <c r="N22" s="656"/>
      <c r="O22" s="656"/>
      <c r="P22" s="656"/>
      <c r="Q22" s="656"/>
      <c r="R22" s="656"/>
      <c r="S22" s="656"/>
      <c r="T22" s="656"/>
      <c r="U22" s="656"/>
      <c r="V22" s="656"/>
      <c r="W22" s="656"/>
      <c r="X22" s="656"/>
      <c r="Y22" s="656"/>
      <c r="Z22" s="656"/>
      <c r="AA22" s="656"/>
      <c r="AB22" s="656"/>
      <c r="AC22" s="656"/>
      <c r="AD22" s="656"/>
      <c r="AE22" s="656"/>
      <c r="AF22" s="656"/>
      <c r="AG22" s="656"/>
      <c r="AH22" s="656"/>
    </row>
    <row r="23" spans="1:34" ht="16.5" customHeight="1">
      <c r="B23" s="1448" t="s">
        <v>517</v>
      </c>
      <c r="C23" s="1449"/>
      <c r="D23" s="1449"/>
      <c r="E23" s="1449"/>
      <c r="F23" s="1450"/>
      <c r="G23" s="1448" t="s">
        <v>516</v>
      </c>
      <c r="H23" s="1449"/>
      <c r="I23" s="1449"/>
      <c r="J23" s="1450"/>
      <c r="K23" s="1444" t="s">
        <v>770</v>
      </c>
      <c r="L23" s="1444"/>
      <c r="M23" s="1444"/>
      <c r="N23" s="1444"/>
      <c r="O23" s="1444"/>
      <c r="P23" s="1444"/>
      <c r="Q23" s="1444"/>
      <c r="R23" s="1444"/>
      <c r="S23" s="1444"/>
      <c r="T23" s="1444"/>
      <c r="U23" s="1444"/>
      <c r="V23" s="1444"/>
      <c r="W23" s="1444"/>
      <c r="X23" s="1444"/>
      <c r="Y23" s="1448" t="s">
        <v>518</v>
      </c>
      <c r="Z23" s="1449"/>
      <c r="AA23" s="1449"/>
      <c r="AB23" s="1449"/>
      <c r="AC23" s="1449"/>
      <c r="AD23" s="1449"/>
      <c r="AE23" s="1449"/>
      <c r="AF23" s="1449"/>
      <c r="AG23" s="1449"/>
      <c r="AH23" s="1450"/>
    </row>
    <row r="24" spans="1:34" ht="16.5" customHeight="1">
      <c r="B24" s="1451"/>
      <c r="C24" s="1445"/>
      <c r="D24" s="1445"/>
      <c r="E24" s="1445"/>
      <c r="F24" s="1452"/>
      <c r="G24" s="1451"/>
      <c r="H24" s="1445"/>
      <c r="I24" s="1445"/>
      <c r="J24" s="1452"/>
      <c r="K24" s="1444"/>
      <c r="L24" s="1444"/>
      <c r="M24" s="1444"/>
      <c r="N24" s="1444"/>
      <c r="O24" s="1444"/>
      <c r="P24" s="1444"/>
      <c r="Q24" s="1444"/>
      <c r="R24" s="1444"/>
      <c r="S24" s="1444"/>
      <c r="T24" s="1444"/>
      <c r="U24" s="1444"/>
      <c r="V24" s="1444"/>
      <c r="W24" s="1444"/>
      <c r="X24" s="1444"/>
      <c r="Y24" s="1451"/>
      <c r="Z24" s="1445"/>
      <c r="AA24" s="1445"/>
      <c r="AB24" s="1445"/>
      <c r="AC24" s="1445"/>
      <c r="AD24" s="1445"/>
      <c r="AE24" s="1445"/>
      <c r="AF24" s="1445"/>
      <c r="AG24" s="1445"/>
      <c r="AH24" s="1452"/>
    </row>
    <row r="25" spans="1:34" ht="16.5" customHeight="1">
      <c r="B25" s="1453"/>
      <c r="C25" s="1419"/>
      <c r="D25" s="1419"/>
      <c r="E25" s="1419"/>
      <c r="F25" s="1420"/>
      <c r="G25" s="1453"/>
      <c r="H25" s="1419"/>
      <c r="I25" s="1419"/>
      <c r="J25" s="1420"/>
      <c r="K25" s="1444" t="s">
        <v>519</v>
      </c>
      <c r="L25" s="1444"/>
      <c r="M25" s="1444"/>
      <c r="N25" s="1444"/>
      <c r="O25" s="1444"/>
      <c r="P25" s="1444" t="s">
        <v>520</v>
      </c>
      <c r="Q25" s="1444"/>
      <c r="R25" s="1444"/>
      <c r="S25" s="1444" t="s">
        <v>521</v>
      </c>
      <c r="T25" s="1444"/>
      <c r="U25" s="1444"/>
      <c r="V25" s="1444"/>
      <c r="W25" s="1444"/>
      <c r="X25" s="1444"/>
      <c r="Y25" s="1453"/>
      <c r="Z25" s="1419"/>
      <c r="AA25" s="1419"/>
      <c r="AB25" s="1419"/>
      <c r="AC25" s="1419"/>
      <c r="AD25" s="1419"/>
      <c r="AE25" s="1419"/>
      <c r="AF25" s="1419"/>
      <c r="AG25" s="1419"/>
      <c r="AH25" s="1420"/>
    </row>
    <row r="26" spans="1:34" ht="16.5" customHeight="1">
      <c r="B26" s="1435"/>
      <c r="C26" s="1436"/>
      <c r="D26" s="1436"/>
      <c r="E26" s="1436"/>
      <c r="F26" s="1437"/>
      <c r="G26" s="643"/>
      <c r="H26" s="644"/>
      <c r="I26" s="645"/>
      <c r="J26" s="646"/>
      <c r="K26" s="1422"/>
      <c r="L26" s="1423"/>
      <c r="M26" s="1423"/>
      <c r="N26" s="1423"/>
      <c r="O26" s="1423"/>
      <c r="P26" s="1422"/>
      <c r="Q26" s="1423"/>
      <c r="R26" s="1424"/>
      <c r="S26" s="1422"/>
      <c r="T26" s="1423"/>
      <c r="U26" s="1423"/>
      <c r="V26" s="1423"/>
      <c r="W26" s="1423"/>
      <c r="X26" s="1424"/>
      <c r="Y26" s="1431" t="s">
        <v>522</v>
      </c>
      <c r="Z26" s="1432"/>
      <c r="AA26" s="1432"/>
      <c r="AB26" s="1433"/>
      <c r="AC26" s="1434"/>
      <c r="AD26" s="1434"/>
      <c r="AE26" s="1434"/>
      <c r="AF26" s="1434"/>
      <c r="AG26" s="1434"/>
      <c r="AH26" s="1434"/>
    </row>
    <row r="27" spans="1:34" ht="16.5" customHeight="1">
      <c r="B27" s="1438"/>
      <c r="C27" s="1439"/>
      <c r="D27" s="1439"/>
      <c r="E27" s="1439"/>
      <c r="F27" s="1440"/>
      <c r="G27" s="647"/>
      <c r="H27" s="636"/>
      <c r="I27" s="1416" t="s">
        <v>523</v>
      </c>
      <c r="J27" s="1417"/>
      <c r="K27" s="1425"/>
      <c r="L27" s="1426"/>
      <c r="M27" s="1426"/>
      <c r="N27" s="1426"/>
      <c r="O27" s="1426"/>
      <c r="P27" s="1425"/>
      <c r="Q27" s="1426"/>
      <c r="R27" s="1427"/>
      <c r="S27" s="1425"/>
      <c r="T27" s="1426"/>
      <c r="U27" s="1426"/>
      <c r="V27" s="1426"/>
      <c r="W27" s="1426"/>
      <c r="X27" s="1427"/>
      <c r="Y27" s="1431" t="s">
        <v>520</v>
      </c>
      <c r="Z27" s="1432"/>
      <c r="AA27" s="1432"/>
      <c r="AB27" s="1433"/>
      <c r="AC27" s="1434"/>
      <c r="AD27" s="1434"/>
      <c r="AE27" s="1434"/>
      <c r="AF27" s="1434"/>
      <c r="AG27" s="1434"/>
      <c r="AH27" s="1434"/>
    </row>
    <row r="28" spans="1:34" ht="16.5" customHeight="1">
      <c r="B28" s="1441"/>
      <c r="C28" s="1442"/>
      <c r="D28" s="1442"/>
      <c r="E28" s="1442"/>
      <c r="F28" s="1443"/>
      <c r="G28" s="648" t="s">
        <v>447</v>
      </c>
      <c r="H28" s="637"/>
      <c r="I28" s="1419" t="s">
        <v>524</v>
      </c>
      <c r="J28" s="1420"/>
      <c r="K28" s="1428"/>
      <c r="L28" s="1429"/>
      <c r="M28" s="1429"/>
      <c r="N28" s="1429"/>
      <c r="O28" s="1429"/>
      <c r="P28" s="1428"/>
      <c r="Q28" s="1429"/>
      <c r="R28" s="1430"/>
      <c r="S28" s="1428"/>
      <c r="T28" s="1429"/>
      <c r="U28" s="1429"/>
      <c r="V28" s="1429"/>
      <c r="W28" s="1429"/>
      <c r="X28" s="1430"/>
      <c r="Y28" s="1431" t="s">
        <v>525</v>
      </c>
      <c r="Z28" s="1432"/>
      <c r="AA28" s="1432"/>
      <c r="AB28" s="1433"/>
      <c r="AC28" s="1434"/>
      <c r="AD28" s="1434"/>
      <c r="AE28" s="1434"/>
      <c r="AF28" s="1434"/>
      <c r="AG28" s="1434"/>
      <c r="AH28" s="1434"/>
    </row>
    <row r="29" spans="1:34" ht="16.5" customHeight="1">
      <c r="B29" s="1435"/>
      <c r="C29" s="1436"/>
      <c r="D29" s="1436"/>
      <c r="E29" s="1436"/>
      <c r="F29" s="1437"/>
      <c r="G29" s="643"/>
      <c r="H29" s="644"/>
      <c r="I29" s="645"/>
      <c r="J29" s="646"/>
      <c r="K29" s="1422"/>
      <c r="L29" s="1423"/>
      <c r="M29" s="1423"/>
      <c r="N29" s="1423"/>
      <c r="O29" s="1423"/>
      <c r="P29" s="1422"/>
      <c r="Q29" s="1423"/>
      <c r="R29" s="1424"/>
      <c r="S29" s="1422"/>
      <c r="T29" s="1423"/>
      <c r="U29" s="1423"/>
      <c r="V29" s="1423"/>
      <c r="W29" s="1423"/>
      <c r="X29" s="1424"/>
      <c r="Y29" s="1431" t="s">
        <v>522</v>
      </c>
      <c r="Z29" s="1432"/>
      <c r="AA29" s="1432"/>
      <c r="AB29" s="1433"/>
      <c r="AC29" s="1434"/>
      <c r="AD29" s="1434"/>
      <c r="AE29" s="1434"/>
      <c r="AF29" s="1434"/>
      <c r="AG29" s="1434"/>
      <c r="AH29" s="1434"/>
    </row>
    <row r="30" spans="1:34" ht="16.5" customHeight="1">
      <c r="B30" s="1438"/>
      <c r="C30" s="1439"/>
      <c r="D30" s="1439"/>
      <c r="E30" s="1439"/>
      <c r="F30" s="1440"/>
      <c r="G30" s="647"/>
      <c r="H30" s="636"/>
      <c r="I30" s="1416" t="s">
        <v>523</v>
      </c>
      <c r="J30" s="1417"/>
      <c r="K30" s="1425"/>
      <c r="L30" s="1426"/>
      <c r="M30" s="1426"/>
      <c r="N30" s="1426"/>
      <c r="O30" s="1426"/>
      <c r="P30" s="1425"/>
      <c r="Q30" s="1426"/>
      <c r="R30" s="1427"/>
      <c r="S30" s="1425"/>
      <c r="T30" s="1426"/>
      <c r="U30" s="1426"/>
      <c r="V30" s="1426"/>
      <c r="W30" s="1426"/>
      <c r="X30" s="1427"/>
      <c r="Y30" s="1431" t="s">
        <v>520</v>
      </c>
      <c r="Z30" s="1432"/>
      <c r="AA30" s="1432"/>
      <c r="AB30" s="1433"/>
      <c r="AC30" s="1434"/>
      <c r="AD30" s="1434"/>
      <c r="AE30" s="1434"/>
      <c r="AF30" s="1434"/>
      <c r="AG30" s="1434"/>
      <c r="AH30" s="1434"/>
    </row>
    <row r="31" spans="1:34" ht="16.5" customHeight="1">
      <c r="B31" s="1441"/>
      <c r="C31" s="1442"/>
      <c r="D31" s="1442"/>
      <c r="E31" s="1442"/>
      <c r="F31" s="1443"/>
      <c r="G31" s="648" t="s">
        <v>447</v>
      </c>
      <c r="H31" s="637"/>
      <c r="I31" s="1419" t="s">
        <v>524</v>
      </c>
      <c r="J31" s="1420"/>
      <c r="K31" s="1428"/>
      <c r="L31" s="1429"/>
      <c r="M31" s="1429"/>
      <c r="N31" s="1429"/>
      <c r="O31" s="1429"/>
      <c r="P31" s="1428"/>
      <c r="Q31" s="1429"/>
      <c r="R31" s="1430"/>
      <c r="S31" s="1428"/>
      <c r="T31" s="1429"/>
      <c r="U31" s="1429"/>
      <c r="V31" s="1429"/>
      <c r="W31" s="1429"/>
      <c r="X31" s="1430"/>
      <c r="Y31" s="1431" t="s">
        <v>525</v>
      </c>
      <c r="Z31" s="1432"/>
      <c r="AA31" s="1432"/>
      <c r="AB31" s="1433"/>
      <c r="AC31" s="1434"/>
      <c r="AD31" s="1434"/>
      <c r="AE31" s="1434"/>
      <c r="AF31" s="1434"/>
      <c r="AG31" s="1434"/>
      <c r="AH31" s="1434"/>
    </row>
    <row r="32" spans="1:34" ht="16.5" customHeight="1">
      <c r="B32" s="1435"/>
      <c r="C32" s="1436"/>
      <c r="D32" s="1436"/>
      <c r="E32" s="1436"/>
      <c r="F32" s="1437"/>
      <c r="G32" s="643"/>
      <c r="H32" s="644"/>
      <c r="I32" s="645"/>
      <c r="J32" s="646"/>
      <c r="K32" s="1422"/>
      <c r="L32" s="1423"/>
      <c r="M32" s="1423"/>
      <c r="N32" s="1423"/>
      <c r="O32" s="1423"/>
      <c r="P32" s="1422"/>
      <c r="Q32" s="1423"/>
      <c r="R32" s="1424"/>
      <c r="S32" s="1422"/>
      <c r="T32" s="1423"/>
      <c r="U32" s="1423"/>
      <c r="V32" s="1423"/>
      <c r="W32" s="1423"/>
      <c r="X32" s="1424"/>
      <c r="Y32" s="1431" t="s">
        <v>522</v>
      </c>
      <c r="Z32" s="1432"/>
      <c r="AA32" s="1432"/>
      <c r="AB32" s="1433"/>
      <c r="AC32" s="1434"/>
      <c r="AD32" s="1434"/>
      <c r="AE32" s="1434"/>
      <c r="AF32" s="1434"/>
      <c r="AG32" s="1434"/>
      <c r="AH32" s="1434"/>
    </row>
    <row r="33" spans="2:39" ht="16.5" customHeight="1">
      <c r="B33" s="1438"/>
      <c r="C33" s="1439"/>
      <c r="D33" s="1439"/>
      <c r="E33" s="1439"/>
      <c r="F33" s="1440"/>
      <c r="G33" s="647"/>
      <c r="H33" s="636"/>
      <c r="I33" s="1416" t="s">
        <v>523</v>
      </c>
      <c r="J33" s="1417"/>
      <c r="K33" s="1425"/>
      <c r="L33" s="1426"/>
      <c r="M33" s="1426"/>
      <c r="N33" s="1426"/>
      <c r="O33" s="1426"/>
      <c r="P33" s="1425"/>
      <c r="Q33" s="1426"/>
      <c r="R33" s="1427"/>
      <c r="S33" s="1425"/>
      <c r="T33" s="1426"/>
      <c r="U33" s="1426"/>
      <c r="V33" s="1426"/>
      <c r="W33" s="1426"/>
      <c r="X33" s="1427"/>
      <c r="Y33" s="1431" t="s">
        <v>520</v>
      </c>
      <c r="Z33" s="1432"/>
      <c r="AA33" s="1432"/>
      <c r="AB33" s="1433"/>
      <c r="AC33" s="1434"/>
      <c r="AD33" s="1434"/>
      <c r="AE33" s="1434"/>
      <c r="AF33" s="1434"/>
      <c r="AG33" s="1434"/>
      <c r="AH33" s="1434"/>
    </row>
    <row r="34" spans="2:39" ht="16.5" customHeight="1">
      <c r="B34" s="1441"/>
      <c r="C34" s="1442"/>
      <c r="D34" s="1442"/>
      <c r="E34" s="1442"/>
      <c r="F34" s="1443"/>
      <c r="G34" s="648" t="s">
        <v>447</v>
      </c>
      <c r="H34" s="637"/>
      <c r="I34" s="1419" t="s">
        <v>524</v>
      </c>
      <c r="J34" s="1420"/>
      <c r="K34" s="1428"/>
      <c r="L34" s="1429"/>
      <c r="M34" s="1429"/>
      <c r="N34" s="1429"/>
      <c r="O34" s="1429"/>
      <c r="P34" s="1428"/>
      <c r="Q34" s="1429"/>
      <c r="R34" s="1430"/>
      <c r="S34" s="1428"/>
      <c r="T34" s="1429"/>
      <c r="U34" s="1429"/>
      <c r="V34" s="1429"/>
      <c r="W34" s="1429"/>
      <c r="X34" s="1430"/>
      <c r="Y34" s="1431" t="s">
        <v>525</v>
      </c>
      <c r="Z34" s="1432"/>
      <c r="AA34" s="1432"/>
      <c r="AB34" s="1433"/>
      <c r="AC34" s="1434"/>
      <c r="AD34" s="1434"/>
      <c r="AE34" s="1434"/>
      <c r="AF34" s="1434"/>
      <c r="AG34" s="1434"/>
      <c r="AH34" s="1434"/>
    </row>
    <row r="35" spans="2:39" ht="16.5" customHeight="1">
      <c r="B35" s="1435"/>
      <c r="C35" s="1436"/>
      <c r="D35" s="1436"/>
      <c r="E35" s="1436"/>
      <c r="F35" s="1437"/>
      <c r="G35" s="643"/>
      <c r="H35" s="644"/>
      <c r="I35" s="645"/>
      <c r="J35" s="646"/>
      <c r="K35" s="1422"/>
      <c r="L35" s="1423"/>
      <c r="M35" s="1423"/>
      <c r="N35" s="1423"/>
      <c r="O35" s="1423"/>
      <c r="P35" s="1422"/>
      <c r="Q35" s="1423"/>
      <c r="R35" s="1424"/>
      <c r="S35" s="1422"/>
      <c r="T35" s="1423"/>
      <c r="U35" s="1423"/>
      <c r="V35" s="1423"/>
      <c r="W35" s="1423"/>
      <c r="X35" s="1424"/>
      <c r="Y35" s="1431" t="s">
        <v>522</v>
      </c>
      <c r="Z35" s="1432"/>
      <c r="AA35" s="1432"/>
      <c r="AB35" s="1433"/>
      <c r="AC35" s="1434"/>
      <c r="AD35" s="1434"/>
      <c r="AE35" s="1434"/>
      <c r="AF35" s="1434"/>
      <c r="AG35" s="1434"/>
      <c r="AH35" s="1434"/>
    </row>
    <row r="36" spans="2:39" ht="16.5" customHeight="1">
      <c r="B36" s="1438"/>
      <c r="C36" s="1439"/>
      <c r="D36" s="1439"/>
      <c r="E36" s="1439"/>
      <c r="F36" s="1440"/>
      <c r="G36" s="647"/>
      <c r="H36" s="636"/>
      <c r="I36" s="1416" t="s">
        <v>523</v>
      </c>
      <c r="J36" s="1417"/>
      <c r="K36" s="1425"/>
      <c r="L36" s="1426"/>
      <c r="M36" s="1426"/>
      <c r="N36" s="1426"/>
      <c r="O36" s="1426"/>
      <c r="P36" s="1425"/>
      <c r="Q36" s="1426"/>
      <c r="R36" s="1427"/>
      <c r="S36" s="1425"/>
      <c r="T36" s="1426"/>
      <c r="U36" s="1426"/>
      <c r="V36" s="1426"/>
      <c r="W36" s="1426"/>
      <c r="X36" s="1427"/>
      <c r="Y36" s="1431" t="s">
        <v>520</v>
      </c>
      <c r="Z36" s="1432"/>
      <c r="AA36" s="1432"/>
      <c r="AB36" s="1433"/>
      <c r="AC36" s="1434"/>
      <c r="AD36" s="1434"/>
      <c r="AE36" s="1434"/>
      <c r="AF36" s="1434"/>
      <c r="AG36" s="1434"/>
      <c r="AH36" s="1434"/>
    </row>
    <row r="37" spans="2:39" ht="16.5" customHeight="1">
      <c r="B37" s="1441"/>
      <c r="C37" s="1442"/>
      <c r="D37" s="1442"/>
      <c r="E37" s="1442"/>
      <c r="F37" s="1443"/>
      <c r="G37" s="648" t="s">
        <v>447</v>
      </c>
      <c r="H37" s="637"/>
      <c r="I37" s="1419" t="s">
        <v>524</v>
      </c>
      <c r="J37" s="1420"/>
      <c r="K37" s="1428"/>
      <c r="L37" s="1429"/>
      <c r="M37" s="1429"/>
      <c r="N37" s="1429"/>
      <c r="O37" s="1429"/>
      <c r="P37" s="1428"/>
      <c r="Q37" s="1429"/>
      <c r="R37" s="1430"/>
      <c r="S37" s="1428"/>
      <c r="T37" s="1429"/>
      <c r="U37" s="1429"/>
      <c r="V37" s="1429"/>
      <c r="W37" s="1429"/>
      <c r="X37" s="1430"/>
      <c r="Y37" s="1431" t="s">
        <v>525</v>
      </c>
      <c r="Z37" s="1432"/>
      <c r="AA37" s="1432"/>
      <c r="AB37" s="1433"/>
      <c r="AC37" s="1434"/>
      <c r="AD37" s="1434"/>
      <c r="AE37" s="1434"/>
      <c r="AF37" s="1434"/>
      <c r="AG37" s="1434"/>
      <c r="AH37" s="1434"/>
    </row>
    <row r="38" spans="2:39" ht="16.5" customHeight="1">
      <c r="B38" s="1435"/>
      <c r="C38" s="1436"/>
      <c r="D38" s="1436"/>
      <c r="E38" s="1436"/>
      <c r="F38" s="1437"/>
      <c r="G38" s="643"/>
      <c r="H38" s="644"/>
      <c r="I38" s="645"/>
      <c r="J38" s="646"/>
      <c r="K38" s="1422"/>
      <c r="L38" s="1423"/>
      <c r="M38" s="1423"/>
      <c r="N38" s="1423"/>
      <c r="O38" s="1423"/>
      <c r="P38" s="1422"/>
      <c r="Q38" s="1423"/>
      <c r="R38" s="1424"/>
      <c r="S38" s="1422"/>
      <c r="T38" s="1423"/>
      <c r="U38" s="1423"/>
      <c r="V38" s="1423"/>
      <c r="W38" s="1423"/>
      <c r="X38" s="1424"/>
      <c r="Y38" s="1431" t="s">
        <v>522</v>
      </c>
      <c r="Z38" s="1432"/>
      <c r="AA38" s="1432"/>
      <c r="AB38" s="1433"/>
      <c r="AC38" s="1434"/>
      <c r="AD38" s="1434"/>
      <c r="AE38" s="1434"/>
      <c r="AF38" s="1434"/>
      <c r="AG38" s="1434"/>
      <c r="AH38" s="1434"/>
    </row>
    <row r="39" spans="2:39" ht="16.5" customHeight="1">
      <c r="B39" s="1438"/>
      <c r="C39" s="1439"/>
      <c r="D39" s="1439"/>
      <c r="E39" s="1439"/>
      <c r="F39" s="1440"/>
      <c r="G39" s="647"/>
      <c r="H39" s="636"/>
      <c r="I39" s="1416" t="s">
        <v>523</v>
      </c>
      <c r="J39" s="1417"/>
      <c r="K39" s="1425"/>
      <c r="L39" s="1426"/>
      <c r="M39" s="1426"/>
      <c r="N39" s="1426"/>
      <c r="O39" s="1426"/>
      <c r="P39" s="1425"/>
      <c r="Q39" s="1426"/>
      <c r="R39" s="1427"/>
      <c r="S39" s="1425"/>
      <c r="T39" s="1426"/>
      <c r="U39" s="1426"/>
      <c r="V39" s="1426"/>
      <c r="W39" s="1426"/>
      <c r="X39" s="1427"/>
      <c r="Y39" s="1431" t="s">
        <v>520</v>
      </c>
      <c r="Z39" s="1432"/>
      <c r="AA39" s="1432"/>
      <c r="AB39" s="1433"/>
      <c r="AC39" s="1434"/>
      <c r="AD39" s="1434"/>
      <c r="AE39" s="1434"/>
      <c r="AF39" s="1434"/>
      <c r="AG39" s="1434"/>
      <c r="AH39" s="1434"/>
    </row>
    <row r="40" spans="2:39" ht="16.5" customHeight="1">
      <c r="B40" s="1441"/>
      <c r="C40" s="1442"/>
      <c r="D40" s="1442"/>
      <c r="E40" s="1442"/>
      <c r="F40" s="1443"/>
      <c r="G40" s="648" t="s">
        <v>447</v>
      </c>
      <c r="H40" s="637"/>
      <c r="I40" s="1419" t="s">
        <v>524</v>
      </c>
      <c r="J40" s="1420"/>
      <c r="K40" s="1428"/>
      <c r="L40" s="1429"/>
      <c r="M40" s="1429"/>
      <c r="N40" s="1429"/>
      <c r="O40" s="1429"/>
      <c r="P40" s="1428"/>
      <c r="Q40" s="1429"/>
      <c r="R40" s="1430"/>
      <c r="S40" s="1428"/>
      <c r="T40" s="1429"/>
      <c r="U40" s="1429"/>
      <c r="V40" s="1429"/>
      <c r="W40" s="1429"/>
      <c r="X40" s="1430"/>
      <c r="Y40" s="1431" t="s">
        <v>525</v>
      </c>
      <c r="Z40" s="1432"/>
      <c r="AA40" s="1432"/>
      <c r="AB40" s="1433"/>
      <c r="AC40" s="1434"/>
      <c r="AD40" s="1434"/>
      <c r="AE40" s="1434"/>
      <c r="AF40" s="1434"/>
      <c r="AG40" s="1434"/>
      <c r="AH40" s="1434"/>
    </row>
    <row r="41" spans="2:39" ht="16.5" customHeight="1">
      <c r="B41" s="1397" t="s">
        <v>527</v>
      </c>
      <c r="C41" s="1398"/>
      <c r="D41" s="1398"/>
      <c r="E41" s="1398"/>
      <c r="F41" s="1399"/>
      <c r="G41" s="643"/>
      <c r="H41" s="644"/>
      <c r="I41" s="645"/>
      <c r="J41" s="646"/>
      <c r="K41" s="1406"/>
      <c r="L41" s="1407"/>
      <c r="M41" s="1407"/>
      <c r="N41" s="1407"/>
      <c r="O41" s="1407"/>
      <c r="P41" s="1407"/>
      <c r="Q41" s="1407"/>
      <c r="R41" s="1407"/>
      <c r="S41" s="1407"/>
      <c r="T41" s="1407"/>
      <c r="U41" s="1407"/>
      <c r="V41" s="1407"/>
      <c r="W41" s="1407"/>
      <c r="X41" s="1407"/>
      <c r="Y41" s="1407"/>
      <c r="Z41" s="1407"/>
      <c r="AA41" s="1407"/>
      <c r="AB41" s="1407"/>
      <c r="AC41" s="1407"/>
      <c r="AD41" s="1407"/>
      <c r="AE41" s="1407"/>
      <c r="AF41" s="1407"/>
      <c r="AG41" s="1407"/>
      <c r="AH41" s="1408"/>
      <c r="AJ41" s="1415" t="s">
        <v>526</v>
      </c>
      <c r="AK41" s="1415"/>
      <c r="AL41" s="1415"/>
      <c r="AM41" s="1415"/>
    </row>
    <row r="42" spans="2:39" ht="16.5" customHeight="1">
      <c r="B42" s="1400"/>
      <c r="C42" s="1401"/>
      <c r="D42" s="1401"/>
      <c r="E42" s="1401"/>
      <c r="F42" s="1402"/>
      <c r="G42" s="647"/>
      <c r="H42" s="636"/>
      <c r="I42" s="1416" t="s">
        <v>523</v>
      </c>
      <c r="J42" s="1417"/>
      <c r="K42" s="1409"/>
      <c r="L42" s="1410"/>
      <c r="M42" s="1410"/>
      <c r="N42" s="1410"/>
      <c r="O42" s="1410"/>
      <c r="P42" s="1410"/>
      <c r="Q42" s="1410"/>
      <c r="R42" s="1410"/>
      <c r="S42" s="1410"/>
      <c r="T42" s="1410"/>
      <c r="U42" s="1410"/>
      <c r="V42" s="1410"/>
      <c r="W42" s="1410"/>
      <c r="X42" s="1410"/>
      <c r="Y42" s="1410"/>
      <c r="Z42" s="1410"/>
      <c r="AA42" s="1410"/>
      <c r="AB42" s="1410"/>
      <c r="AC42" s="1410"/>
      <c r="AD42" s="1410"/>
      <c r="AE42" s="1410"/>
      <c r="AF42" s="1410"/>
      <c r="AG42" s="1410"/>
      <c r="AH42" s="1411"/>
      <c r="AJ42" s="649"/>
      <c r="AK42" s="1418">
        <f>+H27+H30+H33+H36+H39</f>
        <v>0</v>
      </c>
      <c r="AL42" s="1418"/>
      <c r="AM42" s="650" t="s">
        <v>523</v>
      </c>
    </row>
    <row r="43" spans="2:39" ht="16.5" customHeight="1">
      <c r="B43" s="1403"/>
      <c r="C43" s="1404"/>
      <c r="D43" s="1404"/>
      <c r="E43" s="1404"/>
      <c r="F43" s="1405"/>
      <c r="G43" s="648" t="s">
        <v>447</v>
      </c>
      <c r="H43" s="637"/>
      <c r="I43" s="1419" t="s">
        <v>524</v>
      </c>
      <c r="J43" s="1420"/>
      <c r="K43" s="1412"/>
      <c r="L43" s="1413"/>
      <c r="M43" s="1413"/>
      <c r="N43" s="1413"/>
      <c r="O43" s="1413"/>
      <c r="P43" s="1413"/>
      <c r="Q43" s="1413"/>
      <c r="R43" s="1413"/>
      <c r="S43" s="1413"/>
      <c r="T43" s="1413"/>
      <c r="U43" s="1413"/>
      <c r="V43" s="1413"/>
      <c r="W43" s="1413"/>
      <c r="X43" s="1413"/>
      <c r="Y43" s="1413"/>
      <c r="Z43" s="1413"/>
      <c r="AA43" s="1413"/>
      <c r="AB43" s="1413"/>
      <c r="AC43" s="1413"/>
      <c r="AD43" s="1413"/>
      <c r="AE43" s="1413"/>
      <c r="AF43" s="1413"/>
      <c r="AG43" s="1413"/>
      <c r="AH43" s="1414"/>
      <c r="AJ43" s="651" t="s">
        <v>447</v>
      </c>
      <c r="AK43" s="1421">
        <f>+H28+H31+H34+H37+H40</f>
        <v>0</v>
      </c>
      <c r="AL43" s="1421"/>
      <c r="AM43" s="652" t="s">
        <v>524</v>
      </c>
    </row>
  </sheetData>
  <sheetProtection algorithmName="SHA-512" hashValue="Av2b30grLGDeacRpZE6newnbT29p7gKa9lHlKjF8vKkjGl7zMtXnT/D/EVS1+qNCD2zBn5D1EpjrGMY0ArW5dQ==" saltValue="vGJCcS0nZ1jvgdFXmSA5Fg==" spinCount="100000" sheet="1" selectLockedCells="1"/>
  <mergeCells count="125">
    <mergeCell ref="AK3:AK4"/>
    <mergeCell ref="AL3:AL4"/>
    <mergeCell ref="AM3:AM4"/>
    <mergeCell ref="K4:O5"/>
    <mergeCell ref="P4:R5"/>
    <mergeCell ref="S4:X5"/>
    <mergeCell ref="AM5:AM6"/>
    <mergeCell ref="AL5:AL6"/>
    <mergeCell ref="AK5:AK6"/>
    <mergeCell ref="J2:J5"/>
    <mergeCell ref="K2:S2"/>
    <mergeCell ref="K3:O3"/>
    <mergeCell ref="P3:R3"/>
    <mergeCell ref="S3:X3"/>
    <mergeCell ref="Y3:AH5"/>
    <mergeCell ref="B15:E15"/>
    <mergeCell ref="R15:U15"/>
    <mergeCell ref="W15:AH15"/>
    <mergeCell ref="AI15:AI16"/>
    <mergeCell ref="AJ15:AN16"/>
    <mergeCell ref="B16:E16"/>
    <mergeCell ref="R16:U16"/>
    <mergeCell ref="W16:AG16"/>
    <mergeCell ref="B8:AH8"/>
    <mergeCell ref="C12:M14"/>
    <mergeCell ref="AA12:AB12"/>
    <mergeCell ref="R13:U13"/>
    <mergeCell ref="W13:AH13"/>
    <mergeCell ref="AJ13:AN14"/>
    <mergeCell ref="R14:U14"/>
    <mergeCell ref="W14:AH14"/>
    <mergeCell ref="T18:Y18"/>
    <mergeCell ref="A19:A20"/>
    <mergeCell ref="B19:E20"/>
    <mergeCell ref="F19:H19"/>
    <mergeCell ref="I19:J20"/>
    <mergeCell ref="L19:L20"/>
    <mergeCell ref="M19:M20"/>
    <mergeCell ref="N19:N20"/>
    <mergeCell ref="O19:P20"/>
    <mergeCell ref="Q19:Q20"/>
    <mergeCell ref="S25:X25"/>
    <mergeCell ref="B26:F28"/>
    <mergeCell ref="K26:O28"/>
    <mergeCell ref="P26:R28"/>
    <mergeCell ref="S26:X28"/>
    <mergeCell ref="Y26:AB26"/>
    <mergeCell ref="AA19:AA20"/>
    <mergeCell ref="F20:H20"/>
    <mergeCell ref="O21:P21"/>
    <mergeCell ref="R21:T21"/>
    <mergeCell ref="B23:F25"/>
    <mergeCell ref="G23:J25"/>
    <mergeCell ref="K23:X24"/>
    <mergeCell ref="Y23:AH25"/>
    <mergeCell ref="K25:O25"/>
    <mergeCell ref="P25:R25"/>
    <mergeCell ref="R19:S20"/>
    <mergeCell ref="T19:T20"/>
    <mergeCell ref="U19:V20"/>
    <mergeCell ref="W19:W20"/>
    <mergeCell ref="X19:Y20"/>
    <mergeCell ref="Z19:Z20"/>
    <mergeCell ref="AC26:AH26"/>
    <mergeCell ref="I27:J27"/>
    <mergeCell ref="Y27:AB27"/>
    <mergeCell ref="AC27:AH27"/>
    <mergeCell ref="I28:J28"/>
    <mergeCell ref="Y28:AB28"/>
    <mergeCell ref="AC28:AH28"/>
    <mergeCell ref="B29:F31"/>
    <mergeCell ref="B35:F37"/>
    <mergeCell ref="K35:O37"/>
    <mergeCell ref="P35:R37"/>
    <mergeCell ref="S35:X37"/>
    <mergeCell ref="Y35:AB35"/>
    <mergeCell ref="I36:J36"/>
    <mergeCell ref="Y36:AB36"/>
    <mergeCell ref="I37:J37"/>
    <mergeCell ref="I31:J31"/>
    <mergeCell ref="B32:F34"/>
    <mergeCell ref="K32:O34"/>
    <mergeCell ref="P32:R34"/>
    <mergeCell ref="S32:X34"/>
    <mergeCell ref="Y32:AB32"/>
    <mergeCell ref="AC32:AH32"/>
    <mergeCell ref="I33:J33"/>
    <mergeCell ref="Y33:AB33"/>
    <mergeCell ref="K29:O31"/>
    <mergeCell ref="Y37:AB37"/>
    <mergeCell ref="AC37:AH37"/>
    <mergeCell ref="AC33:AH33"/>
    <mergeCell ref="I34:J34"/>
    <mergeCell ref="Y34:AB34"/>
    <mergeCell ref="AC34:AH34"/>
    <mergeCell ref="AC35:AH35"/>
    <mergeCell ref="AC36:AH36"/>
    <mergeCell ref="P29:R31"/>
    <mergeCell ref="S29:X31"/>
    <mergeCell ref="Y29:AB29"/>
    <mergeCell ref="AC29:AH29"/>
    <mergeCell ref="I30:J30"/>
    <mergeCell ref="Y30:AB30"/>
    <mergeCell ref="AC31:AH31"/>
    <mergeCell ref="AC30:AH30"/>
    <mergeCell ref="Y31:AB31"/>
    <mergeCell ref="B41:F43"/>
    <mergeCell ref="K41:AH43"/>
    <mergeCell ref="AJ41:AM41"/>
    <mergeCell ref="I42:J42"/>
    <mergeCell ref="AK42:AL42"/>
    <mergeCell ref="I43:J43"/>
    <mergeCell ref="AK43:AL43"/>
    <mergeCell ref="P38:R40"/>
    <mergeCell ref="S38:X40"/>
    <mergeCell ref="Y38:AB38"/>
    <mergeCell ref="AC38:AH38"/>
    <mergeCell ref="I39:J39"/>
    <mergeCell ref="Y39:AB39"/>
    <mergeCell ref="AC39:AH39"/>
    <mergeCell ref="I40:J40"/>
    <mergeCell ref="Y40:AB40"/>
    <mergeCell ref="AC40:AH40"/>
    <mergeCell ref="B38:F40"/>
    <mergeCell ref="K38:O40"/>
  </mergeCells>
  <phoneticPr fontId="3"/>
  <printOptions horizontalCentered="1"/>
  <pageMargins left="0.70866141732283472" right="0.39370078740157483" top="0.94488188976377963" bottom="0.55118110236220474" header="0.31496062992125984" footer="0.31496062992125984"/>
  <pageSetup paperSize="9" scale="84"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G139"/>
  <sheetViews>
    <sheetView showRowColHeaders="0" zoomScale="85" zoomScaleNormal="85" workbookViewId="0">
      <selection activeCell="FC17" sqref="FC17:FK17"/>
    </sheetView>
  </sheetViews>
  <sheetFormatPr defaultColWidth="9" defaultRowHeight="13.5"/>
  <cols>
    <col min="1" max="1" width="6" style="27" customWidth="1"/>
    <col min="2" max="3" width="1.5" style="27" customWidth="1"/>
    <col min="4" max="4" width="0.625" style="27" customWidth="1"/>
    <col min="5" max="5" width="4.25" style="27" customWidth="1"/>
    <col min="6" max="6" width="9.375" style="27" customWidth="1"/>
    <col min="7" max="211" width="0.625" style="27" customWidth="1"/>
    <col min="212" max="212" width="2.125" style="27" customWidth="1"/>
    <col min="213" max="213" width="18.875" style="27" customWidth="1"/>
    <col min="214" max="214" width="20.25" style="27" bestFit="1" customWidth="1"/>
    <col min="215" max="16384" width="9" style="27"/>
  </cols>
  <sheetData>
    <row r="1" spans="2:214" ht="4.5" customHeight="1"/>
    <row r="2" spans="2:214" s="254" customFormat="1" ht="17.25" customHeight="1">
      <c r="B2" s="27"/>
      <c r="C2" s="732" t="str">
        <f>+会社名等!B2</f>
        <v>このソフトは令和8年4月30日まで印刷できます。</v>
      </c>
      <c r="D2" s="733"/>
      <c r="E2" s="733"/>
      <c r="F2" s="733"/>
      <c r="G2" s="733"/>
      <c r="H2" s="733"/>
      <c r="I2" s="733"/>
      <c r="J2" s="733"/>
      <c r="K2" s="733"/>
      <c r="L2" s="733"/>
      <c r="M2" s="733"/>
      <c r="N2" s="733"/>
      <c r="O2" s="731"/>
      <c r="P2" s="731"/>
      <c r="Q2" s="731"/>
      <c r="R2" s="731"/>
      <c r="S2" s="731"/>
      <c r="T2" s="731"/>
      <c r="U2" s="731"/>
      <c r="V2" s="731"/>
      <c r="W2" s="731"/>
      <c r="X2" s="731"/>
      <c r="Y2" s="731"/>
      <c r="Z2" s="731"/>
      <c r="AA2" s="731"/>
      <c r="AB2" s="731"/>
      <c r="AC2" s="731"/>
      <c r="AD2" s="731"/>
      <c r="AE2" s="731"/>
      <c r="AF2" s="731"/>
      <c r="AG2" s="731"/>
      <c r="AH2" s="731"/>
      <c r="AI2" s="731"/>
      <c r="AJ2" s="731"/>
      <c r="AK2" s="731"/>
      <c r="AL2" s="731"/>
      <c r="AM2" s="731"/>
      <c r="AN2" s="731"/>
      <c r="AO2" s="731"/>
      <c r="AP2" s="731"/>
      <c r="AQ2" s="731"/>
      <c r="AR2" s="731"/>
      <c r="AS2" s="731"/>
      <c r="AT2" s="731"/>
      <c r="AU2" s="731"/>
      <c r="AV2" s="731"/>
      <c r="AW2" s="731"/>
      <c r="AX2" s="731"/>
      <c r="AY2" s="731"/>
      <c r="AZ2" s="731"/>
      <c r="BA2" s="731"/>
      <c r="BB2" s="731"/>
      <c r="BC2" s="731"/>
      <c r="BD2" s="731"/>
      <c r="BE2" s="731"/>
      <c r="BF2" s="731"/>
      <c r="BG2" s="731"/>
      <c r="BH2" s="731"/>
      <c r="BI2" s="731"/>
      <c r="BJ2" s="731"/>
      <c r="BK2" s="731"/>
      <c r="BL2" s="731"/>
      <c r="BM2" s="731"/>
      <c r="BN2" s="731"/>
      <c r="BO2" s="731"/>
      <c r="BP2" s="731"/>
      <c r="BQ2" s="731"/>
      <c r="BR2" s="731"/>
      <c r="BS2" s="731"/>
      <c r="BT2" s="731"/>
      <c r="BU2" s="731"/>
      <c r="BV2" s="731"/>
      <c r="BW2" s="731"/>
      <c r="BX2" s="731"/>
      <c r="BY2" s="731"/>
      <c r="BZ2" s="731"/>
      <c r="CA2" s="731"/>
      <c r="CB2" s="731"/>
      <c r="CC2" s="731"/>
      <c r="CD2" s="731"/>
      <c r="CE2" s="731"/>
      <c r="CF2" s="731"/>
      <c r="CG2" s="731"/>
      <c r="CH2" s="731"/>
      <c r="CI2" s="731"/>
      <c r="CJ2" s="731"/>
      <c r="CK2" s="731"/>
      <c r="CL2" s="731"/>
      <c r="CM2" s="731"/>
      <c r="CN2" s="731"/>
      <c r="CO2" s="731"/>
      <c r="CP2" s="731"/>
      <c r="CQ2" s="731"/>
      <c r="CR2" s="731"/>
      <c r="CS2" s="731"/>
      <c r="CT2" s="731"/>
      <c r="CU2" s="731"/>
      <c r="CV2" s="731"/>
      <c r="CW2" s="731"/>
      <c r="CX2" s="731"/>
      <c r="CY2" s="731"/>
      <c r="CZ2" s="731"/>
      <c r="DA2" s="731"/>
      <c r="DB2" s="731"/>
      <c r="DC2" s="731"/>
      <c r="DD2" s="731"/>
      <c r="DE2" s="731"/>
      <c r="DF2" s="731"/>
      <c r="DG2" s="731"/>
      <c r="DH2" s="731"/>
      <c r="DI2" s="731"/>
      <c r="DJ2" s="731"/>
      <c r="DK2" s="731"/>
      <c r="DL2" s="731"/>
      <c r="DM2" s="731"/>
      <c r="DN2" s="731"/>
      <c r="DO2" s="731"/>
      <c r="DP2" s="731"/>
      <c r="DQ2" s="731"/>
      <c r="DR2" s="731"/>
      <c r="DS2" s="731"/>
      <c r="DT2" s="731"/>
      <c r="DU2" s="731"/>
      <c r="DV2" s="731"/>
      <c r="DW2" s="731"/>
      <c r="DX2" s="731"/>
      <c r="DY2" s="731"/>
      <c r="DZ2" s="731"/>
      <c r="EA2" s="731"/>
      <c r="EB2" s="731"/>
      <c r="EC2" s="731"/>
      <c r="ED2" s="731"/>
      <c r="EE2" s="731"/>
      <c r="EF2" s="731"/>
      <c r="EG2" s="731"/>
      <c r="EH2" s="731"/>
      <c r="EI2" s="731"/>
      <c r="EJ2" s="731"/>
      <c r="EK2" s="731"/>
      <c r="EL2" s="731"/>
      <c r="EM2" s="731"/>
      <c r="EN2" s="731"/>
      <c r="EO2" s="731"/>
      <c r="EP2" s="731"/>
      <c r="EQ2" s="731"/>
      <c r="ER2" s="731"/>
      <c r="ES2" s="731"/>
      <c r="ET2" s="731"/>
      <c r="EU2" s="731"/>
      <c r="EV2" s="731"/>
      <c r="EW2" s="731"/>
      <c r="EX2" s="731"/>
      <c r="EY2" s="731"/>
      <c r="EZ2" s="731"/>
      <c r="FA2" s="731"/>
      <c r="FB2" s="731"/>
      <c r="FC2" s="731"/>
      <c r="FD2" s="731"/>
      <c r="FE2" s="731"/>
      <c r="FF2" s="731"/>
      <c r="FG2" s="731"/>
      <c r="FH2" s="731"/>
      <c r="FI2" s="731"/>
      <c r="FJ2" s="731"/>
      <c r="FK2" s="731"/>
      <c r="FL2" s="731"/>
      <c r="FM2" s="731"/>
      <c r="FN2" s="731"/>
      <c r="FO2" s="731"/>
      <c r="FP2" s="731"/>
      <c r="FQ2" s="731"/>
      <c r="FR2" s="731"/>
      <c r="FS2" s="731"/>
      <c r="FT2" s="731"/>
      <c r="FU2" s="731"/>
      <c r="FV2" s="731"/>
      <c r="FW2" s="731"/>
      <c r="FX2" s="731"/>
      <c r="FY2" s="731"/>
      <c r="FZ2" s="731"/>
      <c r="GA2" s="731"/>
      <c r="GB2" s="731"/>
      <c r="GC2" s="731"/>
      <c r="GD2" s="731"/>
      <c r="GE2" s="731"/>
      <c r="GF2" s="731"/>
      <c r="GG2" s="731"/>
      <c r="GH2" s="731"/>
      <c r="GI2" s="731"/>
      <c r="GJ2" s="731"/>
      <c r="GK2" s="731"/>
      <c r="GL2" s="731"/>
      <c r="GM2" s="731"/>
      <c r="GN2" s="731"/>
      <c r="GO2" s="731"/>
      <c r="GP2" s="731"/>
      <c r="GQ2" s="731"/>
      <c r="GR2" s="731"/>
      <c r="GS2" s="731"/>
      <c r="GT2" s="731"/>
      <c r="GU2" s="731"/>
      <c r="GV2" s="731"/>
      <c r="GW2" s="731"/>
      <c r="GX2" s="731"/>
      <c r="GY2" s="731"/>
      <c r="GZ2" s="731"/>
      <c r="HA2" s="731"/>
      <c r="HB2" s="731"/>
      <c r="HC2" s="27"/>
      <c r="HE2" s="798">
        <f ca="1">NOW()</f>
        <v>45778.619461805552</v>
      </c>
    </row>
    <row r="3" spans="2:214" s="254" customFormat="1" ht="17.25" customHeight="1">
      <c r="B3" s="27"/>
      <c r="C3" s="734" t="str">
        <f>+会社名等!B3</f>
        <v>令和8年5月1日からは、令和8年度版が必要です。（令和8年4月販売開始予定）</v>
      </c>
      <c r="D3" s="735"/>
      <c r="E3" s="735"/>
      <c r="F3" s="735"/>
      <c r="G3" s="735"/>
      <c r="H3" s="735"/>
      <c r="I3" s="735"/>
      <c r="J3" s="735"/>
      <c r="K3" s="735"/>
      <c r="L3" s="735"/>
      <c r="M3" s="735"/>
      <c r="N3" s="735"/>
      <c r="O3" s="731"/>
      <c r="P3" s="731"/>
      <c r="Q3" s="731"/>
      <c r="R3" s="731"/>
      <c r="S3" s="731"/>
      <c r="T3" s="731"/>
      <c r="U3" s="731"/>
      <c r="V3" s="731"/>
      <c r="W3" s="731"/>
      <c r="X3" s="731"/>
      <c r="Y3" s="731"/>
      <c r="Z3" s="731"/>
      <c r="AA3" s="731"/>
      <c r="AB3" s="731"/>
      <c r="AC3" s="731"/>
      <c r="AD3" s="731"/>
      <c r="AE3" s="731"/>
      <c r="AF3" s="731"/>
      <c r="AG3" s="731"/>
      <c r="AH3" s="731"/>
      <c r="AI3" s="731"/>
      <c r="AJ3" s="731"/>
      <c r="AK3" s="731"/>
      <c r="AL3" s="731"/>
      <c r="AM3" s="731"/>
      <c r="AN3" s="731"/>
      <c r="AO3" s="731"/>
      <c r="AP3" s="731"/>
      <c r="AQ3" s="731"/>
      <c r="AR3" s="731"/>
      <c r="AS3" s="731"/>
      <c r="AT3" s="731"/>
      <c r="AU3" s="731"/>
      <c r="AV3" s="731"/>
      <c r="AW3" s="731"/>
      <c r="AX3" s="731"/>
      <c r="AY3" s="731"/>
      <c r="AZ3" s="731"/>
      <c r="BA3" s="731"/>
      <c r="BB3" s="731"/>
      <c r="BC3" s="731"/>
      <c r="BD3" s="731"/>
      <c r="BE3" s="731"/>
      <c r="BF3" s="731"/>
      <c r="BG3" s="731"/>
      <c r="BH3" s="731"/>
      <c r="BI3" s="731"/>
      <c r="BJ3" s="731"/>
      <c r="BK3" s="731"/>
      <c r="BL3" s="731"/>
      <c r="BM3" s="731"/>
      <c r="BN3" s="731"/>
      <c r="BO3" s="731"/>
      <c r="BP3" s="731"/>
      <c r="BQ3" s="731"/>
      <c r="BR3" s="731"/>
      <c r="BS3" s="731"/>
      <c r="BT3" s="731"/>
      <c r="BU3" s="731"/>
      <c r="BV3" s="731"/>
      <c r="BW3" s="731"/>
      <c r="BX3" s="731"/>
      <c r="BY3" s="731"/>
      <c r="BZ3" s="731"/>
      <c r="CA3" s="731"/>
      <c r="CB3" s="731"/>
      <c r="CC3" s="731"/>
      <c r="CD3" s="731"/>
      <c r="CE3" s="731"/>
      <c r="CF3" s="731"/>
      <c r="CG3" s="731"/>
      <c r="CH3" s="731"/>
      <c r="CI3" s="731"/>
      <c r="CJ3" s="731"/>
      <c r="CK3" s="731"/>
      <c r="CL3" s="731"/>
      <c r="CM3" s="731"/>
      <c r="CN3" s="731"/>
      <c r="CO3" s="731"/>
      <c r="CP3" s="731"/>
      <c r="CQ3" s="731"/>
      <c r="CR3" s="731"/>
      <c r="CS3" s="731"/>
      <c r="CT3" s="731"/>
      <c r="CU3" s="731"/>
      <c r="CV3" s="731"/>
      <c r="CW3" s="731"/>
      <c r="CX3" s="731"/>
      <c r="CY3" s="731"/>
      <c r="CZ3" s="731"/>
      <c r="DA3" s="731"/>
      <c r="DB3" s="731"/>
      <c r="DC3" s="731"/>
      <c r="DD3" s="731"/>
      <c r="DE3" s="731"/>
      <c r="DF3" s="731"/>
      <c r="DG3" s="731"/>
      <c r="DH3" s="731"/>
      <c r="DI3" s="731"/>
      <c r="DJ3" s="731"/>
      <c r="DK3" s="731"/>
      <c r="DL3" s="731"/>
      <c r="DM3" s="731"/>
      <c r="DN3" s="731"/>
      <c r="DO3" s="731"/>
      <c r="DP3" s="731"/>
      <c r="DQ3" s="731"/>
      <c r="DR3" s="731"/>
      <c r="DS3" s="731"/>
      <c r="DT3" s="731"/>
      <c r="DU3" s="731"/>
      <c r="DV3" s="731"/>
      <c r="DW3" s="731"/>
      <c r="DX3" s="731"/>
      <c r="DY3" s="731"/>
      <c r="DZ3" s="731"/>
      <c r="EA3" s="731"/>
      <c r="EB3" s="731"/>
      <c r="EC3" s="731"/>
      <c r="ED3" s="731"/>
      <c r="EE3" s="731"/>
      <c r="EF3" s="731"/>
      <c r="EG3" s="731"/>
      <c r="EH3" s="731"/>
      <c r="EI3" s="731"/>
      <c r="EJ3" s="731"/>
      <c r="EK3" s="731"/>
      <c r="EL3" s="731"/>
      <c r="EM3" s="731"/>
      <c r="EN3" s="731"/>
      <c r="EO3" s="731"/>
      <c r="EP3" s="731"/>
      <c r="EQ3" s="731"/>
      <c r="ER3" s="731"/>
      <c r="ES3" s="731"/>
      <c r="ET3" s="731"/>
      <c r="EU3" s="731"/>
      <c r="EV3" s="731"/>
      <c r="EW3" s="731"/>
      <c r="EX3" s="731"/>
      <c r="EY3" s="731"/>
      <c r="EZ3" s="731"/>
      <c r="FA3" s="731"/>
      <c r="FB3" s="731"/>
      <c r="FC3" s="731"/>
      <c r="FD3" s="731"/>
      <c r="FE3" s="731"/>
      <c r="FF3" s="731"/>
      <c r="FG3" s="731"/>
      <c r="FH3" s="731"/>
      <c r="FI3" s="731"/>
      <c r="FJ3" s="731"/>
      <c r="FK3" s="731"/>
      <c r="FL3" s="731"/>
      <c r="FM3" s="731"/>
      <c r="FN3" s="731"/>
      <c r="FO3" s="731"/>
      <c r="FP3" s="731"/>
      <c r="FQ3" s="731"/>
      <c r="FR3" s="731"/>
      <c r="FS3" s="731"/>
      <c r="FT3" s="731"/>
      <c r="FU3" s="731"/>
      <c r="FV3" s="731"/>
      <c r="FW3" s="731"/>
      <c r="FX3" s="731"/>
      <c r="FY3" s="731"/>
      <c r="FZ3" s="731"/>
      <c r="GA3" s="731"/>
      <c r="GB3" s="731"/>
      <c r="GC3" s="731"/>
      <c r="GD3" s="731"/>
      <c r="GE3" s="731"/>
      <c r="GF3" s="731"/>
      <c r="GG3" s="731"/>
      <c r="GH3" s="731"/>
      <c r="GI3" s="731"/>
      <c r="GJ3" s="731"/>
      <c r="GK3" s="731"/>
      <c r="GL3" s="731"/>
      <c r="GM3" s="731"/>
      <c r="GN3" s="731"/>
      <c r="GO3" s="731"/>
      <c r="GP3" s="731"/>
      <c r="GQ3" s="731"/>
      <c r="GR3" s="731"/>
      <c r="GS3" s="731"/>
      <c r="GT3" s="731"/>
      <c r="GU3" s="731"/>
      <c r="GV3" s="731"/>
      <c r="GW3" s="731"/>
      <c r="GX3" s="731"/>
      <c r="GY3" s="731"/>
      <c r="GZ3" s="731"/>
      <c r="HA3" s="731"/>
      <c r="HB3" s="731"/>
      <c r="HC3" s="27"/>
      <c r="HE3" s="799">
        <v>46143</v>
      </c>
    </row>
    <row r="4" spans="2:214" ht="4.5" customHeight="1"/>
    <row r="5" spans="2:214" s="158" customFormat="1" ht="21" customHeight="1">
      <c r="C5" s="1031" t="s">
        <v>535</v>
      </c>
      <c r="D5" s="1031"/>
      <c r="E5" s="1031"/>
      <c r="F5" s="1031"/>
      <c r="G5" s="1031"/>
      <c r="H5" s="1031"/>
      <c r="I5" s="1031"/>
      <c r="J5" s="1031"/>
      <c r="K5" s="1031"/>
      <c r="L5" s="1031"/>
      <c r="M5" s="1031"/>
      <c r="N5" s="1031"/>
      <c r="O5" s="1031"/>
      <c r="P5" s="1031"/>
      <c r="Q5" s="1032"/>
      <c r="R5" s="1033"/>
      <c r="S5" s="1033"/>
      <c r="T5" s="1033"/>
      <c r="U5" s="1033"/>
      <c r="V5" s="1034"/>
      <c r="X5" s="1032"/>
      <c r="Y5" s="1033"/>
      <c r="Z5" s="1033"/>
      <c r="AA5" s="1033"/>
      <c r="AB5" s="1033"/>
      <c r="AC5" s="1034"/>
      <c r="AE5" s="158" t="s">
        <v>318</v>
      </c>
      <c r="GS5" s="27"/>
      <c r="GT5" s="27"/>
      <c r="GU5" s="27"/>
      <c r="GV5" s="27"/>
      <c r="GW5" s="27"/>
      <c r="GX5" s="27"/>
      <c r="GY5" s="27"/>
      <c r="GZ5" s="27"/>
      <c r="HA5" s="27"/>
      <c r="HB5" s="27"/>
      <c r="HC5" s="27"/>
      <c r="HD5" s="27"/>
      <c r="HE5" s="27"/>
      <c r="HF5" s="27"/>
    </row>
    <row r="6" spans="2:214" s="158" customFormat="1" ht="3.75" customHeight="1">
      <c r="C6" s="465"/>
      <c r="D6" s="465"/>
      <c r="E6" s="465"/>
      <c r="F6" s="465"/>
      <c r="G6" s="465"/>
      <c r="H6" s="465"/>
      <c r="I6" s="465"/>
      <c r="J6" s="465"/>
      <c r="K6" s="465"/>
      <c r="L6" s="465"/>
      <c r="M6" s="465"/>
      <c r="N6" s="465"/>
      <c r="O6" s="465"/>
      <c r="P6" s="465"/>
      <c r="GS6" s="27"/>
      <c r="GT6" s="27"/>
      <c r="GU6" s="27"/>
      <c r="GV6" s="27"/>
      <c r="GW6" s="27"/>
      <c r="GX6" s="27"/>
      <c r="GY6" s="27"/>
      <c r="GZ6" s="27"/>
      <c r="HA6" s="27"/>
      <c r="HB6" s="27"/>
      <c r="HC6" s="27"/>
      <c r="HD6" s="27"/>
      <c r="HE6" s="27"/>
      <c r="HF6" s="27"/>
    </row>
    <row r="7" spans="2:214" ht="21" customHeight="1">
      <c r="B7" s="1035">
        <v>1</v>
      </c>
      <c r="C7" s="1036"/>
      <c r="D7" s="1037" t="s">
        <v>319</v>
      </c>
      <c r="E7" s="1037"/>
      <c r="F7" s="1037"/>
      <c r="G7" s="1037"/>
      <c r="H7" s="1037"/>
      <c r="I7" s="1037"/>
      <c r="J7" s="1037"/>
      <c r="K7" s="1037"/>
      <c r="L7" s="1037"/>
      <c r="M7" s="1037"/>
      <c r="N7" s="1037"/>
      <c r="O7" s="1037"/>
      <c r="P7" s="1038"/>
      <c r="Q7" s="1014"/>
      <c r="R7" s="1015"/>
      <c r="S7" s="1015"/>
      <c r="T7" s="1015"/>
      <c r="U7" s="1015"/>
      <c r="V7" s="1015"/>
      <c r="W7" s="1015"/>
      <c r="X7" s="1015"/>
      <c r="Y7" s="1015"/>
      <c r="Z7" s="1015"/>
      <c r="AA7" s="1015"/>
      <c r="AB7" s="1015"/>
      <c r="AC7" s="1015"/>
      <c r="AD7" s="1015"/>
      <c r="AE7" s="1015"/>
      <c r="AF7" s="1015"/>
      <c r="AG7" s="1015"/>
      <c r="AH7" s="1015"/>
      <c r="AI7" s="1015"/>
      <c r="AJ7" s="1015"/>
      <c r="AK7" s="1015"/>
      <c r="AL7" s="1015"/>
      <c r="AM7" s="1015"/>
      <c r="AN7" s="1015"/>
      <c r="AO7" s="1015"/>
      <c r="AP7" s="1015"/>
      <c r="AQ7" s="1015"/>
      <c r="AR7" s="1015"/>
      <c r="AS7" s="1015"/>
      <c r="AT7" s="1015"/>
      <c r="AU7" s="1015"/>
      <c r="AV7" s="1015"/>
      <c r="AW7" s="1015"/>
      <c r="AX7" s="1015"/>
      <c r="AY7" s="1015"/>
      <c r="AZ7" s="1015"/>
      <c r="BA7" s="1015"/>
      <c r="BB7" s="1015"/>
      <c r="BC7" s="1015"/>
      <c r="BD7" s="1015"/>
      <c r="BE7" s="1015"/>
      <c r="BF7" s="1015"/>
      <c r="BG7" s="1015"/>
      <c r="BH7" s="1015"/>
      <c r="BI7" s="1015"/>
      <c r="BJ7" s="1015"/>
      <c r="BK7" s="1015"/>
      <c r="BL7" s="1015"/>
      <c r="BM7" s="1015"/>
      <c r="BN7" s="1015"/>
      <c r="BO7" s="1015"/>
      <c r="BP7" s="1015"/>
      <c r="BQ7" s="1015"/>
      <c r="BR7" s="1015"/>
      <c r="BS7" s="1015"/>
      <c r="BT7" s="1015"/>
      <c r="BU7" s="1015"/>
      <c r="BV7" s="1015"/>
      <c r="BW7" s="1015"/>
      <c r="BX7" s="1015"/>
      <c r="BY7" s="1015"/>
      <c r="BZ7" s="1015"/>
      <c r="CA7" s="1015"/>
      <c r="CB7" s="1015"/>
      <c r="CC7" s="1015"/>
      <c r="CD7" s="1015"/>
      <c r="CE7" s="1015"/>
      <c r="CF7" s="1015"/>
      <c r="CG7" s="1015"/>
      <c r="CH7" s="1015"/>
      <c r="CI7" s="1015"/>
      <c r="CJ7" s="1015"/>
      <c r="CK7" s="1015"/>
      <c r="CL7" s="1015"/>
      <c r="CM7" s="1015"/>
      <c r="CN7" s="1015"/>
      <c r="CO7" s="1015"/>
      <c r="CP7" s="1016"/>
      <c r="CQ7" s="201" t="s">
        <v>334</v>
      </c>
      <c r="CR7" s="201"/>
      <c r="CS7" s="201"/>
      <c r="CT7" s="201"/>
      <c r="CU7" s="201"/>
      <c r="CV7" s="201"/>
      <c r="CW7" s="201"/>
      <c r="CX7" s="201"/>
      <c r="CY7" s="201"/>
      <c r="CZ7" s="201"/>
      <c r="DA7" s="201"/>
      <c r="DB7" s="201"/>
      <c r="DC7" s="201"/>
      <c r="DD7" s="201"/>
      <c r="DE7" s="201"/>
      <c r="DF7" s="201"/>
      <c r="DG7" s="201"/>
      <c r="DH7" s="201"/>
      <c r="DI7" s="201"/>
      <c r="DJ7" s="201"/>
      <c r="DK7" s="201"/>
      <c r="DL7" s="201"/>
      <c r="DM7" s="201"/>
      <c r="DN7" s="201"/>
      <c r="DO7" s="201"/>
      <c r="DP7" s="201"/>
      <c r="DQ7" s="201"/>
      <c r="DR7" s="201"/>
      <c r="DS7" s="201"/>
      <c r="DT7" s="201"/>
      <c r="DU7" s="201"/>
      <c r="DV7" s="201"/>
      <c r="DW7" s="201"/>
      <c r="DX7" s="201"/>
      <c r="DY7" s="201"/>
      <c r="DZ7" s="201"/>
      <c r="EA7" s="201"/>
      <c r="EB7" s="201"/>
      <c r="EC7" s="201"/>
      <c r="ED7" s="201"/>
      <c r="EE7" s="201"/>
      <c r="EF7" s="201"/>
      <c r="EG7" s="201"/>
      <c r="EH7" s="201"/>
      <c r="EI7" s="201"/>
      <c r="EJ7" s="201"/>
      <c r="EK7" s="201"/>
      <c r="EL7" s="201"/>
      <c r="EM7" s="201"/>
      <c r="EN7" s="201"/>
      <c r="EO7" s="201"/>
      <c r="EP7" s="201"/>
      <c r="EQ7" s="201"/>
      <c r="ER7" s="201"/>
      <c r="ES7" s="201"/>
      <c r="ET7" s="201"/>
      <c r="EU7" s="201"/>
      <c r="EV7" s="201"/>
      <c r="EW7" s="201"/>
      <c r="EX7" s="201"/>
      <c r="EY7" s="201"/>
      <c r="EZ7" s="201"/>
      <c r="FA7" s="201"/>
      <c r="FB7" s="201"/>
      <c r="FC7" s="201"/>
      <c r="FD7" s="201"/>
      <c r="FE7" s="201"/>
      <c r="FF7" s="201"/>
      <c r="FG7" s="201"/>
      <c r="FH7" s="202"/>
      <c r="FI7" s="1039" t="s">
        <v>291</v>
      </c>
      <c r="FJ7" s="1040"/>
      <c r="FK7" s="1040"/>
      <c r="FL7" s="1040"/>
      <c r="FM7" s="1040"/>
      <c r="FN7" s="1040"/>
      <c r="FO7" s="1041"/>
      <c r="FP7" s="202"/>
      <c r="FQ7" s="1039" t="s">
        <v>340</v>
      </c>
      <c r="FR7" s="1040"/>
      <c r="FS7" s="1040"/>
      <c r="FT7" s="1040"/>
      <c r="FU7" s="1040"/>
      <c r="FV7" s="1040"/>
      <c r="FW7" s="1041"/>
      <c r="FX7" s="201" t="s">
        <v>341</v>
      </c>
      <c r="FY7" s="201"/>
      <c r="FZ7" s="201"/>
      <c r="GA7" s="201"/>
      <c r="GB7" s="201"/>
      <c r="GC7" s="201"/>
      <c r="GD7" s="202"/>
      <c r="GE7" s="202"/>
      <c r="GF7" s="202"/>
      <c r="GG7" s="202"/>
      <c r="GH7" s="202"/>
      <c r="GI7" s="202"/>
      <c r="GJ7" s="202"/>
      <c r="GK7" s="202"/>
      <c r="GL7" s="202"/>
      <c r="GM7" s="202"/>
      <c r="GN7" s="202"/>
      <c r="GO7" s="202"/>
      <c r="GP7" s="202"/>
      <c r="GQ7" s="202"/>
      <c r="GR7" s="202"/>
    </row>
    <row r="8" spans="2:214" ht="21" customHeight="1">
      <c r="B8" s="1022">
        <v>2</v>
      </c>
      <c r="C8" s="1023"/>
      <c r="D8" s="1024" t="s">
        <v>154</v>
      </c>
      <c r="E8" s="1024"/>
      <c r="F8" s="1024"/>
      <c r="G8" s="1024"/>
      <c r="H8" s="1024"/>
      <c r="I8" s="1024"/>
      <c r="J8" s="1024"/>
      <c r="K8" s="1024"/>
      <c r="L8" s="1024"/>
      <c r="M8" s="1024"/>
      <c r="N8" s="1024"/>
      <c r="O8" s="1024"/>
      <c r="P8" s="1025"/>
      <c r="Q8" s="1014"/>
      <c r="R8" s="1015"/>
      <c r="S8" s="1015"/>
      <c r="T8" s="1015"/>
      <c r="U8" s="1015"/>
      <c r="V8" s="1015"/>
      <c r="W8" s="1015"/>
      <c r="X8" s="1015"/>
      <c r="Y8" s="1015"/>
      <c r="Z8" s="1015"/>
      <c r="AA8" s="1015"/>
      <c r="AB8" s="1015"/>
      <c r="AC8" s="1015"/>
      <c r="AD8" s="1015"/>
      <c r="AE8" s="1015"/>
      <c r="AF8" s="1015"/>
      <c r="AG8" s="1015"/>
      <c r="AH8" s="1015"/>
      <c r="AI8" s="1015"/>
      <c r="AJ8" s="1015"/>
      <c r="AK8" s="1015"/>
      <c r="AL8" s="1015"/>
      <c r="AM8" s="1015"/>
      <c r="AN8" s="1015"/>
      <c r="AO8" s="1015"/>
      <c r="AP8" s="1015"/>
      <c r="AQ8" s="1015"/>
      <c r="AR8" s="1015"/>
      <c r="AS8" s="1015"/>
      <c r="AT8" s="1015"/>
      <c r="AU8" s="1015"/>
      <c r="AV8" s="1015"/>
      <c r="AW8" s="1015"/>
      <c r="AX8" s="1015"/>
      <c r="AY8" s="1015"/>
      <c r="AZ8" s="1015"/>
      <c r="BA8" s="1015"/>
      <c r="BB8" s="1015"/>
      <c r="BC8" s="1015"/>
      <c r="BD8" s="1015"/>
      <c r="BE8" s="1015"/>
      <c r="BF8" s="1015"/>
      <c r="BG8" s="1015"/>
      <c r="BH8" s="1015"/>
      <c r="BI8" s="1015"/>
      <c r="BJ8" s="1015"/>
      <c r="BK8" s="1015"/>
      <c r="BL8" s="1015"/>
      <c r="BM8" s="1015"/>
      <c r="BN8" s="1015"/>
      <c r="BO8" s="1015"/>
      <c r="BP8" s="1015"/>
      <c r="BQ8" s="1015"/>
      <c r="BR8" s="1015"/>
      <c r="BS8" s="1015"/>
      <c r="BT8" s="1015"/>
      <c r="BU8" s="1015"/>
      <c r="BV8" s="1015"/>
      <c r="BW8" s="1015"/>
      <c r="BX8" s="1015"/>
      <c r="BY8" s="1015"/>
      <c r="BZ8" s="1015"/>
      <c r="CA8" s="1015"/>
      <c r="CB8" s="1015"/>
      <c r="CC8" s="1015"/>
      <c r="CD8" s="1015"/>
      <c r="CE8" s="1015"/>
      <c r="CF8" s="1015"/>
      <c r="CG8" s="1015"/>
      <c r="CH8" s="1015"/>
      <c r="CI8" s="1015"/>
      <c r="CJ8" s="1015"/>
      <c r="CK8" s="1015"/>
      <c r="CL8" s="1015"/>
      <c r="CM8" s="1015"/>
      <c r="CN8" s="1015"/>
      <c r="CO8" s="1015"/>
      <c r="CP8" s="1016"/>
      <c r="CQ8" s="201" t="s">
        <v>335</v>
      </c>
      <c r="CR8" s="201"/>
      <c r="CS8" s="201"/>
      <c r="CT8" s="201"/>
      <c r="CU8" s="201"/>
      <c r="CV8" s="201"/>
      <c r="CW8" s="201"/>
      <c r="CX8" s="201"/>
      <c r="CY8" s="201"/>
      <c r="CZ8" s="201"/>
      <c r="DA8" s="201"/>
      <c r="DB8" s="201"/>
      <c r="DC8" s="201"/>
      <c r="DD8" s="201"/>
      <c r="DE8" s="201"/>
      <c r="DF8" s="201"/>
      <c r="DG8" s="201"/>
      <c r="DH8" s="201"/>
      <c r="DI8" s="201"/>
      <c r="DJ8" s="201"/>
      <c r="DK8" s="201"/>
      <c r="DL8" s="201"/>
      <c r="DM8" s="201"/>
      <c r="DN8" s="201"/>
      <c r="DO8" s="201"/>
      <c r="DP8" s="201"/>
      <c r="DQ8" s="201"/>
      <c r="DR8" s="201"/>
      <c r="DS8" s="201"/>
      <c r="DT8" s="201"/>
      <c r="DU8" s="201"/>
      <c r="DV8" s="201"/>
      <c r="DW8" s="201"/>
      <c r="DX8" s="1039" t="s">
        <v>342</v>
      </c>
      <c r="DY8" s="1040"/>
      <c r="DZ8" s="1040"/>
      <c r="EA8" s="1040"/>
      <c r="EB8" s="1040"/>
      <c r="EC8" s="1040"/>
      <c r="ED8" s="1041"/>
      <c r="EE8" s="202"/>
      <c r="EF8" s="1039" t="s">
        <v>4</v>
      </c>
      <c r="EG8" s="1040"/>
      <c r="EH8" s="1040"/>
      <c r="EI8" s="1040"/>
      <c r="EJ8" s="1040"/>
      <c r="EK8" s="1041"/>
      <c r="EL8" s="4"/>
      <c r="EM8" s="202"/>
      <c r="EN8" s="1039" t="s">
        <v>275</v>
      </c>
      <c r="EO8" s="1040"/>
      <c r="EP8" s="1040"/>
      <c r="EQ8" s="1040"/>
      <c r="ER8" s="1041"/>
      <c r="ES8" s="201" t="s">
        <v>341</v>
      </c>
      <c r="ET8" s="202"/>
      <c r="EU8" s="202"/>
      <c r="EV8" s="202"/>
      <c r="EW8" s="202"/>
      <c r="EX8" s="201"/>
      <c r="EY8" s="202"/>
      <c r="EZ8" s="202"/>
      <c r="FA8" s="202"/>
      <c r="FB8" s="202"/>
      <c r="FC8" s="202"/>
      <c r="FD8" s="201"/>
      <c r="FE8" s="201"/>
      <c r="FF8" s="201"/>
      <c r="FG8" s="201"/>
      <c r="FH8" s="202"/>
      <c r="FI8" s="202"/>
      <c r="FJ8" s="202"/>
      <c r="FK8" s="202"/>
      <c r="FL8" s="202"/>
      <c r="FM8" s="202"/>
      <c r="FN8" s="202"/>
      <c r="FO8" s="202"/>
      <c r="FP8" s="202"/>
      <c r="FQ8" s="202"/>
      <c r="FR8" s="202"/>
      <c r="FS8" s="202"/>
      <c r="FT8" s="202"/>
      <c r="FU8" s="202"/>
      <c r="FV8" s="202"/>
      <c r="FW8" s="202"/>
      <c r="FX8" s="202"/>
      <c r="FY8" s="202"/>
      <c r="FZ8" s="202"/>
      <c r="GA8" s="202"/>
      <c r="GB8" s="202"/>
      <c r="GC8" s="202"/>
      <c r="GD8" s="202"/>
      <c r="GE8" s="202"/>
      <c r="GF8" s="202"/>
      <c r="GG8" s="202"/>
      <c r="GH8" s="202"/>
      <c r="GI8" s="202"/>
      <c r="GJ8" s="202"/>
      <c r="GK8" s="202"/>
      <c r="GL8" s="202"/>
      <c r="GM8" s="202"/>
      <c r="GN8" s="202"/>
      <c r="GO8" s="202"/>
      <c r="GP8" s="202"/>
      <c r="GQ8" s="202"/>
      <c r="GR8" s="202"/>
    </row>
    <row r="9" spans="2:214" ht="21" customHeight="1">
      <c r="B9" s="1022">
        <v>3</v>
      </c>
      <c r="C9" s="1023"/>
      <c r="D9" s="1024" t="s">
        <v>320</v>
      </c>
      <c r="E9" s="1024"/>
      <c r="F9" s="1024"/>
      <c r="G9" s="1024"/>
      <c r="H9" s="1024"/>
      <c r="I9" s="1024"/>
      <c r="J9" s="1024"/>
      <c r="K9" s="1024"/>
      <c r="L9" s="1024"/>
      <c r="M9" s="1024"/>
      <c r="N9" s="1024"/>
      <c r="O9" s="1024"/>
      <c r="P9" s="1025"/>
      <c r="Q9" s="1014"/>
      <c r="R9" s="1015"/>
      <c r="S9" s="1015"/>
      <c r="T9" s="1015"/>
      <c r="U9" s="1015"/>
      <c r="V9" s="1015"/>
      <c r="W9" s="1015"/>
      <c r="X9" s="1015"/>
      <c r="Y9" s="1015"/>
      <c r="Z9" s="1015"/>
      <c r="AA9" s="1015"/>
      <c r="AB9" s="1015"/>
      <c r="AC9" s="1015"/>
      <c r="AD9" s="1015"/>
      <c r="AE9" s="1015"/>
      <c r="AF9" s="1015"/>
      <c r="AG9" s="1015"/>
      <c r="AH9" s="1015"/>
      <c r="AI9" s="1015"/>
      <c r="AJ9" s="1015"/>
      <c r="AK9" s="1015"/>
      <c r="AL9" s="1015"/>
      <c r="AM9" s="1015"/>
      <c r="AN9" s="1015"/>
      <c r="AO9" s="1015"/>
      <c r="AP9" s="1015"/>
      <c r="AQ9" s="1015"/>
      <c r="AR9" s="1015"/>
      <c r="AS9" s="1015"/>
      <c r="AT9" s="1015"/>
      <c r="AU9" s="1015"/>
      <c r="AV9" s="1015"/>
      <c r="AW9" s="1015"/>
      <c r="AX9" s="1015"/>
      <c r="AY9" s="1015"/>
      <c r="AZ9" s="1015"/>
      <c r="BA9" s="1015"/>
      <c r="BB9" s="1015"/>
      <c r="BC9" s="1015"/>
      <c r="BD9" s="1015"/>
      <c r="BE9" s="1015"/>
      <c r="BF9" s="1015"/>
      <c r="BG9" s="1015"/>
      <c r="BH9" s="1015"/>
      <c r="BI9" s="1015"/>
      <c r="BJ9" s="1015"/>
      <c r="BK9" s="1015"/>
      <c r="BL9" s="1015"/>
      <c r="BM9" s="1015"/>
      <c r="BN9" s="1015"/>
      <c r="BO9" s="1015"/>
      <c r="BP9" s="1015"/>
      <c r="BQ9" s="1015"/>
      <c r="BR9" s="1015"/>
      <c r="BS9" s="1016"/>
      <c r="BT9" s="201" t="s">
        <v>321</v>
      </c>
      <c r="BU9" s="201"/>
      <c r="BV9" s="201"/>
      <c r="BW9" s="201"/>
      <c r="BX9" s="201"/>
      <c r="BY9" s="201"/>
      <c r="BZ9" s="201"/>
      <c r="CA9" s="201"/>
      <c r="CB9" s="201"/>
      <c r="CC9" s="201"/>
      <c r="CD9" s="201"/>
      <c r="CE9" s="201"/>
      <c r="CF9" s="201"/>
      <c r="CG9" s="201"/>
      <c r="CH9" s="201"/>
      <c r="CI9" s="201"/>
      <c r="CJ9" s="201"/>
      <c r="CK9" s="201"/>
      <c r="CL9" s="201"/>
      <c r="CM9" s="201"/>
      <c r="CN9" s="201"/>
      <c r="CO9" s="201"/>
      <c r="CP9" s="201"/>
      <c r="CQ9" s="201"/>
      <c r="CR9" s="201"/>
      <c r="CS9" s="201"/>
      <c r="CT9" s="201"/>
      <c r="CU9" s="201"/>
      <c r="CV9" s="201"/>
      <c r="CW9" s="201"/>
      <c r="CX9" s="201"/>
      <c r="CY9" s="201"/>
      <c r="CZ9" s="201"/>
      <c r="DA9" s="201"/>
      <c r="DB9" s="201"/>
      <c r="DC9" s="201"/>
      <c r="DD9" s="201"/>
      <c r="DE9" s="201"/>
      <c r="DF9" s="201"/>
      <c r="DG9" s="201"/>
      <c r="DH9" s="201"/>
      <c r="DI9" s="201"/>
      <c r="DJ9" s="201"/>
      <c r="DK9" s="201"/>
      <c r="DL9" s="201"/>
      <c r="DM9" s="201"/>
      <c r="DN9" s="201"/>
      <c r="DO9" s="201"/>
      <c r="DP9" s="201"/>
      <c r="DQ9" s="201"/>
      <c r="DR9" s="201"/>
      <c r="DS9" s="201"/>
      <c r="DT9" s="201"/>
      <c r="DU9" s="201"/>
      <c r="DV9" s="201"/>
      <c r="DW9" s="201"/>
      <c r="DX9" s="201"/>
      <c r="DY9" s="201"/>
      <c r="DZ9" s="201"/>
      <c r="EA9" s="201"/>
      <c r="EB9" s="201"/>
      <c r="EC9" s="201"/>
      <c r="ED9" s="201"/>
      <c r="EE9" s="201"/>
      <c r="EF9" s="201"/>
      <c r="EG9" s="201"/>
      <c r="EH9" s="201"/>
      <c r="EI9" s="201"/>
      <c r="EJ9" s="201"/>
      <c r="EK9" s="201"/>
      <c r="EL9" s="201"/>
      <c r="EM9" s="201"/>
      <c r="EN9" s="201"/>
      <c r="EO9" s="201"/>
      <c r="EP9" s="201"/>
      <c r="EQ9" s="201"/>
      <c r="ER9" s="201"/>
      <c r="ES9" s="201"/>
      <c r="ET9" s="201"/>
      <c r="EU9" s="201"/>
      <c r="EV9" s="201"/>
      <c r="EW9" s="201"/>
      <c r="EX9" s="201"/>
      <c r="EY9" s="201"/>
      <c r="EZ9" s="201"/>
      <c r="FA9" s="201"/>
      <c r="FB9" s="201"/>
      <c r="FC9" s="201"/>
      <c r="FD9" s="201"/>
      <c r="FE9" s="201"/>
      <c r="FF9" s="201"/>
      <c r="FG9" s="201"/>
      <c r="FH9" s="202"/>
      <c r="FI9" s="202"/>
      <c r="FJ9" s="202"/>
      <c r="FK9" s="202"/>
      <c r="FL9" s="202"/>
      <c r="FM9" s="202"/>
      <c r="FN9" s="202"/>
      <c r="FO9" s="202"/>
      <c r="FP9" s="202"/>
      <c r="FQ9" s="202"/>
      <c r="FR9" s="202"/>
      <c r="FS9" s="202"/>
      <c r="FT9" s="202"/>
      <c r="FU9" s="202"/>
      <c r="FV9" s="202"/>
      <c r="FW9" s="202"/>
      <c r="FX9" s="202"/>
      <c r="FY9" s="202"/>
      <c r="FZ9" s="202"/>
      <c r="GA9" s="202"/>
      <c r="GB9" s="202"/>
      <c r="GC9" s="202"/>
      <c r="GD9" s="202"/>
      <c r="GE9" s="202"/>
      <c r="GF9" s="202"/>
      <c r="GG9" s="202"/>
      <c r="GI9" s="1026" t="s">
        <v>348</v>
      </c>
      <c r="GJ9" s="1026"/>
      <c r="GK9" s="1026"/>
      <c r="GL9" s="1026"/>
      <c r="GM9" s="1026"/>
      <c r="GN9" s="1026"/>
      <c r="GO9" s="1026" t="s">
        <v>349</v>
      </c>
      <c r="GP9" s="1026"/>
      <c r="GQ9" s="1026"/>
      <c r="GR9" s="1026"/>
      <c r="GS9" s="1026"/>
      <c r="GT9" s="1026"/>
      <c r="GU9" s="1027" t="s">
        <v>350</v>
      </c>
      <c r="GV9" s="1027"/>
      <c r="GW9" s="1027"/>
      <c r="GX9" s="1027"/>
      <c r="GY9" s="1027"/>
      <c r="GZ9" s="1027"/>
      <c r="HA9" s="1027"/>
      <c r="HB9" s="775"/>
      <c r="HC9" s="775"/>
      <c r="HD9" s="775"/>
    </row>
    <row r="10" spans="2:214" ht="21" customHeight="1">
      <c r="B10" s="1022">
        <v>4</v>
      </c>
      <c r="C10" s="1023"/>
      <c r="D10" s="1024" t="s">
        <v>155</v>
      </c>
      <c r="E10" s="1024"/>
      <c r="F10" s="1024"/>
      <c r="G10" s="1024"/>
      <c r="H10" s="1024"/>
      <c r="I10" s="1024"/>
      <c r="J10" s="1024"/>
      <c r="K10" s="1024"/>
      <c r="L10" s="1024"/>
      <c r="M10" s="1024"/>
      <c r="N10" s="1024"/>
      <c r="O10" s="1024"/>
      <c r="P10" s="1025"/>
      <c r="Q10" s="1028"/>
      <c r="R10" s="1029"/>
      <c r="S10" s="1029"/>
      <c r="T10" s="1029"/>
      <c r="U10" s="1029"/>
      <c r="V10" s="1029"/>
      <c r="W10" s="1029"/>
      <c r="X10" s="1029"/>
      <c r="Y10" s="1029"/>
      <c r="Z10" s="1029"/>
      <c r="AA10" s="1029"/>
      <c r="AB10" s="1029"/>
      <c r="AC10" s="1029"/>
      <c r="AD10" s="1029"/>
      <c r="AE10" s="1029"/>
      <c r="AF10" s="1029"/>
      <c r="AG10" s="1029"/>
      <c r="AH10" s="1029"/>
      <c r="AI10" s="1029"/>
      <c r="AJ10" s="1029"/>
      <c r="AK10" s="1029"/>
      <c r="AL10" s="1029"/>
      <c r="AM10" s="1029"/>
      <c r="AN10" s="1029"/>
      <c r="AO10" s="1029"/>
      <c r="AP10" s="1029"/>
      <c r="AQ10" s="1029"/>
      <c r="AR10" s="1029"/>
      <c r="AS10" s="1029"/>
      <c r="AT10" s="1029"/>
      <c r="AU10" s="1029"/>
      <c r="AV10" s="1029"/>
      <c r="AW10" s="1029"/>
      <c r="AX10" s="1029"/>
      <c r="AY10" s="1029"/>
      <c r="AZ10" s="1029"/>
      <c r="BA10" s="1029"/>
      <c r="BB10" s="1029"/>
      <c r="BC10" s="1029"/>
      <c r="BD10" s="1029"/>
      <c r="BE10" s="1029"/>
      <c r="BF10" s="1029"/>
      <c r="BG10" s="1029"/>
      <c r="BH10" s="1029"/>
      <c r="BI10" s="1029"/>
      <c r="BJ10" s="1029"/>
      <c r="BK10" s="1029"/>
      <c r="BL10" s="1029"/>
      <c r="BM10" s="1029"/>
      <c r="BN10" s="1029"/>
      <c r="BO10" s="1029"/>
      <c r="BP10" s="1029"/>
      <c r="BQ10" s="1029"/>
      <c r="BR10" s="1029"/>
      <c r="BS10" s="1030"/>
      <c r="BT10" s="201" t="s">
        <v>322</v>
      </c>
      <c r="BU10" s="201"/>
      <c r="BV10" s="201"/>
      <c r="BW10" s="201"/>
      <c r="BX10" s="201"/>
      <c r="BY10" s="201"/>
      <c r="BZ10" s="201"/>
      <c r="CA10" s="201"/>
      <c r="CB10" s="201"/>
      <c r="CC10" s="201"/>
      <c r="CD10" s="201"/>
      <c r="CE10" s="201"/>
      <c r="CF10" s="201"/>
      <c r="CG10" s="201"/>
      <c r="CH10" s="201"/>
      <c r="CI10" s="201"/>
      <c r="CJ10" s="201"/>
      <c r="CK10" s="201"/>
      <c r="CL10" s="201"/>
      <c r="CM10" s="201"/>
      <c r="CN10" s="201"/>
      <c r="CO10" s="201"/>
      <c r="CP10" s="201"/>
      <c r="CQ10" s="201"/>
      <c r="CR10" s="201"/>
      <c r="CS10" s="201"/>
      <c r="CT10" s="201"/>
      <c r="CU10" s="201"/>
      <c r="CV10" s="201"/>
      <c r="CW10" s="201"/>
      <c r="CX10" s="201"/>
      <c r="CY10" s="201"/>
      <c r="CZ10" s="201"/>
      <c r="DA10" s="201"/>
      <c r="DB10" s="201"/>
      <c r="DC10" s="201"/>
      <c r="DD10" s="201"/>
      <c r="DE10" s="201"/>
      <c r="DF10" s="201"/>
      <c r="DG10" s="201"/>
      <c r="DH10" s="201"/>
      <c r="DI10" s="201"/>
      <c r="DJ10" s="201"/>
      <c r="DK10" s="201"/>
      <c r="DL10" s="201"/>
      <c r="DM10" s="201"/>
      <c r="DN10" s="201"/>
      <c r="DO10" s="201"/>
      <c r="DP10" s="201"/>
      <c r="DQ10" s="201"/>
      <c r="DR10" s="201"/>
      <c r="DS10" s="201"/>
      <c r="DT10" s="201"/>
      <c r="DU10" s="201"/>
      <c r="DV10" s="201"/>
      <c r="DW10" s="201"/>
      <c r="DX10" s="201"/>
      <c r="DY10" s="201"/>
      <c r="DZ10" s="201"/>
      <c r="EA10" s="201"/>
      <c r="EB10" s="201"/>
      <c r="EC10" s="201"/>
      <c r="ED10" s="201"/>
      <c r="EE10" s="201"/>
      <c r="EF10" s="201"/>
      <c r="EG10" s="201"/>
      <c r="EH10" s="201"/>
      <c r="EI10" s="201"/>
      <c r="EJ10" s="201"/>
      <c r="EK10" s="201"/>
      <c r="EL10" s="201"/>
      <c r="EM10" s="201"/>
      <c r="EN10" s="201"/>
      <c r="EO10" s="201"/>
      <c r="EP10" s="201"/>
      <c r="EQ10" s="201"/>
      <c r="ER10" s="201"/>
      <c r="ES10" s="201"/>
      <c r="ET10" s="201"/>
      <c r="EU10" s="201"/>
      <c r="EV10" s="201"/>
      <c r="EW10" s="201"/>
      <c r="EX10" s="201"/>
      <c r="EY10" s="201"/>
      <c r="EZ10" s="201"/>
      <c r="FA10" s="201"/>
      <c r="FB10" s="201"/>
      <c r="FC10" s="201"/>
      <c r="FD10" s="201"/>
      <c r="FE10" s="201"/>
      <c r="FF10" s="201"/>
      <c r="FG10" s="201"/>
      <c r="FH10" s="202"/>
      <c r="FI10" s="202"/>
      <c r="FJ10" s="202"/>
      <c r="FK10" s="202"/>
      <c r="FL10" s="202"/>
      <c r="FM10" s="202"/>
      <c r="FN10" s="202"/>
      <c r="FO10" s="202"/>
      <c r="FP10" s="202"/>
      <c r="FQ10" s="202"/>
      <c r="FR10" s="202"/>
      <c r="FS10" s="202"/>
      <c r="FT10" s="202"/>
      <c r="FU10" s="202"/>
      <c r="FV10" s="202"/>
      <c r="FW10" s="202"/>
      <c r="FX10" s="202"/>
      <c r="FY10" s="202"/>
      <c r="FZ10" s="202"/>
      <c r="GA10" s="202"/>
      <c r="GB10" s="202"/>
      <c r="GC10" s="202"/>
      <c r="GD10" s="202"/>
      <c r="GE10" s="202"/>
      <c r="GF10" s="202"/>
      <c r="GG10" s="202"/>
      <c r="GI10" s="1026"/>
      <c r="GJ10" s="1026"/>
      <c r="GK10" s="1026"/>
      <c r="GL10" s="1026"/>
      <c r="GM10" s="1026"/>
      <c r="GN10" s="1026"/>
      <c r="GO10" s="1026"/>
      <c r="GP10" s="1026"/>
      <c r="GQ10" s="1026"/>
      <c r="GR10" s="1026"/>
      <c r="GS10" s="1026"/>
      <c r="GT10" s="1026"/>
      <c r="GU10" s="1027"/>
      <c r="GV10" s="1027"/>
      <c r="GW10" s="1027"/>
      <c r="GX10" s="1027"/>
      <c r="GY10" s="1027"/>
      <c r="GZ10" s="1027"/>
      <c r="HA10" s="1027"/>
      <c r="HB10" s="775"/>
      <c r="HC10" s="775"/>
      <c r="HD10" s="775"/>
    </row>
    <row r="11" spans="2:214" ht="21" customHeight="1">
      <c r="B11" s="1010">
        <v>5</v>
      </c>
      <c r="C11" s="1011"/>
      <c r="D11" s="1012" t="s">
        <v>323</v>
      </c>
      <c r="E11" s="1012"/>
      <c r="F11" s="1012"/>
      <c r="G11" s="1012"/>
      <c r="H11" s="1012"/>
      <c r="I11" s="1012"/>
      <c r="J11" s="1012"/>
      <c r="K11" s="1012"/>
      <c r="L11" s="1012"/>
      <c r="M11" s="1012"/>
      <c r="N11" s="1012"/>
      <c r="O11" s="1012"/>
      <c r="P11" s="1013"/>
      <c r="Q11" s="1014"/>
      <c r="R11" s="1015"/>
      <c r="S11" s="1015"/>
      <c r="T11" s="1015"/>
      <c r="U11" s="1015"/>
      <c r="V11" s="1015"/>
      <c r="W11" s="1015"/>
      <c r="X11" s="1015"/>
      <c r="Y11" s="1015"/>
      <c r="Z11" s="1015"/>
      <c r="AA11" s="1015"/>
      <c r="AB11" s="1015"/>
      <c r="AC11" s="1015"/>
      <c r="AD11" s="1015"/>
      <c r="AE11" s="1015"/>
      <c r="AF11" s="1015"/>
      <c r="AG11" s="1015"/>
      <c r="AH11" s="1015"/>
      <c r="AI11" s="1015"/>
      <c r="AJ11" s="1015"/>
      <c r="AK11" s="1015"/>
      <c r="AL11" s="1015"/>
      <c r="AM11" s="1015"/>
      <c r="AN11" s="1015"/>
      <c r="AO11" s="1015"/>
      <c r="AP11" s="1015"/>
      <c r="AQ11" s="1015"/>
      <c r="AR11" s="1015"/>
      <c r="AS11" s="1015"/>
      <c r="AT11" s="1015"/>
      <c r="AU11" s="1015"/>
      <c r="AV11" s="1015"/>
      <c r="AW11" s="1015"/>
      <c r="AX11" s="1015"/>
      <c r="AY11" s="1015"/>
      <c r="AZ11" s="1015"/>
      <c r="BA11" s="1015"/>
      <c r="BB11" s="1015"/>
      <c r="BC11" s="1015"/>
      <c r="BD11" s="1015"/>
      <c r="BE11" s="1015"/>
      <c r="BF11" s="1015"/>
      <c r="BG11" s="1015"/>
      <c r="BH11" s="1015"/>
      <c r="BI11" s="1015"/>
      <c r="BJ11" s="1015"/>
      <c r="BK11" s="1015"/>
      <c r="BL11" s="1015"/>
      <c r="BM11" s="1015"/>
      <c r="BN11" s="1015"/>
      <c r="BO11" s="1015"/>
      <c r="BP11" s="1015"/>
      <c r="BQ11" s="1015"/>
      <c r="BR11" s="1015"/>
      <c r="BS11" s="1015"/>
      <c r="BT11" s="1015"/>
      <c r="BU11" s="1015"/>
      <c r="BV11" s="1015"/>
      <c r="BW11" s="1015"/>
      <c r="BX11" s="1015"/>
      <c r="BY11" s="1015"/>
      <c r="BZ11" s="1015"/>
      <c r="CA11" s="1015"/>
      <c r="CB11" s="1015"/>
      <c r="CC11" s="1015"/>
      <c r="CD11" s="1015"/>
      <c r="CE11" s="1015"/>
      <c r="CF11" s="1015"/>
      <c r="CG11" s="1015"/>
      <c r="CH11" s="1015"/>
      <c r="CI11" s="1015"/>
      <c r="CJ11" s="1015"/>
      <c r="CK11" s="1015"/>
      <c r="CL11" s="1015"/>
      <c r="CM11" s="1015"/>
      <c r="CN11" s="1015"/>
      <c r="CO11" s="1015"/>
      <c r="CP11" s="1016"/>
      <c r="CQ11" s="201" t="s">
        <v>324</v>
      </c>
      <c r="CR11" s="201"/>
      <c r="CS11" s="201"/>
      <c r="CT11" s="201"/>
      <c r="CU11" s="201"/>
      <c r="CV11" s="201"/>
      <c r="CW11" s="201"/>
      <c r="CX11" s="201"/>
      <c r="CY11" s="201"/>
      <c r="CZ11" s="201"/>
      <c r="DA11" s="201"/>
      <c r="DB11" s="201"/>
      <c r="DC11" s="201"/>
      <c r="DD11" s="201"/>
      <c r="DE11" s="201"/>
      <c r="DF11" s="201"/>
      <c r="DG11" s="201"/>
      <c r="DH11" s="201"/>
      <c r="DI11" s="201"/>
      <c r="DJ11" s="201"/>
      <c r="DK11" s="201"/>
      <c r="DL11" s="201"/>
      <c r="DM11" s="201"/>
      <c r="DN11" s="201"/>
      <c r="DO11" s="201"/>
      <c r="DP11" s="201"/>
      <c r="DQ11" s="201"/>
      <c r="DR11" s="201"/>
      <c r="DS11" s="201"/>
      <c r="DT11" s="201"/>
      <c r="DU11" s="201"/>
      <c r="DV11" s="201"/>
      <c r="DW11" s="201"/>
      <c r="DX11" s="201"/>
      <c r="DY11" s="201"/>
      <c r="DZ11" s="201"/>
      <c r="EA11" s="201"/>
      <c r="EB11" s="201"/>
      <c r="EC11" s="201"/>
      <c r="ED11" s="201"/>
      <c r="EE11" s="201"/>
      <c r="EF11" s="201"/>
      <c r="EG11" s="201"/>
      <c r="EH11" s="201"/>
      <c r="EI11" s="201"/>
      <c r="EJ11" s="201"/>
      <c r="EK11" s="201"/>
      <c r="EL11" s="201"/>
      <c r="EM11" s="201"/>
      <c r="EN11" s="201"/>
      <c r="EO11" s="201"/>
      <c r="EP11" s="201"/>
      <c r="EQ11" s="201"/>
      <c r="ER11" s="201"/>
      <c r="ES11" s="201"/>
      <c r="ET11" s="201"/>
      <c r="EU11" s="201"/>
      <c r="EV11" s="201"/>
      <c r="EW11" s="201"/>
      <c r="EX11" s="201"/>
      <c r="EY11" s="201"/>
      <c r="EZ11" s="201"/>
      <c r="FA11" s="201"/>
      <c r="FB11" s="201"/>
      <c r="FC11" s="201"/>
      <c r="FD11" s="201"/>
      <c r="FE11" s="201"/>
      <c r="FF11" s="201"/>
      <c r="FG11" s="201"/>
      <c r="FH11" s="202"/>
      <c r="FI11" s="202"/>
      <c r="FJ11" s="202"/>
      <c r="FK11" s="202"/>
      <c r="FL11" s="202"/>
      <c r="FM11" s="202"/>
      <c r="FN11" s="202"/>
      <c r="FO11" s="202"/>
      <c r="FP11" s="202"/>
      <c r="FQ11" s="202"/>
      <c r="FR11" s="202"/>
      <c r="FS11" s="202"/>
      <c r="FT11" s="202"/>
      <c r="FU11" s="202"/>
      <c r="FV11" s="202"/>
      <c r="FW11" s="202"/>
      <c r="FX11" s="202"/>
      <c r="FY11" s="202"/>
      <c r="FZ11" s="202"/>
      <c r="GA11" s="202"/>
      <c r="GB11" s="202"/>
      <c r="GC11" s="202"/>
      <c r="GD11" s="202"/>
      <c r="GE11" s="202"/>
      <c r="GF11" s="202"/>
      <c r="GG11" s="202"/>
      <c r="GI11" s="1017" t="s">
        <v>351</v>
      </c>
      <c r="GJ11" s="1017"/>
      <c r="GK11" s="1017"/>
      <c r="GL11" s="1017"/>
      <c r="GM11" s="1017"/>
      <c r="GN11" s="1017"/>
      <c r="GO11" s="1017" t="s">
        <v>351</v>
      </c>
      <c r="GP11" s="1017"/>
      <c r="GQ11" s="1017"/>
      <c r="GR11" s="1017"/>
      <c r="GS11" s="1017"/>
      <c r="GT11" s="1017"/>
      <c r="GU11" s="1018"/>
      <c r="GV11" s="1018"/>
      <c r="GW11" s="1018"/>
      <c r="GX11" s="1018"/>
      <c r="GY11" s="1018"/>
      <c r="GZ11" s="1018"/>
      <c r="HA11" s="1018"/>
      <c r="HB11" s="775"/>
      <c r="HC11" s="775"/>
      <c r="HD11" s="775"/>
    </row>
    <row r="12" spans="2:214" s="105" customFormat="1" ht="6.75" customHeight="1">
      <c r="B12" s="245"/>
    </row>
    <row r="13" spans="2:214" s="8" customFormat="1" ht="13.5" customHeight="1">
      <c r="B13" s="198"/>
      <c r="C13" s="11"/>
      <c r="D13" s="315" t="s">
        <v>313</v>
      </c>
      <c r="E13" s="7"/>
      <c r="F13" s="7"/>
      <c r="G13" s="7"/>
      <c r="H13" s="7"/>
      <c r="I13" s="7"/>
      <c r="J13" s="7"/>
      <c r="K13" s="7"/>
      <c r="L13" s="7"/>
      <c r="M13" s="7"/>
      <c r="N13" s="7"/>
      <c r="O13" s="13"/>
      <c r="P13" s="13"/>
      <c r="Q13" s="13"/>
      <c r="R13" s="13"/>
      <c r="S13" s="13"/>
      <c r="T13" s="13"/>
      <c r="U13" s="13"/>
      <c r="V13" s="13"/>
      <c r="W13" s="13"/>
      <c r="X13" s="13"/>
      <c r="Y13" s="13"/>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1019" t="str">
        <f ca="1">IF(HE3&gt;HE2,"","★新年度版をご購入ください★")</f>
        <v/>
      </c>
      <c r="EC13" s="1019"/>
      <c r="ED13" s="1019"/>
      <c r="EE13" s="1019"/>
      <c r="EF13" s="1019"/>
      <c r="EG13" s="1019"/>
      <c r="EH13" s="1019"/>
      <c r="EI13" s="1019"/>
      <c r="EJ13" s="1019"/>
      <c r="EK13" s="1019"/>
      <c r="EL13" s="1019"/>
      <c r="EM13" s="1019"/>
      <c r="EN13" s="1019"/>
      <c r="EO13" s="1019"/>
      <c r="EP13" s="1019"/>
      <c r="EQ13" s="1019"/>
      <c r="ER13" s="1019"/>
      <c r="ES13" s="1019"/>
      <c r="ET13" s="1019"/>
      <c r="EU13" s="1019"/>
      <c r="EV13" s="1019"/>
      <c r="EW13" s="1019"/>
      <c r="EX13" s="1019"/>
      <c r="EY13" s="1019"/>
      <c r="EZ13" s="1019"/>
      <c r="FA13" s="1019"/>
      <c r="FB13" s="1019"/>
      <c r="FC13" s="1019"/>
      <c r="FD13" s="1019"/>
      <c r="FE13" s="1019"/>
      <c r="FF13" s="1019"/>
      <c r="FG13" s="1019"/>
      <c r="FH13" s="1019"/>
      <c r="FI13" s="1019"/>
      <c r="FJ13" s="1019"/>
      <c r="FK13" s="1019"/>
      <c r="FL13" s="1019"/>
      <c r="FM13" s="1019"/>
      <c r="FN13" s="1019"/>
      <c r="FO13" s="1019"/>
      <c r="FP13" s="1019"/>
      <c r="FQ13" s="1019"/>
      <c r="FR13" s="1019"/>
      <c r="FS13" s="1019"/>
      <c r="FT13" s="1019"/>
      <c r="FU13" s="1019"/>
      <c r="FV13" s="1019"/>
      <c r="FW13" s="1019"/>
      <c r="FX13" s="1019"/>
      <c r="FY13" s="1019"/>
      <c r="FZ13" s="1019"/>
      <c r="GA13" s="7"/>
      <c r="GB13" s="1020" t="s">
        <v>279</v>
      </c>
      <c r="GC13" s="1020"/>
      <c r="GD13" s="1020"/>
      <c r="GE13" s="1020"/>
      <c r="GF13" s="1020"/>
      <c r="GG13" s="1020"/>
      <c r="GH13" s="1020"/>
      <c r="GI13" s="1020"/>
      <c r="GJ13" s="1020"/>
      <c r="GK13" s="1020"/>
      <c r="GL13" s="1020"/>
      <c r="GM13" s="1020"/>
      <c r="GN13" s="1020"/>
      <c r="GO13" s="1020"/>
      <c r="GP13" s="1020"/>
      <c r="GQ13" s="1020"/>
      <c r="GR13" s="1020"/>
      <c r="GS13" s="1020"/>
      <c r="GT13" s="1020"/>
      <c r="GU13" s="1020"/>
      <c r="GV13" s="1020"/>
      <c r="GW13" s="1020"/>
      <c r="GX13" s="1020"/>
      <c r="GY13" s="1020"/>
      <c r="GZ13" s="1020"/>
      <c r="HA13" s="1020"/>
      <c r="HB13" s="1020"/>
      <c r="HC13" s="105"/>
    </row>
    <row r="14" spans="2:214" s="11" customFormat="1" ht="28.5" customHeight="1">
      <c r="B14" s="246"/>
      <c r="C14" s="8"/>
      <c r="D14" s="7"/>
      <c r="E14" s="7"/>
      <c r="F14" s="7"/>
      <c r="G14" s="7"/>
      <c r="H14" s="7"/>
      <c r="I14" s="7"/>
      <c r="J14" s="7"/>
      <c r="K14" s="7"/>
      <c r="L14" s="7"/>
      <c r="M14" s="7"/>
      <c r="N14" s="7"/>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1021" t="str">
        <f ca="1">IF(HE3&gt;HE2,"建設業許可申請書","★新年度版をご購入ください★")</f>
        <v>建設業許可申請書</v>
      </c>
      <c r="BD14" s="1021"/>
      <c r="BE14" s="1021"/>
      <c r="BF14" s="1021"/>
      <c r="BG14" s="1021"/>
      <c r="BH14" s="1021"/>
      <c r="BI14" s="1021"/>
      <c r="BJ14" s="1021"/>
      <c r="BK14" s="1021"/>
      <c r="BL14" s="1021"/>
      <c r="BM14" s="1021"/>
      <c r="BN14" s="1021"/>
      <c r="BO14" s="1021"/>
      <c r="BP14" s="1021"/>
      <c r="BQ14" s="1021"/>
      <c r="BR14" s="1021"/>
      <c r="BS14" s="1021"/>
      <c r="BT14" s="1021"/>
      <c r="BU14" s="1021"/>
      <c r="BV14" s="1021"/>
      <c r="BW14" s="1021"/>
      <c r="BX14" s="1021"/>
      <c r="BY14" s="1021"/>
      <c r="BZ14" s="1021"/>
      <c r="CA14" s="1021"/>
      <c r="CB14" s="1021"/>
      <c r="CC14" s="1021"/>
      <c r="CD14" s="1021"/>
      <c r="CE14" s="1021"/>
      <c r="CF14" s="1021"/>
      <c r="CG14" s="1021"/>
      <c r="CH14" s="1021"/>
      <c r="CI14" s="1021"/>
      <c r="CJ14" s="1021"/>
      <c r="CK14" s="1021"/>
      <c r="CL14" s="1021"/>
      <c r="CM14" s="1021"/>
      <c r="CN14" s="1021"/>
      <c r="CO14" s="1021"/>
      <c r="CP14" s="1021"/>
      <c r="CQ14" s="1021"/>
      <c r="CR14" s="1021"/>
      <c r="CS14" s="1021"/>
      <c r="CT14" s="1021"/>
      <c r="CU14" s="1021"/>
      <c r="CV14" s="1021"/>
      <c r="CW14" s="1021"/>
      <c r="CX14" s="1021"/>
      <c r="CY14" s="1021"/>
      <c r="CZ14" s="1021"/>
      <c r="DA14" s="1021"/>
      <c r="DB14" s="1021"/>
      <c r="DC14" s="1021"/>
      <c r="DD14" s="1021"/>
      <c r="DE14" s="1021"/>
      <c r="DF14" s="1021"/>
      <c r="DG14" s="1021"/>
      <c r="DH14" s="1021"/>
      <c r="DI14" s="1021"/>
      <c r="DJ14" s="1021"/>
      <c r="DK14" s="1021"/>
      <c r="DL14" s="1021"/>
      <c r="DM14" s="1021"/>
      <c r="DN14" s="1021"/>
      <c r="DO14" s="1021"/>
      <c r="DP14" s="1021"/>
      <c r="DQ14" s="1021"/>
      <c r="DR14" s="1021"/>
      <c r="DS14" s="1021"/>
      <c r="DT14" s="1021"/>
      <c r="DU14" s="1021"/>
      <c r="DV14" s="1021"/>
      <c r="DW14" s="1021"/>
      <c r="DX14" s="1021"/>
      <c r="DY14" s="1021"/>
      <c r="DZ14" s="1021"/>
      <c r="EA14" s="1021"/>
      <c r="EB14" s="1019"/>
      <c r="EC14" s="1019"/>
      <c r="ED14" s="1019"/>
      <c r="EE14" s="1019"/>
      <c r="EF14" s="1019"/>
      <c r="EG14" s="1019"/>
      <c r="EH14" s="1019"/>
      <c r="EI14" s="1019"/>
      <c r="EJ14" s="1019"/>
      <c r="EK14" s="1019"/>
      <c r="EL14" s="1019"/>
      <c r="EM14" s="1019"/>
      <c r="EN14" s="1019"/>
      <c r="EO14" s="1019"/>
      <c r="EP14" s="1019"/>
      <c r="EQ14" s="1019"/>
      <c r="ER14" s="1019"/>
      <c r="ES14" s="1019"/>
      <c r="ET14" s="1019"/>
      <c r="EU14" s="1019"/>
      <c r="EV14" s="1019"/>
      <c r="EW14" s="1019"/>
      <c r="EX14" s="1019"/>
      <c r="EY14" s="1019"/>
      <c r="EZ14" s="1019"/>
      <c r="FA14" s="1019"/>
      <c r="FB14" s="1019"/>
      <c r="FC14" s="1019"/>
      <c r="FD14" s="1019"/>
      <c r="FE14" s="1019"/>
      <c r="FF14" s="1019"/>
      <c r="FG14" s="1019"/>
      <c r="FH14" s="1019"/>
      <c r="FI14" s="1019"/>
      <c r="FJ14" s="1019"/>
      <c r="FK14" s="1019"/>
      <c r="FL14" s="1019"/>
      <c r="FM14" s="1019"/>
      <c r="FN14" s="1019"/>
      <c r="FO14" s="1019"/>
      <c r="FP14" s="1019"/>
      <c r="FQ14" s="1019"/>
      <c r="FR14" s="1019"/>
      <c r="FS14" s="1019"/>
      <c r="FT14" s="1019"/>
      <c r="FU14" s="1019"/>
      <c r="FV14" s="1019"/>
      <c r="FW14" s="1019"/>
      <c r="FX14" s="1019"/>
      <c r="FY14" s="1019"/>
      <c r="FZ14" s="1019"/>
      <c r="GA14" s="37"/>
      <c r="GB14" s="37"/>
      <c r="GC14" s="37"/>
      <c r="GD14" s="37"/>
      <c r="GE14" s="878">
        <v>0</v>
      </c>
      <c r="GF14" s="879"/>
      <c r="GG14" s="879"/>
      <c r="GH14" s="880"/>
      <c r="GI14" s="37"/>
      <c r="GJ14" s="878">
        <v>0</v>
      </c>
      <c r="GK14" s="879"/>
      <c r="GL14" s="879"/>
      <c r="GM14" s="880"/>
      <c r="GN14" s="37"/>
      <c r="GO14" s="878">
        <v>0</v>
      </c>
      <c r="GP14" s="879"/>
      <c r="GQ14" s="879"/>
      <c r="GR14" s="880"/>
      <c r="GS14" s="37"/>
      <c r="GT14" s="878">
        <v>0</v>
      </c>
      <c r="GU14" s="879"/>
      <c r="GV14" s="879"/>
      <c r="GW14" s="880"/>
      <c r="GX14" s="37"/>
      <c r="GY14" s="878">
        <v>1</v>
      </c>
      <c r="GZ14" s="879"/>
      <c r="HA14" s="879"/>
      <c r="HB14" s="880"/>
      <c r="HC14" s="105"/>
    </row>
    <row r="15" spans="2:214" s="8" customFormat="1" ht="13.5" customHeight="1">
      <c r="B15" s="198"/>
      <c r="C15" s="11"/>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04"/>
      <c r="AO15" s="604"/>
      <c r="AP15" s="604"/>
      <c r="AQ15" s="604"/>
      <c r="AR15" s="604"/>
      <c r="AS15" s="604"/>
      <c r="AT15" s="604"/>
      <c r="AU15" s="604"/>
      <c r="AV15" s="604"/>
      <c r="AW15" s="604"/>
      <c r="AX15" s="604"/>
      <c r="AY15" s="604"/>
      <c r="AZ15" s="604"/>
      <c r="BA15" s="604"/>
      <c r="BB15" s="604"/>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1019"/>
      <c r="EC15" s="1019"/>
      <c r="ED15" s="1019"/>
      <c r="EE15" s="1019"/>
      <c r="EF15" s="1019"/>
      <c r="EG15" s="1019"/>
      <c r="EH15" s="1019"/>
      <c r="EI15" s="1019"/>
      <c r="EJ15" s="1019"/>
      <c r="EK15" s="1019"/>
      <c r="EL15" s="1019"/>
      <c r="EM15" s="1019"/>
      <c r="EN15" s="1019"/>
      <c r="EO15" s="1019"/>
      <c r="EP15" s="1019"/>
      <c r="EQ15" s="1019"/>
      <c r="ER15" s="1019"/>
      <c r="ES15" s="1019"/>
      <c r="ET15" s="1019"/>
      <c r="EU15" s="1019"/>
      <c r="EV15" s="1019"/>
      <c r="EW15" s="1019"/>
      <c r="EX15" s="1019"/>
      <c r="EY15" s="1019"/>
      <c r="EZ15" s="1019"/>
      <c r="FA15" s="1019"/>
      <c r="FB15" s="1019"/>
      <c r="FC15" s="1019"/>
      <c r="FD15" s="1019"/>
      <c r="FE15" s="1019"/>
      <c r="FF15" s="1019"/>
      <c r="FG15" s="1019"/>
      <c r="FH15" s="1019"/>
      <c r="FI15" s="1019"/>
      <c r="FJ15" s="1019"/>
      <c r="FK15" s="1019"/>
      <c r="FL15" s="1019"/>
      <c r="FM15" s="1019"/>
      <c r="FN15" s="1019"/>
      <c r="FO15" s="1019"/>
      <c r="FP15" s="1019"/>
      <c r="FQ15" s="1019"/>
      <c r="FR15" s="1019"/>
      <c r="FS15" s="1019"/>
      <c r="FT15" s="1019"/>
      <c r="FU15" s="1019"/>
      <c r="FV15" s="1019"/>
      <c r="FW15" s="1019"/>
      <c r="FX15" s="1019"/>
      <c r="FY15" s="1019"/>
      <c r="FZ15" s="1019"/>
      <c r="GA15" s="605"/>
      <c r="GB15" s="7"/>
      <c r="GC15" s="7"/>
      <c r="GD15" s="7"/>
      <c r="GE15" s="7"/>
      <c r="GF15" s="7"/>
      <c r="GG15" s="7"/>
      <c r="GH15" s="7"/>
      <c r="GI15" s="7"/>
      <c r="GJ15" s="7"/>
      <c r="GK15" s="7"/>
      <c r="GL15" s="7"/>
      <c r="GM15" s="7"/>
      <c r="GN15" s="7"/>
      <c r="GO15" s="7"/>
      <c r="GP15" s="7"/>
      <c r="GQ15" s="7"/>
      <c r="GR15" s="7"/>
      <c r="GS15" s="7"/>
      <c r="GT15" s="7"/>
      <c r="GU15" s="7"/>
      <c r="GV15" s="7"/>
      <c r="GW15" s="7"/>
      <c r="GX15" s="12"/>
      <c r="GY15" s="12"/>
      <c r="GZ15" s="12"/>
      <c r="HA15" s="12"/>
      <c r="HB15" s="12"/>
      <c r="HC15" s="105"/>
    </row>
    <row r="16" spans="2:214" s="11" customFormat="1" ht="13.5" customHeight="1">
      <c r="B16" s="246"/>
      <c r="D16" s="606" t="s">
        <v>27</v>
      </c>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9"/>
      <c r="AI16" s="9"/>
      <c r="AJ16" s="606"/>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105"/>
    </row>
    <row r="17" spans="1:213" s="11" customFormat="1" ht="13.5" customHeight="1">
      <c r="A17" s="738" t="s">
        <v>682</v>
      </c>
      <c r="B17" s="246"/>
      <c r="D17" s="606" t="s">
        <v>65</v>
      </c>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9"/>
      <c r="AI17" s="9"/>
      <c r="AJ17" s="606"/>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1008" t="s">
        <v>691</v>
      </c>
      <c r="EP17" s="1008"/>
      <c r="EQ17" s="1008"/>
      <c r="ER17" s="1008"/>
      <c r="ES17" s="1008"/>
      <c r="ET17" s="1008"/>
      <c r="EU17" s="1008"/>
      <c r="EV17" s="1008"/>
      <c r="EW17" s="1008"/>
      <c r="EX17" s="1008"/>
      <c r="EY17" s="1008"/>
      <c r="EZ17" s="1008"/>
      <c r="FA17" s="1008"/>
      <c r="FB17" s="1008"/>
      <c r="FC17" s="1008"/>
      <c r="FD17" s="1008"/>
      <c r="FE17" s="1008"/>
      <c r="FF17" s="1008"/>
      <c r="FG17" s="1008"/>
      <c r="FH17" s="1008"/>
      <c r="FI17" s="1008"/>
      <c r="FJ17" s="1008"/>
      <c r="FK17" s="1008"/>
      <c r="FL17" s="1009" t="s">
        <v>19</v>
      </c>
      <c r="FM17" s="1009"/>
      <c r="FN17" s="1009"/>
      <c r="FO17" s="1009"/>
      <c r="FP17" s="1009"/>
      <c r="FQ17" s="1009"/>
      <c r="FR17" s="1009"/>
      <c r="FS17" s="1009"/>
      <c r="FT17" s="1009"/>
      <c r="FU17" s="1008"/>
      <c r="FV17" s="1008"/>
      <c r="FW17" s="1008"/>
      <c r="FX17" s="1008"/>
      <c r="FY17" s="1008"/>
      <c r="FZ17" s="1008"/>
      <c r="GA17" s="1008"/>
      <c r="GB17" s="1008"/>
      <c r="GC17" s="1008"/>
      <c r="GD17" s="1009" t="s">
        <v>20</v>
      </c>
      <c r="GE17" s="1009"/>
      <c r="GF17" s="1009"/>
      <c r="GG17" s="1009"/>
      <c r="GH17" s="1009"/>
      <c r="GI17" s="1009"/>
      <c r="GJ17" s="1009"/>
      <c r="GK17" s="1009"/>
      <c r="GL17" s="1009"/>
      <c r="GM17" s="1008"/>
      <c r="GN17" s="1008"/>
      <c r="GO17" s="1008"/>
      <c r="GP17" s="1008"/>
      <c r="GQ17" s="1008"/>
      <c r="GR17" s="1008"/>
      <c r="GS17" s="1008"/>
      <c r="GT17" s="1008"/>
      <c r="GU17" s="1008"/>
      <c r="GV17" s="830" t="s">
        <v>21</v>
      </c>
      <c r="GW17" s="830"/>
      <c r="GX17" s="830"/>
      <c r="GY17" s="830"/>
      <c r="GZ17" s="830"/>
      <c r="HA17" s="9"/>
      <c r="HB17" s="9"/>
      <c r="HC17" s="105"/>
    </row>
    <row r="18" spans="1:213" s="11" customFormat="1" ht="13.5" customHeight="1">
      <c r="B18" s="246"/>
      <c r="D18" s="69"/>
      <c r="E18" s="69"/>
      <c r="F18" s="1002" t="str">
        <f>IF(会社名等!E5=会社名等!Q41,"「会社名等」のページで提出先を選択してください","")</f>
        <v>「会社名等」のページで提出先を選択してください</v>
      </c>
      <c r="G18" s="1002"/>
      <c r="H18" s="1002"/>
      <c r="I18" s="1002"/>
      <c r="J18" s="1002"/>
      <c r="K18" s="1002"/>
      <c r="L18" s="1002"/>
      <c r="M18" s="1002"/>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c r="AL18" s="1002"/>
      <c r="AM18" s="1002"/>
      <c r="AN18" s="1002"/>
      <c r="AO18" s="1002"/>
      <c r="AP18" s="1002"/>
      <c r="AQ18" s="1002"/>
      <c r="AR18" s="1002"/>
      <c r="AS18" s="1002"/>
      <c r="AT18" s="1002"/>
      <c r="AU18" s="1002"/>
      <c r="AV18" s="1002"/>
      <c r="AW18" s="1002"/>
      <c r="AX18" s="1002"/>
      <c r="AY18" s="1002"/>
      <c r="AZ18" s="1002"/>
      <c r="BA18" s="1002"/>
      <c r="BB18" s="1002"/>
      <c r="BC18" s="1002"/>
      <c r="BD18" s="1002"/>
      <c r="BE18" s="1002"/>
      <c r="BF18" s="1002"/>
      <c r="BG18" s="1002"/>
      <c r="BH18" s="1002"/>
      <c r="BI18" s="1002"/>
      <c r="BJ18" s="1002"/>
      <c r="BK18" s="1002"/>
      <c r="BL18" s="1002"/>
      <c r="BM18" s="1002"/>
      <c r="BN18" s="1002"/>
      <c r="BO18" s="1002"/>
      <c r="BP18" s="1002"/>
      <c r="BQ18" s="1002"/>
      <c r="BR18" s="1002"/>
      <c r="BS18" s="1002"/>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1003"/>
      <c r="EP18" s="1003"/>
      <c r="EQ18" s="1003"/>
      <c r="ER18" s="1003"/>
      <c r="ES18" s="1003"/>
      <c r="ET18" s="1003"/>
      <c r="EU18" s="1003"/>
      <c r="EV18" s="1003"/>
      <c r="EW18" s="1003"/>
      <c r="EX18" s="1003"/>
      <c r="EY18" s="1003"/>
      <c r="EZ18" s="1003"/>
      <c r="FA18" s="1003"/>
      <c r="FB18" s="1003"/>
      <c r="FC18" s="1003"/>
      <c r="FD18" s="1003"/>
      <c r="FE18" s="1003"/>
      <c r="FF18" s="1003"/>
      <c r="FG18" s="1003"/>
      <c r="FH18" s="1003"/>
      <c r="FI18" s="1003"/>
      <c r="FJ18" s="1003"/>
      <c r="FK18" s="1003"/>
      <c r="FL18" s="9"/>
      <c r="FM18" s="9"/>
      <c r="FN18" s="9"/>
      <c r="FO18" s="9"/>
      <c r="FP18" s="9"/>
      <c r="FQ18" s="9"/>
      <c r="FR18" s="9"/>
      <c r="FS18" s="9"/>
      <c r="FT18" s="9"/>
      <c r="FU18" s="1003"/>
      <c r="FV18" s="1003"/>
      <c r="FW18" s="1003"/>
      <c r="FX18" s="1003"/>
      <c r="FY18" s="1003"/>
      <c r="FZ18" s="1003"/>
      <c r="GA18" s="1003"/>
      <c r="GB18" s="1003"/>
      <c r="GC18" s="1003"/>
      <c r="GD18" s="9"/>
      <c r="GE18" s="9"/>
      <c r="GF18" s="9"/>
      <c r="GG18" s="9"/>
      <c r="GH18" s="9"/>
      <c r="GI18" s="9"/>
      <c r="GJ18" s="9"/>
      <c r="GK18" s="9"/>
      <c r="GL18" s="9"/>
      <c r="GM18" s="1003"/>
      <c r="GN18" s="1003"/>
      <c r="GO18" s="1003"/>
      <c r="GP18" s="1003"/>
      <c r="GQ18" s="1003"/>
      <c r="GR18" s="1003"/>
      <c r="GS18" s="1003"/>
      <c r="GT18" s="1003"/>
      <c r="GU18" s="1003"/>
      <c r="GV18" s="9"/>
      <c r="GW18" s="9"/>
      <c r="GX18" s="9"/>
      <c r="GY18" s="9"/>
      <c r="GZ18" s="9"/>
      <c r="HA18" s="9"/>
      <c r="HB18" s="9"/>
      <c r="HC18" s="105"/>
    </row>
    <row r="19" spans="1:213" s="11" customFormat="1" ht="21.75" customHeight="1">
      <c r="B19" s="246"/>
      <c r="C19" s="8"/>
      <c r="D19" s="69"/>
      <c r="E19" s="69"/>
      <c r="F19" s="1002"/>
      <c r="G19" s="1002"/>
      <c r="H19" s="1002"/>
      <c r="I19" s="1002"/>
      <c r="J19" s="1002"/>
      <c r="K19" s="1002"/>
      <c r="L19" s="1002"/>
      <c r="M19" s="1002"/>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c r="AL19" s="1002"/>
      <c r="AM19" s="1002"/>
      <c r="AN19" s="1002"/>
      <c r="AO19" s="1002"/>
      <c r="AP19" s="1002"/>
      <c r="AQ19" s="1002"/>
      <c r="AR19" s="1002"/>
      <c r="AS19" s="1002"/>
      <c r="AT19" s="1002"/>
      <c r="AU19" s="1002"/>
      <c r="AV19" s="1002"/>
      <c r="AW19" s="1002"/>
      <c r="AX19" s="1002"/>
      <c r="AY19" s="1002"/>
      <c r="AZ19" s="1002"/>
      <c r="BA19" s="1002"/>
      <c r="BB19" s="1002"/>
      <c r="BC19" s="1002"/>
      <c r="BD19" s="1002"/>
      <c r="BE19" s="1002"/>
      <c r="BF19" s="1002"/>
      <c r="BG19" s="1002"/>
      <c r="BH19" s="1002"/>
      <c r="BI19" s="1002"/>
      <c r="BJ19" s="1002"/>
      <c r="BK19" s="1002"/>
      <c r="BL19" s="1002"/>
      <c r="BM19" s="1002"/>
      <c r="BN19" s="1002"/>
      <c r="BO19" s="1002"/>
      <c r="BP19" s="1002"/>
      <c r="BQ19" s="1002"/>
      <c r="BR19" s="1002"/>
      <c r="BS19" s="1002"/>
      <c r="BT19" s="9"/>
      <c r="BU19" s="9"/>
      <c r="BV19" s="9"/>
      <c r="BW19" s="9"/>
      <c r="BX19" s="9"/>
      <c r="BY19" s="9"/>
      <c r="BZ19" s="9"/>
      <c r="CA19" s="9"/>
      <c r="CB19" s="9"/>
      <c r="CC19" s="9"/>
      <c r="CD19" s="9"/>
      <c r="CE19" s="9"/>
      <c r="CF19" s="9"/>
      <c r="CG19" s="9"/>
      <c r="CH19" s="9"/>
      <c r="CI19" s="9"/>
      <c r="CJ19" s="9"/>
      <c r="CK19" s="9"/>
      <c r="CL19" s="9"/>
      <c r="CM19" s="9"/>
      <c r="CN19" s="1004"/>
      <c r="CO19" s="1004"/>
      <c r="CP19" s="1004"/>
      <c r="CQ19" s="1004"/>
      <c r="CR19" s="1004"/>
      <c r="CS19" s="1004"/>
      <c r="CT19" s="1004"/>
      <c r="CU19" s="1004"/>
      <c r="CV19" s="1004"/>
      <c r="CW19" s="1004"/>
      <c r="CX19" s="1004"/>
      <c r="CY19" s="1004"/>
      <c r="CZ19" s="1004"/>
      <c r="DA19" s="1004"/>
      <c r="DB19" s="1004"/>
      <c r="DC19" s="1004"/>
      <c r="DD19" s="1004"/>
      <c r="DE19" s="1004"/>
      <c r="DF19" s="1004"/>
      <c r="DG19" s="1004"/>
      <c r="DH19" s="1004"/>
      <c r="DI19" s="1004"/>
      <c r="DJ19" s="1004"/>
      <c r="DK19" s="1004"/>
      <c r="DL19" s="1004"/>
      <c r="DM19" s="1004"/>
      <c r="DN19" s="1004"/>
      <c r="DO19" s="1004"/>
      <c r="DP19" s="1004"/>
      <c r="DQ19" s="592"/>
      <c r="DR19" s="6"/>
      <c r="DS19" s="1005" t="str">
        <f>IF(会社名等!E7="","",IF(会社名等!E8="","",会社名等!E7))</f>
        <v/>
      </c>
      <c r="DT19" s="1005"/>
      <c r="DU19" s="1005"/>
      <c r="DV19" s="1005"/>
      <c r="DW19" s="1005"/>
      <c r="DX19" s="1005"/>
      <c r="DY19" s="1005"/>
      <c r="DZ19" s="1005"/>
      <c r="EA19" s="1005"/>
      <c r="EB19" s="1005"/>
      <c r="EC19" s="1005"/>
      <c r="ED19" s="1005"/>
      <c r="EE19" s="1005"/>
      <c r="EF19" s="1005"/>
      <c r="EG19" s="1005"/>
      <c r="EH19" s="1005"/>
      <c r="EI19" s="1005"/>
      <c r="EJ19" s="1005"/>
      <c r="EK19" s="1005"/>
      <c r="EL19" s="1005"/>
      <c r="EM19" s="1005"/>
      <c r="EN19" s="1005"/>
      <c r="EO19" s="1005"/>
      <c r="EP19" s="1005"/>
      <c r="EQ19" s="1005"/>
      <c r="ER19" s="1005"/>
      <c r="ES19" s="1005"/>
      <c r="ET19" s="1005"/>
      <c r="EU19" s="1005"/>
      <c r="EV19" s="1005"/>
      <c r="EW19" s="1005"/>
      <c r="EX19" s="1005"/>
      <c r="EY19" s="1005"/>
      <c r="EZ19" s="1005"/>
      <c r="FA19" s="1005"/>
      <c r="FB19" s="1005"/>
      <c r="FC19" s="1005"/>
      <c r="FD19" s="1005"/>
      <c r="FE19" s="1005"/>
      <c r="FF19" s="1005"/>
      <c r="FG19" s="1005"/>
      <c r="FH19" s="1005"/>
      <c r="FI19" s="1005"/>
      <c r="FJ19" s="1005"/>
      <c r="FK19" s="1005"/>
      <c r="FL19" s="1005"/>
      <c r="FM19" s="1005"/>
      <c r="FN19" s="1005"/>
      <c r="FO19" s="1005"/>
      <c r="FP19" s="1005"/>
      <c r="FQ19" s="1005"/>
      <c r="FR19" s="1005"/>
      <c r="FS19" s="1005"/>
      <c r="FT19" s="1005"/>
      <c r="FU19" s="1005"/>
      <c r="FV19" s="1005"/>
      <c r="FW19" s="1005"/>
      <c r="FX19" s="1005"/>
      <c r="FY19" s="1005"/>
      <c r="FZ19" s="1005"/>
      <c r="GA19" s="1005"/>
      <c r="GB19" s="1005"/>
      <c r="GC19" s="1005"/>
      <c r="GD19" s="1005"/>
      <c r="GE19" s="1005"/>
      <c r="GF19" s="1005"/>
      <c r="GG19" s="1005"/>
      <c r="GH19" s="1005"/>
      <c r="GI19" s="1005"/>
      <c r="GJ19" s="1005"/>
      <c r="GK19" s="1005"/>
      <c r="GL19" s="1005"/>
      <c r="GM19" s="1005"/>
      <c r="GN19" s="1005"/>
      <c r="GO19" s="1005"/>
      <c r="GP19" s="1005"/>
      <c r="GQ19" s="1005"/>
      <c r="GR19" s="1005"/>
      <c r="GS19" s="1005"/>
      <c r="GT19" s="1005"/>
      <c r="GU19" s="1005"/>
      <c r="GV19" s="1005"/>
      <c r="GW19" s="1005"/>
      <c r="GX19" s="1005"/>
      <c r="GY19" s="1005"/>
      <c r="GZ19" s="1005"/>
      <c r="HA19" s="1005"/>
      <c r="HB19" s="1005"/>
      <c r="HC19" s="105"/>
      <c r="HD19" s="203"/>
    </row>
    <row r="20" spans="1:213" s="8" customFormat="1" ht="21.75" customHeight="1">
      <c r="B20" s="198"/>
      <c r="D20" s="69"/>
      <c r="E20" s="7"/>
      <c r="F20" s="1002"/>
      <c r="G20" s="1002"/>
      <c r="H20" s="1002"/>
      <c r="I20" s="1002"/>
      <c r="J20" s="1002"/>
      <c r="K20" s="1002"/>
      <c r="L20" s="1002"/>
      <c r="M20" s="1002"/>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c r="AL20" s="1002"/>
      <c r="AM20" s="1002"/>
      <c r="AN20" s="1002"/>
      <c r="AO20" s="1002"/>
      <c r="AP20" s="1002"/>
      <c r="AQ20" s="1002"/>
      <c r="AR20" s="1002"/>
      <c r="AS20" s="1002"/>
      <c r="AT20" s="1002"/>
      <c r="AU20" s="1002"/>
      <c r="AV20" s="1002"/>
      <c r="AW20" s="1002"/>
      <c r="AX20" s="1002"/>
      <c r="AY20" s="1002"/>
      <c r="AZ20" s="1002"/>
      <c r="BA20" s="1002"/>
      <c r="BB20" s="1002"/>
      <c r="BC20" s="1002"/>
      <c r="BD20" s="1002"/>
      <c r="BE20" s="1002"/>
      <c r="BF20" s="1002"/>
      <c r="BG20" s="1002"/>
      <c r="BH20" s="1002"/>
      <c r="BI20" s="1002"/>
      <c r="BJ20" s="1002"/>
      <c r="BK20" s="1002"/>
      <c r="BL20" s="1002"/>
      <c r="BM20" s="1002"/>
      <c r="BN20" s="1002"/>
      <c r="BO20" s="1002"/>
      <c r="BP20" s="1002"/>
      <c r="BQ20" s="1002"/>
      <c r="BR20" s="1002"/>
      <c r="BS20" s="1002"/>
      <c r="BT20" s="670"/>
      <c r="BU20" s="670"/>
      <c r="BV20" s="670"/>
      <c r="BW20" s="670"/>
      <c r="BX20" s="670"/>
      <c r="BY20" s="670"/>
      <c r="BZ20" s="670"/>
      <c r="CA20" s="670"/>
      <c r="CB20" s="670"/>
      <c r="CC20" s="670"/>
      <c r="CD20" s="670"/>
      <c r="CE20" s="670"/>
      <c r="CF20" s="670"/>
      <c r="CG20" s="670"/>
      <c r="CH20" s="14"/>
      <c r="CI20" s="14"/>
      <c r="CJ20" s="14"/>
      <c r="CK20" s="14"/>
      <c r="CL20" s="14"/>
      <c r="CM20" s="14"/>
      <c r="CN20" s="1006"/>
      <c r="CO20" s="1006"/>
      <c r="CP20" s="1006"/>
      <c r="CQ20" s="1006"/>
      <c r="CR20" s="1006"/>
      <c r="CS20" s="1006"/>
      <c r="CT20" s="1006"/>
      <c r="CU20" s="1006"/>
      <c r="CV20" s="1006"/>
      <c r="CW20" s="1006"/>
      <c r="CX20" s="1006"/>
      <c r="CY20" s="1006"/>
      <c r="CZ20" s="1006"/>
      <c r="DA20" s="1006"/>
      <c r="DB20" s="1006"/>
      <c r="DC20" s="1006"/>
      <c r="DD20" s="1006"/>
      <c r="DE20" s="1006"/>
      <c r="DF20" s="1006"/>
      <c r="DG20" s="1006"/>
      <c r="DH20" s="1006"/>
      <c r="DI20" s="1006"/>
      <c r="DJ20" s="1006"/>
      <c r="DK20" s="1006"/>
      <c r="DL20" s="1006"/>
      <c r="DM20" s="1006"/>
      <c r="DN20" s="1006"/>
      <c r="DO20" s="1006"/>
      <c r="DP20" s="1006"/>
      <c r="DQ20" s="22"/>
      <c r="DR20" s="15"/>
      <c r="DS20" s="1007" t="str">
        <f>IF(会社名等!E7&amp;会社名等!E8="","",IF(会社名等!E8="",会社名等!E7,IF(会社名等!E7="",会社名等!E8,会社名等!E8)))</f>
        <v/>
      </c>
      <c r="DT20" s="1007"/>
      <c r="DU20" s="1007"/>
      <c r="DV20" s="1007"/>
      <c r="DW20" s="1007"/>
      <c r="DX20" s="1007"/>
      <c r="DY20" s="1007"/>
      <c r="DZ20" s="1007"/>
      <c r="EA20" s="1007"/>
      <c r="EB20" s="1007"/>
      <c r="EC20" s="1007"/>
      <c r="ED20" s="1007"/>
      <c r="EE20" s="1007"/>
      <c r="EF20" s="1007"/>
      <c r="EG20" s="1007"/>
      <c r="EH20" s="1007"/>
      <c r="EI20" s="1007"/>
      <c r="EJ20" s="1007"/>
      <c r="EK20" s="1007"/>
      <c r="EL20" s="1007"/>
      <c r="EM20" s="1007"/>
      <c r="EN20" s="1007"/>
      <c r="EO20" s="1007"/>
      <c r="EP20" s="1007"/>
      <c r="EQ20" s="1007"/>
      <c r="ER20" s="1007"/>
      <c r="ES20" s="1007"/>
      <c r="ET20" s="1007"/>
      <c r="EU20" s="1007"/>
      <c r="EV20" s="1007"/>
      <c r="EW20" s="1007"/>
      <c r="EX20" s="1007"/>
      <c r="EY20" s="1007"/>
      <c r="EZ20" s="1007"/>
      <c r="FA20" s="1007"/>
      <c r="FB20" s="1007"/>
      <c r="FC20" s="1007"/>
      <c r="FD20" s="1007"/>
      <c r="FE20" s="1007"/>
      <c r="FF20" s="1007"/>
      <c r="FG20" s="1007"/>
      <c r="FH20" s="1007"/>
      <c r="FI20" s="1007"/>
      <c r="FJ20" s="1007"/>
      <c r="FK20" s="1007"/>
      <c r="FL20" s="1007"/>
      <c r="FM20" s="1007"/>
      <c r="FN20" s="1007"/>
      <c r="FO20" s="1007"/>
      <c r="FP20" s="1007"/>
      <c r="FQ20" s="1007"/>
      <c r="FR20" s="1007"/>
      <c r="FS20" s="1007"/>
      <c r="FT20" s="1007"/>
      <c r="FU20" s="1007"/>
      <c r="FV20" s="1007"/>
      <c r="FW20" s="1007"/>
      <c r="FX20" s="1007"/>
      <c r="FY20" s="1007"/>
      <c r="FZ20" s="1007"/>
      <c r="GA20" s="1007"/>
      <c r="GB20" s="1007"/>
      <c r="GC20" s="1007"/>
      <c r="GD20" s="1007"/>
      <c r="GE20" s="1007"/>
      <c r="GF20" s="1007"/>
      <c r="GG20" s="1007"/>
      <c r="GH20" s="1007"/>
      <c r="GI20" s="1007"/>
      <c r="GJ20" s="1007"/>
      <c r="GK20" s="1007"/>
      <c r="GL20" s="1007"/>
      <c r="GM20" s="1007"/>
      <c r="GN20" s="1007"/>
      <c r="GO20" s="1007"/>
      <c r="GP20" s="1007"/>
      <c r="GQ20" s="1007"/>
      <c r="GR20" s="1007"/>
      <c r="GS20" s="1007"/>
      <c r="GT20" s="1007"/>
      <c r="GU20" s="1007"/>
      <c r="GV20" s="1007"/>
      <c r="GW20" s="1007"/>
      <c r="GX20" s="1007"/>
      <c r="GY20" s="1007"/>
      <c r="GZ20" s="1007"/>
      <c r="HA20" s="1007"/>
      <c r="HB20" s="1007"/>
      <c r="HC20" s="105"/>
      <c r="HD20" s="203"/>
    </row>
    <row r="21" spans="1:213" s="8" customFormat="1" ht="9.75" customHeight="1">
      <c r="B21" s="198"/>
      <c r="D21" s="997" t="str">
        <f>+会社名等!D5</f>
        <v>○○局長</v>
      </c>
      <c r="E21" s="997"/>
      <c r="F21" s="997"/>
      <c r="G21" s="997"/>
      <c r="H21" s="997"/>
      <c r="I21" s="997"/>
      <c r="J21" s="997"/>
      <c r="K21" s="997"/>
      <c r="L21" s="997"/>
      <c r="M21" s="997"/>
      <c r="N21" s="997"/>
      <c r="O21" s="997"/>
      <c r="P21" s="997"/>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998"/>
      <c r="CO21" s="998"/>
      <c r="CP21" s="998"/>
      <c r="CQ21" s="998"/>
      <c r="CR21" s="998"/>
      <c r="CS21" s="998"/>
      <c r="CT21" s="998"/>
      <c r="CU21" s="998"/>
      <c r="CV21" s="998"/>
      <c r="CW21" s="998"/>
      <c r="CX21" s="998"/>
      <c r="CY21" s="998"/>
      <c r="CZ21" s="998"/>
      <c r="DA21" s="998"/>
      <c r="DB21" s="998"/>
      <c r="DC21" s="998"/>
      <c r="DD21" s="998"/>
      <c r="DE21" s="998"/>
      <c r="DF21" s="998"/>
      <c r="DG21" s="998"/>
      <c r="DH21" s="998"/>
      <c r="DI21" s="998"/>
      <c r="DJ21" s="998"/>
      <c r="DK21" s="998"/>
      <c r="DL21" s="998"/>
      <c r="DM21" s="998"/>
      <c r="DN21" s="998"/>
      <c r="DO21" s="998"/>
      <c r="DP21" s="998"/>
      <c r="DQ21" s="14"/>
      <c r="DR21" s="14"/>
      <c r="DS21" s="999" t="str">
        <f>IF(会社名等!E9="","",会社名等!E9)</f>
        <v/>
      </c>
      <c r="DT21" s="999"/>
      <c r="DU21" s="999"/>
      <c r="DV21" s="999"/>
      <c r="DW21" s="999"/>
      <c r="DX21" s="999"/>
      <c r="DY21" s="999"/>
      <c r="DZ21" s="999"/>
      <c r="EA21" s="999"/>
      <c r="EB21" s="999"/>
      <c r="EC21" s="999"/>
      <c r="ED21" s="999"/>
      <c r="EE21" s="999"/>
      <c r="EF21" s="999"/>
      <c r="EG21" s="999"/>
      <c r="EH21" s="999"/>
      <c r="EI21" s="999"/>
      <c r="EJ21" s="999"/>
      <c r="EK21" s="999"/>
      <c r="EL21" s="999"/>
      <c r="EM21" s="999"/>
      <c r="EN21" s="999"/>
      <c r="EO21" s="999"/>
      <c r="EP21" s="999"/>
      <c r="EQ21" s="999"/>
      <c r="ER21" s="999"/>
      <c r="ES21" s="999"/>
      <c r="ET21" s="999"/>
      <c r="EU21" s="999"/>
      <c r="EV21" s="999"/>
      <c r="EW21" s="999"/>
      <c r="EX21" s="999"/>
      <c r="EY21" s="999"/>
      <c r="EZ21" s="999"/>
      <c r="FA21" s="999"/>
      <c r="FB21" s="999"/>
      <c r="FC21" s="999"/>
      <c r="FD21" s="999"/>
      <c r="FE21" s="999"/>
      <c r="FF21" s="999"/>
      <c r="FG21" s="999"/>
      <c r="FH21" s="999"/>
      <c r="FI21" s="999"/>
      <c r="FJ21" s="999"/>
      <c r="FK21" s="999"/>
      <c r="FL21" s="999"/>
      <c r="FM21" s="999"/>
      <c r="FN21" s="999"/>
      <c r="FO21" s="999"/>
      <c r="FP21" s="999"/>
      <c r="FQ21" s="999"/>
      <c r="FR21" s="999"/>
      <c r="FS21" s="999"/>
      <c r="FT21" s="999"/>
      <c r="FU21" s="999"/>
      <c r="FV21" s="999"/>
      <c r="FW21" s="999"/>
      <c r="FX21" s="999"/>
      <c r="FY21" s="999"/>
      <c r="FZ21" s="999"/>
      <c r="GA21" s="999"/>
      <c r="GB21" s="999"/>
      <c r="GC21" s="999"/>
      <c r="GD21" s="999"/>
      <c r="GE21" s="999"/>
      <c r="GF21" s="999"/>
      <c r="GG21" s="999"/>
      <c r="GH21" s="999"/>
      <c r="GI21" s="999"/>
      <c r="GJ21" s="999"/>
      <c r="GK21" s="999"/>
      <c r="GL21" s="999"/>
      <c r="GM21" s="999"/>
      <c r="GN21" s="999"/>
      <c r="GO21" s="999"/>
      <c r="GP21" s="999"/>
      <c r="GQ21" s="999"/>
      <c r="GR21" s="999"/>
      <c r="GS21" s="999"/>
      <c r="GT21" s="999"/>
      <c r="GU21" s="999"/>
      <c r="GV21" s="999"/>
      <c r="GW21" s="999"/>
      <c r="GX21" s="999"/>
      <c r="GY21" s="999"/>
      <c r="GZ21" s="999"/>
      <c r="HA21" s="999"/>
      <c r="HB21" s="7"/>
      <c r="HC21" s="105"/>
      <c r="HD21" s="11"/>
    </row>
    <row r="22" spans="1:213" s="8" customFormat="1" ht="9.75" customHeight="1">
      <c r="B22" s="198"/>
      <c r="D22" s="997"/>
      <c r="E22" s="997"/>
      <c r="F22" s="997"/>
      <c r="G22" s="997"/>
      <c r="H22" s="997"/>
      <c r="I22" s="997"/>
      <c r="J22" s="997"/>
      <c r="K22" s="997"/>
      <c r="L22" s="997"/>
      <c r="M22" s="997"/>
      <c r="N22" s="997"/>
      <c r="O22" s="997"/>
      <c r="P22" s="997"/>
      <c r="Q22" s="367"/>
      <c r="R22" s="367"/>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4"/>
      <c r="DC22" s="14"/>
      <c r="DD22" s="14"/>
      <c r="DE22" s="14"/>
      <c r="DF22" s="14"/>
      <c r="DG22" s="14"/>
      <c r="DH22" s="14"/>
      <c r="DI22" s="14"/>
      <c r="DJ22" s="14"/>
      <c r="DK22" s="14"/>
      <c r="DL22" s="14"/>
      <c r="DM22" s="14"/>
      <c r="DN22" s="14"/>
      <c r="DO22" s="14"/>
      <c r="DP22" s="14"/>
      <c r="DQ22" s="14"/>
      <c r="DR22" s="14"/>
      <c r="DS22" s="999"/>
      <c r="DT22" s="999"/>
      <c r="DU22" s="999"/>
      <c r="DV22" s="999"/>
      <c r="DW22" s="999"/>
      <c r="DX22" s="999"/>
      <c r="DY22" s="999"/>
      <c r="DZ22" s="999"/>
      <c r="EA22" s="999"/>
      <c r="EB22" s="999"/>
      <c r="EC22" s="999"/>
      <c r="ED22" s="999"/>
      <c r="EE22" s="999"/>
      <c r="EF22" s="999"/>
      <c r="EG22" s="999"/>
      <c r="EH22" s="999"/>
      <c r="EI22" s="999"/>
      <c r="EJ22" s="999"/>
      <c r="EK22" s="999"/>
      <c r="EL22" s="999"/>
      <c r="EM22" s="999"/>
      <c r="EN22" s="999"/>
      <c r="EO22" s="999"/>
      <c r="EP22" s="999"/>
      <c r="EQ22" s="999"/>
      <c r="ER22" s="999"/>
      <c r="ES22" s="999"/>
      <c r="ET22" s="999"/>
      <c r="EU22" s="999"/>
      <c r="EV22" s="999"/>
      <c r="EW22" s="999"/>
      <c r="EX22" s="999"/>
      <c r="EY22" s="999"/>
      <c r="EZ22" s="999"/>
      <c r="FA22" s="999"/>
      <c r="FB22" s="999"/>
      <c r="FC22" s="999"/>
      <c r="FD22" s="999"/>
      <c r="FE22" s="999"/>
      <c r="FF22" s="999"/>
      <c r="FG22" s="999"/>
      <c r="FH22" s="999"/>
      <c r="FI22" s="999"/>
      <c r="FJ22" s="999"/>
      <c r="FK22" s="999"/>
      <c r="FL22" s="999"/>
      <c r="FM22" s="999"/>
      <c r="FN22" s="999"/>
      <c r="FO22" s="999"/>
      <c r="FP22" s="999"/>
      <c r="FQ22" s="999"/>
      <c r="FR22" s="999"/>
      <c r="FS22" s="999"/>
      <c r="FT22" s="999"/>
      <c r="FU22" s="999"/>
      <c r="FV22" s="999"/>
      <c r="FW22" s="999"/>
      <c r="FX22" s="999"/>
      <c r="FY22" s="999"/>
      <c r="FZ22" s="999"/>
      <c r="GA22" s="999"/>
      <c r="GB22" s="999"/>
      <c r="GC22" s="999"/>
      <c r="GD22" s="999"/>
      <c r="GE22" s="999"/>
      <c r="GF22" s="999"/>
      <c r="GG22" s="999"/>
      <c r="GH22" s="999"/>
      <c r="GI22" s="999"/>
      <c r="GJ22" s="999"/>
      <c r="GK22" s="999"/>
      <c r="GL22" s="999"/>
      <c r="GM22" s="999"/>
      <c r="GN22" s="999"/>
      <c r="GO22" s="999"/>
      <c r="GP22" s="999"/>
      <c r="GQ22" s="999"/>
      <c r="GR22" s="999"/>
      <c r="GS22" s="999"/>
      <c r="GT22" s="999"/>
      <c r="GU22" s="999"/>
      <c r="GV22" s="999"/>
      <c r="GW22" s="999"/>
      <c r="GX22" s="999"/>
      <c r="GY22" s="999"/>
      <c r="GZ22" s="999"/>
      <c r="HA22" s="999"/>
      <c r="HB22" s="7"/>
      <c r="HC22" s="105"/>
    </row>
    <row r="23" spans="1:213" s="8" customFormat="1" ht="9.75" customHeight="1">
      <c r="B23" s="198"/>
      <c r="D23" s="928" t="str">
        <f>+会社名等!D6</f>
        <v>○○知事</v>
      </c>
      <c r="E23" s="928"/>
      <c r="F23" s="928"/>
      <c r="G23" s="928"/>
      <c r="H23" s="928"/>
      <c r="I23" s="928"/>
      <c r="J23" s="928"/>
      <c r="K23" s="928"/>
      <c r="L23" s="928"/>
      <c r="M23" s="928"/>
      <c r="N23" s="928"/>
      <c r="O23" s="928"/>
      <c r="P23" s="928"/>
      <c r="Q23" s="15"/>
      <c r="R23" s="901" t="s">
        <v>22</v>
      </c>
      <c r="S23" s="901"/>
      <c r="T23" s="901"/>
      <c r="U23" s="901"/>
      <c r="V23" s="901"/>
      <c r="W23" s="15"/>
      <c r="X23" s="15"/>
      <c r="Y23" s="15"/>
      <c r="Z23" s="15"/>
      <c r="AA23" s="15"/>
      <c r="AB23" s="316"/>
      <c r="AC23" s="316"/>
      <c r="AD23" s="316"/>
      <c r="AE23" s="316"/>
      <c r="AF23" s="316"/>
      <c r="AG23" s="316"/>
      <c r="AH23" s="316"/>
      <c r="AI23" s="316"/>
      <c r="AJ23" s="316"/>
      <c r="AK23" s="316"/>
      <c r="AL23" s="316"/>
      <c r="AM23" s="316"/>
      <c r="AN23" s="316"/>
      <c r="AO23" s="316"/>
      <c r="AP23" s="316"/>
      <c r="AQ23" s="316"/>
      <c r="AR23" s="316"/>
      <c r="AS23" s="316"/>
      <c r="AT23" s="316"/>
      <c r="AU23" s="316"/>
      <c r="AV23" s="316"/>
      <c r="AW23" s="316"/>
      <c r="AX23" s="316"/>
      <c r="AY23" s="316"/>
      <c r="AZ23" s="316"/>
      <c r="BA23" s="316"/>
      <c r="BB23" s="316"/>
      <c r="BC23" s="316"/>
      <c r="BD23" s="316"/>
      <c r="BE23" s="316"/>
      <c r="BF23" s="316"/>
      <c r="BG23" s="316"/>
      <c r="BH23" s="316"/>
      <c r="BI23" s="316"/>
      <c r="BJ23" s="316"/>
      <c r="BK23" s="316"/>
      <c r="BL23" s="316"/>
      <c r="BM23" s="316"/>
      <c r="BN23" s="316"/>
      <c r="BO23" s="316"/>
      <c r="BP23" s="316"/>
      <c r="BQ23" s="316"/>
      <c r="BR23" s="316"/>
      <c r="BS23" s="316"/>
      <c r="BT23" s="316"/>
      <c r="BU23" s="316"/>
      <c r="BV23" s="316"/>
      <c r="BW23" s="316"/>
      <c r="BX23" s="671"/>
      <c r="BY23" s="15"/>
      <c r="BZ23" s="15"/>
      <c r="CA23" s="15"/>
      <c r="CB23" s="15"/>
      <c r="CC23" s="15"/>
      <c r="CD23" s="37"/>
      <c r="CE23" s="37"/>
      <c r="CF23" s="37"/>
      <c r="CG23" s="37"/>
      <c r="CH23" s="37"/>
      <c r="CI23" s="15"/>
      <c r="CJ23" s="15"/>
      <c r="CK23" s="15"/>
      <c r="CL23" s="15"/>
      <c r="CM23" s="15"/>
      <c r="CN23" s="15"/>
      <c r="CO23" s="15"/>
      <c r="CP23" s="15"/>
      <c r="CQ23" s="15"/>
      <c r="CR23" s="15"/>
      <c r="CS23" s="15"/>
      <c r="CT23" s="15"/>
      <c r="CU23" s="15"/>
      <c r="CV23" s="15"/>
      <c r="CW23" s="15"/>
      <c r="CX23" s="15"/>
      <c r="CY23" s="15"/>
      <c r="CZ23" s="895" t="s">
        <v>124</v>
      </c>
      <c r="DA23" s="895"/>
      <c r="DB23" s="895"/>
      <c r="DC23" s="895"/>
      <c r="DD23" s="895"/>
      <c r="DE23" s="895"/>
      <c r="DF23" s="895"/>
      <c r="DG23" s="895"/>
      <c r="DH23" s="895"/>
      <c r="DI23" s="895"/>
      <c r="DJ23" s="895"/>
      <c r="DK23" s="895"/>
      <c r="DL23" s="895"/>
      <c r="DM23" s="895"/>
      <c r="DN23" s="895"/>
      <c r="DO23" s="895"/>
      <c r="DP23" s="895"/>
      <c r="DQ23" s="100"/>
      <c r="DR23" s="12"/>
      <c r="DS23" s="1000" t="str">
        <f>IF(会社名等!E10="","",会社名等!E10)</f>
        <v/>
      </c>
      <c r="DT23" s="1000"/>
      <c r="DU23" s="1000"/>
      <c r="DV23" s="1000"/>
      <c r="DW23" s="1000"/>
      <c r="DX23" s="1000"/>
      <c r="DY23" s="1000"/>
      <c r="DZ23" s="1000"/>
      <c r="EA23" s="1000"/>
      <c r="EB23" s="1000"/>
      <c r="EC23" s="1000"/>
      <c r="ED23" s="1000"/>
      <c r="EE23" s="1000"/>
      <c r="EF23" s="1000"/>
      <c r="EG23" s="1000"/>
      <c r="EH23" s="1000"/>
      <c r="EI23" s="1000"/>
      <c r="EJ23" s="1000"/>
      <c r="EK23" s="1000"/>
      <c r="EL23" s="1000"/>
      <c r="EM23" s="1000"/>
      <c r="EN23" s="1000"/>
      <c r="EO23" s="1000"/>
      <c r="EP23" s="1000"/>
      <c r="EQ23" s="1000"/>
      <c r="ER23" s="1000"/>
      <c r="ES23" s="1000"/>
      <c r="ET23" s="1000"/>
      <c r="EU23" s="1000"/>
      <c r="EV23" s="1000"/>
      <c r="EW23" s="1000"/>
      <c r="EX23" s="1000"/>
      <c r="EY23" s="1000"/>
      <c r="EZ23" s="1000"/>
      <c r="FA23" s="1000"/>
      <c r="FB23" s="1000"/>
      <c r="FC23" s="1000"/>
      <c r="FD23" s="1000"/>
      <c r="FE23" s="1000"/>
      <c r="FF23" s="1000"/>
      <c r="FG23" s="1000"/>
      <c r="FH23" s="1000"/>
      <c r="FI23" s="1000"/>
      <c r="FJ23" s="1000"/>
      <c r="FK23" s="1000"/>
      <c r="FL23" s="1000"/>
      <c r="FM23" s="1000"/>
      <c r="FN23" s="1000"/>
      <c r="FO23" s="1000"/>
      <c r="FP23" s="1000"/>
      <c r="FQ23" s="1000"/>
      <c r="FR23" s="1000"/>
      <c r="FS23" s="1000"/>
      <c r="FT23" s="1000"/>
      <c r="FU23" s="1000"/>
      <c r="FV23" s="1000"/>
      <c r="FW23" s="1000"/>
      <c r="FX23" s="1000"/>
      <c r="FY23" s="1000"/>
      <c r="FZ23" s="1000"/>
      <c r="GA23" s="1000"/>
      <c r="GB23" s="1000"/>
      <c r="GC23" s="1000"/>
      <c r="GD23" s="1000"/>
      <c r="GE23" s="1000"/>
      <c r="GF23" s="1000"/>
      <c r="GG23" s="1000"/>
      <c r="GH23" s="1000"/>
      <c r="GI23" s="1000"/>
      <c r="GJ23" s="1000"/>
      <c r="GK23" s="1000"/>
      <c r="GL23" s="1000"/>
      <c r="GM23" s="1000"/>
      <c r="GN23" s="1000"/>
      <c r="GO23" s="1000"/>
      <c r="GP23" s="1000"/>
      <c r="GQ23" s="1000"/>
      <c r="GR23" s="1000"/>
      <c r="GS23" s="1000"/>
      <c r="GT23" s="830"/>
      <c r="GU23" s="830"/>
      <c r="GV23" s="830"/>
      <c r="GW23" s="830"/>
      <c r="GX23" s="830"/>
      <c r="GY23" s="830"/>
      <c r="GZ23" s="830"/>
      <c r="HA23" s="830"/>
      <c r="HB23" s="7"/>
      <c r="HC23" s="105"/>
    </row>
    <row r="24" spans="1:213" s="8" customFormat="1" ht="9.75" customHeight="1">
      <c r="B24" s="198"/>
      <c r="D24" s="928"/>
      <c r="E24" s="928"/>
      <c r="F24" s="928"/>
      <c r="G24" s="928"/>
      <c r="H24" s="928"/>
      <c r="I24" s="928"/>
      <c r="J24" s="928"/>
      <c r="K24" s="928"/>
      <c r="L24" s="928"/>
      <c r="M24" s="928"/>
      <c r="N24" s="928"/>
      <c r="O24" s="928"/>
      <c r="P24" s="928"/>
      <c r="Q24" s="367"/>
      <c r="R24" s="901"/>
      <c r="S24" s="901"/>
      <c r="T24" s="901"/>
      <c r="U24" s="901"/>
      <c r="V24" s="901"/>
      <c r="W24" s="15"/>
      <c r="X24" s="15"/>
      <c r="Y24" s="15"/>
      <c r="Z24" s="15"/>
      <c r="AA24" s="15"/>
      <c r="AB24" s="316"/>
      <c r="AC24" s="316"/>
      <c r="AD24" s="316"/>
      <c r="AE24" s="316"/>
      <c r="AF24" s="316"/>
      <c r="AG24" s="316"/>
      <c r="AH24" s="316"/>
      <c r="AI24" s="316"/>
      <c r="AJ24" s="316"/>
      <c r="AK24" s="316"/>
      <c r="AL24" s="316"/>
      <c r="AM24" s="316"/>
      <c r="AN24" s="316"/>
      <c r="AO24" s="316"/>
      <c r="AP24" s="316"/>
      <c r="AQ24" s="316"/>
      <c r="AR24" s="316"/>
      <c r="AS24" s="316"/>
      <c r="AT24" s="316"/>
      <c r="AU24" s="316"/>
      <c r="AV24" s="316"/>
      <c r="AW24" s="316"/>
      <c r="AX24" s="316"/>
      <c r="AY24" s="316"/>
      <c r="AZ24" s="316"/>
      <c r="BA24" s="316"/>
      <c r="BB24" s="316"/>
      <c r="BC24" s="316"/>
      <c r="BD24" s="316"/>
      <c r="BE24" s="316"/>
      <c r="BF24" s="316"/>
      <c r="BG24" s="316"/>
      <c r="BH24" s="316"/>
      <c r="BI24" s="316"/>
      <c r="BJ24" s="316"/>
      <c r="BK24" s="316"/>
      <c r="BL24" s="316"/>
      <c r="BM24" s="316"/>
      <c r="BN24" s="316"/>
      <c r="BO24" s="316"/>
      <c r="BP24" s="316"/>
      <c r="BQ24" s="316"/>
      <c r="BR24" s="316"/>
      <c r="BS24" s="316"/>
      <c r="BT24" s="316"/>
      <c r="BU24" s="316"/>
      <c r="BV24" s="316"/>
      <c r="BW24" s="316"/>
      <c r="BX24" s="671"/>
      <c r="BY24" s="15"/>
      <c r="BZ24" s="15"/>
      <c r="CA24" s="15"/>
      <c r="CB24" s="15"/>
      <c r="CC24" s="15"/>
      <c r="CD24" s="37"/>
      <c r="CE24" s="37"/>
      <c r="CF24" s="37"/>
      <c r="CG24" s="37"/>
      <c r="CH24" s="37"/>
      <c r="CI24" s="15"/>
      <c r="CJ24" s="15"/>
      <c r="CK24" s="15"/>
      <c r="CL24" s="15"/>
      <c r="CM24" s="15"/>
      <c r="CN24" s="15"/>
      <c r="CO24" s="15"/>
      <c r="CP24" s="15"/>
      <c r="CQ24" s="15"/>
      <c r="CR24" s="15"/>
      <c r="CS24" s="15"/>
      <c r="CT24" s="15"/>
      <c r="CU24" s="15"/>
      <c r="CV24" s="15"/>
      <c r="CW24" s="15"/>
      <c r="CX24" s="15"/>
      <c r="CY24" s="15"/>
      <c r="CZ24" s="895"/>
      <c r="DA24" s="895"/>
      <c r="DB24" s="895"/>
      <c r="DC24" s="895"/>
      <c r="DD24" s="895"/>
      <c r="DE24" s="895"/>
      <c r="DF24" s="895"/>
      <c r="DG24" s="895"/>
      <c r="DH24" s="895"/>
      <c r="DI24" s="895"/>
      <c r="DJ24" s="895"/>
      <c r="DK24" s="895"/>
      <c r="DL24" s="895"/>
      <c r="DM24" s="895"/>
      <c r="DN24" s="895"/>
      <c r="DO24" s="895"/>
      <c r="DP24" s="895"/>
      <c r="DQ24" s="100"/>
      <c r="DR24" s="12"/>
      <c r="DS24" s="1001"/>
      <c r="DT24" s="1001"/>
      <c r="DU24" s="1001"/>
      <c r="DV24" s="1001"/>
      <c r="DW24" s="1001"/>
      <c r="DX24" s="1001"/>
      <c r="DY24" s="1001"/>
      <c r="DZ24" s="1001"/>
      <c r="EA24" s="1001"/>
      <c r="EB24" s="1001"/>
      <c r="EC24" s="1001"/>
      <c r="ED24" s="1001"/>
      <c r="EE24" s="1001"/>
      <c r="EF24" s="1001"/>
      <c r="EG24" s="1001"/>
      <c r="EH24" s="1001"/>
      <c r="EI24" s="1001"/>
      <c r="EJ24" s="1001"/>
      <c r="EK24" s="1001"/>
      <c r="EL24" s="1001"/>
      <c r="EM24" s="1001"/>
      <c r="EN24" s="1001"/>
      <c r="EO24" s="1001"/>
      <c r="EP24" s="1001"/>
      <c r="EQ24" s="1001"/>
      <c r="ER24" s="1001"/>
      <c r="ES24" s="1001"/>
      <c r="ET24" s="1001"/>
      <c r="EU24" s="1001"/>
      <c r="EV24" s="1001"/>
      <c r="EW24" s="1001"/>
      <c r="EX24" s="1001"/>
      <c r="EY24" s="1001"/>
      <c r="EZ24" s="1001"/>
      <c r="FA24" s="1001"/>
      <c r="FB24" s="1001"/>
      <c r="FC24" s="1001"/>
      <c r="FD24" s="1001"/>
      <c r="FE24" s="1001"/>
      <c r="FF24" s="1001"/>
      <c r="FG24" s="1001"/>
      <c r="FH24" s="1001"/>
      <c r="FI24" s="1001"/>
      <c r="FJ24" s="1001"/>
      <c r="FK24" s="1001"/>
      <c r="FL24" s="1001"/>
      <c r="FM24" s="1001"/>
      <c r="FN24" s="1001"/>
      <c r="FO24" s="1001"/>
      <c r="FP24" s="1001"/>
      <c r="FQ24" s="1001"/>
      <c r="FR24" s="1001"/>
      <c r="FS24" s="1001"/>
      <c r="FT24" s="1001"/>
      <c r="FU24" s="1001"/>
      <c r="FV24" s="1001"/>
      <c r="FW24" s="1001"/>
      <c r="FX24" s="1001"/>
      <c r="FY24" s="1001"/>
      <c r="FZ24" s="1001"/>
      <c r="GA24" s="1001"/>
      <c r="GB24" s="1001"/>
      <c r="GC24" s="1001"/>
      <c r="GD24" s="1001"/>
      <c r="GE24" s="1001"/>
      <c r="GF24" s="1001"/>
      <c r="GG24" s="1001"/>
      <c r="GH24" s="1001"/>
      <c r="GI24" s="1001"/>
      <c r="GJ24" s="1001"/>
      <c r="GK24" s="1001"/>
      <c r="GL24" s="1001"/>
      <c r="GM24" s="1001"/>
      <c r="GN24" s="1001"/>
      <c r="GO24" s="1001"/>
      <c r="GP24" s="1001"/>
      <c r="GQ24" s="1001"/>
      <c r="GR24" s="1001"/>
      <c r="GS24" s="1001"/>
      <c r="GT24" s="870"/>
      <c r="GU24" s="870"/>
      <c r="GV24" s="870"/>
      <c r="GW24" s="870"/>
      <c r="GX24" s="870"/>
      <c r="GY24" s="870"/>
      <c r="GZ24" s="870"/>
      <c r="HA24" s="870"/>
      <c r="HB24" s="142"/>
      <c r="HC24" s="105"/>
    </row>
    <row r="25" spans="1:213" s="8" customFormat="1" ht="18.75" customHeight="1" thickBot="1">
      <c r="B25" s="198"/>
      <c r="D25" s="102"/>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c r="BH25" s="101"/>
      <c r="BI25" s="101"/>
      <c r="BJ25" s="101"/>
      <c r="BK25" s="101"/>
      <c r="BL25" s="101"/>
      <c r="BM25" s="101"/>
      <c r="BN25" s="101"/>
      <c r="BO25" s="101"/>
      <c r="BP25" s="101"/>
      <c r="BQ25" s="101"/>
      <c r="BR25" s="101"/>
      <c r="BS25" s="101"/>
      <c r="BT25" s="101"/>
      <c r="BU25" s="101"/>
      <c r="BV25" s="101"/>
      <c r="BW25" s="101"/>
      <c r="BX25" s="101"/>
      <c r="BY25" s="101"/>
      <c r="BZ25" s="101"/>
      <c r="CA25" s="101"/>
      <c r="CB25" s="101"/>
      <c r="CC25" s="101"/>
      <c r="CD25" s="101"/>
      <c r="CE25" s="101"/>
      <c r="CF25" s="101"/>
      <c r="CG25" s="10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1"/>
      <c r="DQ25" s="101"/>
      <c r="DR25" s="101"/>
      <c r="DS25" s="101"/>
      <c r="DT25" s="101"/>
      <c r="DU25" s="101"/>
      <c r="DV25" s="101"/>
      <c r="DW25" s="101"/>
      <c r="DX25" s="101"/>
      <c r="DY25" s="101"/>
      <c r="DZ25" s="101"/>
      <c r="EA25" s="101"/>
      <c r="EB25" s="101"/>
      <c r="EC25" s="101"/>
      <c r="ED25" s="101"/>
      <c r="EE25" s="101"/>
      <c r="EF25" s="101"/>
      <c r="EG25" s="101"/>
      <c r="EH25" s="101"/>
      <c r="EI25" s="101"/>
      <c r="EJ25" s="101"/>
      <c r="EK25" s="101"/>
      <c r="EL25" s="101"/>
      <c r="EM25" s="101"/>
      <c r="EN25" s="101"/>
      <c r="EO25" s="101"/>
      <c r="EP25" s="101"/>
      <c r="EQ25" s="101"/>
      <c r="ER25" s="101"/>
      <c r="ES25" s="101"/>
      <c r="ET25" s="101"/>
      <c r="EU25" s="101"/>
      <c r="EV25" s="101"/>
      <c r="EW25" s="101"/>
      <c r="EX25" s="101"/>
      <c r="EY25" s="101"/>
      <c r="EZ25" s="101"/>
      <c r="FA25" s="101"/>
      <c r="FB25" s="101"/>
      <c r="FC25" s="101"/>
      <c r="FD25" s="101"/>
      <c r="FE25" s="101"/>
      <c r="FF25" s="101"/>
      <c r="FG25" s="101"/>
      <c r="FH25" s="101"/>
      <c r="FI25" s="101"/>
      <c r="FJ25" s="101"/>
      <c r="FK25" s="101"/>
      <c r="FL25" s="101"/>
      <c r="FM25" s="101"/>
      <c r="FN25" s="101"/>
      <c r="FO25" s="101"/>
      <c r="FP25" s="101"/>
      <c r="FQ25" s="101"/>
      <c r="FR25" s="101"/>
      <c r="FS25" s="101"/>
      <c r="FT25" s="101"/>
      <c r="FU25" s="101"/>
      <c r="FV25" s="101"/>
      <c r="FW25" s="101"/>
      <c r="FX25" s="101"/>
      <c r="FY25" s="101"/>
      <c r="FZ25" s="101"/>
      <c r="GA25" s="101"/>
      <c r="GB25" s="101"/>
      <c r="GC25" s="101"/>
      <c r="GD25" s="102"/>
      <c r="GE25" s="102"/>
      <c r="GF25" s="102"/>
      <c r="GG25" s="102"/>
      <c r="GH25" s="102"/>
      <c r="GI25" s="102"/>
      <c r="GJ25" s="102"/>
      <c r="GK25" s="102"/>
      <c r="GL25" s="102"/>
      <c r="GM25" s="102"/>
      <c r="GN25" s="102"/>
      <c r="GO25" s="102"/>
      <c r="GP25" s="102"/>
      <c r="GQ25" s="102"/>
      <c r="GR25" s="102"/>
      <c r="GS25" s="102"/>
      <c r="GT25" s="102"/>
      <c r="GU25" s="102"/>
      <c r="GV25" s="102"/>
      <c r="GW25" s="102"/>
      <c r="GX25" s="102"/>
      <c r="GY25" s="102"/>
      <c r="GZ25" s="102"/>
      <c r="HA25" s="102"/>
      <c r="HB25" s="7"/>
      <c r="HC25" s="105"/>
    </row>
    <row r="26" spans="1:213" s="11" customFormat="1" ht="33.75" customHeight="1">
      <c r="B26" s="246"/>
      <c r="D26" s="349"/>
      <c r="E26" s="994" t="s">
        <v>86</v>
      </c>
      <c r="F26" s="994"/>
      <c r="G26" s="994"/>
      <c r="H26" s="994"/>
      <c r="I26" s="994"/>
      <c r="J26" s="10"/>
      <c r="K26" s="10"/>
      <c r="L26" s="10"/>
      <c r="M26" s="10"/>
      <c r="N26" s="10"/>
      <c r="O26" s="10"/>
      <c r="P26" s="10"/>
      <c r="Q26" s="10"/>
      <c r="R26" s="607"/>
      <c r="S26" s="607"/>
      <c r="T26" s="607"/>
      <c r="U26" s="607"/>
      <c r="V26" s="607"/>
      <c r="W26" s="607"/>
      <c r="X26" s="607"/>
      <c r="Y26" s="607"/>
      <c r="Z26" s="607"/>
      <c r="AA26" s="607"/>
      <c r="AB26" s="995" t="s">
        <v>87</v>
      </c>
      <c r="AC26" s="995"/>
      <c r="AD26" s="995"/>
      <c r="AE26" s="995"/>
      <c r="AF26" s="995"/>
      <c r="AG26" s="995"/>
      <c r="AH26" s="995"/>
      <c r="AI26" s="995"/>
      <c r="AJ26" s="995"/>
      <c r="AK26" s="995"/>
      <c r="AL26" s="994" t="s">
        <v>78</v>
      </c>
      <c r="AM26" s="994"/>
      <c r="AN26" s="994"/>
      <c r="AO26" s="994"/>
      <c r="AP26" s="994"/>
      <c r="AQ26" s="994"/>
      <c r="AR26" s="994"/>
      <c r="AS26" s="994"/>
      <c r="AT26" s="994"/>
      <c r="AU26" s="994"/>
      <c r="AV26" s="994"/>
      <c r="AW26" s="994"/>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9"/>
      <c r="EV26" s="748"/>
      <c r="EW26" s="996" t="s">
        <v>52</v>
      </c>
      <c r="EX26" s="996"/>
      <c r="EY26" s="996"/>
      <c r="EZ26" s="996"/>
      <c r="FA26" s="996"/>
      <c r="FB26" s="996"/>
      <c r="FC26" s="996"/>
      <c r="FD26" s="996"/>
      <c r="FE26" s="996"/>
      <c r="FF26" s="996"/>
      <c r="FG26" s="996"/>
      <c r="FH26" s="996"/>
      <c r="FI26" s="996"/>
      <c r="FJ26" s="996"/>
      <c r="FK26" s="996"/>
      <c r="FL26" s="996"/>
      <c r="FM26" s="996"/>
      <c r="FN26" s="996"/>
      <c r="FO26" s="996"/>
      <c r="FP26" s="748"/>
      <c r="FQ26" s="748"/>
      <c r="FR26" s="748"/>
      <c r="FS26" s="748"/>
      <c r="FT26" s="748"/>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608"/>
      <c r="GV26" s="608"/>
      <c r="GW26" s="608"/>
      <c r="GX26" s="608"/>
      <c r="GY26" s="608"/>
      <c r="GZ26" s="608"/>
      <c r="HA26" s="608"/>
      <c r="HB26" s="349"/>
      <c r="HC26" s="105"/>
      <c r="HD26" s="603"/>
      <c r="HE26" s="989" t="s">
        <v>769</v>
      </c>
    </row>
    <row r="27" spans="1:213" s="17" customFormat="1" ht="12.75" customHeight="1">
      <c r="B27" s="247"/>
      <c r="D27" s="609"/>
      <c r="E27" s="37"/>
      <c r="F27" s="37"/>
      <c r="G27" s="37"/>
      <c r="H27" s="37"/>
      <c r="I27" s="37"/>
      <c r="J27" s="40"/>
      <c r="K27" s="40"/>
      <c r="L27" s="40"/>
      <c r="M27" s="40"/>
      <c r="N27" s="40"/>
      <c r="O27" s="40"/>
      <c r="P27" s="40"/>
      <c r="Q27" s="40"/>
      <c r="R27" s="944" t="s">
        <v>25</v>
      </c>
      <c r="S27" s="944"/>
      <c r="T27" s="944"/>
      <c r="U27" s="944"/>
      <c r="V27" s="944"/>
      <c r="W27" s="10"/>
      <c r="X27" s="992" t="s">
        <v>26</v>
      </c>
      <c r="Y27" s="992"/>
      <c r="Z27" s="992"/>
      <c r="AA27" s="992"/>
      <c r="AB27" s="992"/>
      <c r="AC27" s="40"/>
      <c r="AD27" s="40"/>
      <c r="AE27" s="819">
        <v>3</v>
      </c>
      <c r="AF27" s="819"/>
      <c r="AG27" s="819"/>
      <c r="AH27" s="819"/>
      <c r="AI27" s="104"/>
      <c r="AJ27" s="40"/>
      <c r="AK27" s="40"/>
      <c r="AL27" s="40"/>
      <c r="AM27" s="40"/>
      <c r="AN27" s="40"/>
      <c r="AO27" s="40"/>
      <c r="AP27" s="829" t="s">
        <v>300</v>
      </c>
      <c r="AQ27" s="829"/>
      <c r="AR27" s="829"/>
      <c r="AS27" s="829"/>
      <c r="AT27" s="829"/>
      <c r="AU27" s="829"/>
      <c r="AV27" s="829"/>
      <c r="AW27" s="829"/>
      <c r="AX27" s="829"/>
      <c r="AY27" s="829"/>
      <c r="AZ27" s="829"/>
      <c r="BA27" s="829"/>
      <c r="BB27" s="829"/>
      <c r="BC27" s="829"/>
      <c r="BD27" s="829"/>
      <c r="BE27" s="829"/>
      <c r="BF27" s="829"/>
      <c r="BG27" s="829"/>
      <c r="BH27" s="829"/>
      <c r="BI27" s="829"/>
      <c r="BJ27" s="829"/>
      <c r="BK27" s="829"/>
      <c r="BL27" s="829"/>
      <c r="BM27" s="829"/>
      <c r="BN27" s="829"/>
      <c r="BO27" s="829"/>
      <c r="BP27" s="372"/>
      <c r="BQ27" s="372"/>
      <c r="BR27" s="372"/>
      <c r="BS27" s="372"/>
      <c r="BT27" s="372"/>
      <c r="BU27" s="372"/>
      <c r="BV27" s="372"/>
      <c r="BW27" s="372"/>
      <c r="BX27" s="372"/>
      <c r="BY27" s="372"/>
      <c r="BZ27" s="372"/>
      <c r="CA27" s="372"/>
      <c r="CB27" s="372"/>
      <c r="CC27" s="372"/>
      <c r="CD27" s="372"/>
      <c r="CE27" s="372"/>
      <c r="CF27" s="372"/>
      <c r="CG27" s="372"/>
      <c r="CH27" s="372"/>
      <c r="CI27" s="372"/>
      <c r="CJ27" s="372"/>
      <c r="CK27" s="372"/>
      <c r="CL27" s="372"/>
      <c r="CM27" s="372"/>
      <c r="CN27" s="372"/>
      <c r="CO27" s="372"/>
      <c r="CP27" s="372"/>
      <c r="CQ27" s="372"/>
      <c r="CR27" s="372"/>
      <c r="CS27" s="372"/>
      <c r="CT27" s="372"/>
      <c r="CU27" s="372"/>
      <c r="CV27" s="372"/>
      <c r="CW27" s="372"/>
      <c r="CX27" s="372"/>
      <c r="CY27" s="372"/>
      <c r="CZ27" s="372"/>
      <c r="DA27" s="819">
        <v>5</v>
      </c>
      <c r="DB27" s="819"/>
      <c r="DC27" s="819"/>
      <c r="DD27" s="819"/>
      <c r="DE27" s="40"/>
      <c r="DF27" s="40"/>
      <c r="DG27" s="40"/>
      <c r="DH27" s="40"/>
      <c r="DI27" s="372"/>
      <c r="DJ27" s="104"/>
      <c r="DK27" s="104"/>
      <c r="DL27" s="104"/>
      <c r="DM27" s="104"/>
      <c r="DN27" s="104"/>
      <c r="DO27" s="372"/>
      <c r="DP27" s="372"/>
      <c r="DQ27" s="372"/>
      <c r="DR27" s="372"/>
      <c r="DS27" s="372"/>
      <c r="DT27" s="372"/>
      <c r="DU27" s="372"/>
      <c r="DV27" s="372"/>
      <c r="DW27" s="372"/>
      <c r="DX27" s="372"/>
      <c r="DY27" s="372"/>
      <c r="DZ27" s="819">
        <v>10</v>
      </c>
      <c r="EA27" s="819"/>
      <c r="EB27" s="819"/>
      <c r="EC27" s="819"/>
      <c r="ED27" s="40"/>
      <c r="EE27" s="40"/>
      <c r="EF27" s="40"/>
      <c r="EG27" s="40"/>
      <c r="EH27" s="372"/>
      <c r="EI27" s="372"/>
      <c r="EJ27" s="372"/>
      <c r="EK27" s="372"/>
      <c r="EL27" s="372"/>
      <c r="EM27" s="104"/>
      <c r="EN27" s="104"/>
      <c r="EO27" s="104"/>
      <c r="EP27" s="372"/>
      <c r="EQ27" s="372"/>
      <c r="ER27" s="372"/>
      <c r="ES27" s="372"/>
      <c r="ET27" s="372"/>
      <c r="EU27" s="372"/>
      <c r="EV27" s="372"/>
      <c r="EW27" s="40"/>
      <c r="EX27" s="819">
        <v>11</v>
      </c>
      <c r="EY27" s="819"/>
      <c r="EZ27" s="819"/>
      <c r="FA27" s="819"/>
      <c r="FB27" s="372"/>
      <c r="FC27" s="372"/>
      <c r="FD27" s="104"/>
      <c r="FE27" s="104"/>
      <c r="FF27" s="40"/>
      <c r="FG27" s="40"/>
      <c r="FH27" s="40"/>
      <c r="FI27" s="40"/>
      <c r="FJ27" s="372"/>
      <c r="FK27" s="993">
        <v>13</v>
      </c>
      <c r="FL27" s="993"/>
      <c r="FM27" s="993"/>
      <c r="FN27" s="993"/>
      <c r="FO27" s="993"/>
      <c r="FP27" s="372"/>
      <c r="FQ27" s="372"/>
      <c r="FR27" s="372"/>
      <c r="FS27" s="104"/>
      <c r="FT27" s="104"/>
      <c r="FU27" s="40"/>
      <c r="FV27" s="40"/>
      <c r="FW27" s="40"/>
      <c r="FX27" s="40"/>
      <c r="FY27" s="993">
        <v>15</v>
      </c>
      <c r="FZ27" s="993"/>
      <c r="GA27" s="993"/>
      <c r="GB27" s="993"/>
      <c r="GC27" s="993"/>
      <c r="GD27" s="372"/>
      <c r="GE27" s="372"/>
      <c r="GF27" s="372"/>
      <c r="GG27" s="372"/>
      <c r="GH27" s="104"/>
      <c r="GI27" s="372"/>
      <c r="GJ27" s="372"/>
      <c r="GK27" s="40"/>
      <c r="GL27" s="40"/>
      <c r="GM27" s="40"/>
      <c r="GN27" s="40"/>
      <c r="GO27" s="40"/>
      <c r="GP27" s="372"/>
      <c r="GQ27" s="372"/>
      <c r="GR27" s="372"/>
      <c r="GS27" s="372"/>
      <c r="GT27" s="372"/>
      <c r="GU27" s="372"/>
      <c r="GV27" s="372"/>
      <c r="GW27" s="372"/>
      <c r="GX27" s="372"/>
      <c r="GY27" s="372"/>
      <c r="GZ27" s="372"/>
      <c r="HA27" s="372"/>
      <c r="HB27" s="609"/>
      <c r="HC27" s="105"/>
      <c r="HD27" s="468" t="s">
        <v>14</v>
      </c>
      <c r="HE27" s="990"/>
    </row>
    <row r="28" spans="1:213" s="20" customFormat="1" ht="3" customHeight="1">
      <c r="B28" s="248"/>
      <c r="D28" s="610"/>
      <c r="E28" s="37"/>
      <c r="F28" s="37"/>
      <c r="G28" s="37"/>
      <c r="H28" s="37"/>
      <c r="I28" s="37"/>
      <c r="J28" s="15"/>
      <c r="K28" s="15"/>
      <c r="L28" s="962"/>
      <c r="M28" s="963"/>
      <c r="N28" s="963"/>
      <c r="O28" s="964"/>
      <c r="P28" s="15"/>
      <c r="Q28" s="15"/>
      <c r="R28" s="15"/>
      <c r="S28" s="864">
        <v>0</v>
      </c>
      <c r="T28" s="865"/>
      <c r="U28" s="865"/>
      <c r="V28" s="866"/>
      <c r="W28" s="37"/>
      <c r="X28" s="864">
        <v>1</v>
      </c>
      <c r="Y28" s="865"/>
      <c r="Z28" s="865"/>
      <c r="AA28" s="866"/>
      <c r="AB28" s="16"/>
      <c r="AC28" s="16"/>
      <c r="AD28" s="16"/>
      <c r="AE28" s="968"/>
      <c r="AF28" s="969"/>
      <c r="AG28" s="969"/>
      <c r="AH28" s="970"/>
      <c r="AI28" s="21"/>
      <c r="AJ28" s="968"/>
      <c r="AK28" s="969"/>
      <c r="AL28" s="969"/>
      <c r="AM28" s="970"/>
      <c r="AN28" s="12"/>
      <c r="AO28" s="15"/>
      <c r="AP28" s="829"/>
      <c r="AQ28" s="829"/>
      <c r="AR28" s="829"/>
      <c r="AS28" s="829"/>
      <c r="AT28" s="829"/>
      <c r="AU28" s="829"/>
      <c r="AV28" s="829"/>
      <c r="AW28" s="829"/>
      <c r="AX28" s="829"/>
      <c r="AY28" s="829"/>
      <c r="AZ28" s="829"/>
      <c r="BA28" s="829"/>
      <c r="BB28" s="829"/>
      <c r="BC28" s="829"/>
      <c r="BD28" s="829"/>
      <c r="BE28" s="829"/>
      <c r="BF28" s="829"/>
      <c r="BG28" s="829"/>
      <c r="BH28" s="829"/>
      <c r="BI28" s="829"/>
      <c r="BJ28" s="829"/>
      <c r="BK28" s="829"/>
      <c r="BL28" s="829"/>
      <c r="BM28" s="829"/>
      <c r="BN28" s="829"/>
      <c r="BO28" s="829"/>
      <c r="BP28" s="37"/>
      <c r="BQ28" s="37"/>
      <c r="BR28" s="37"/>
      <c r="BS28" s="37"/>
      <c r="BT28" s="37"/>
      <c r="BU28" s="37"/>
      <c r="BV28" s="37"/>
      <c r="BW28" s="37"/>
      <c r="BX28" s="37"/>
      <c r="BY28" s="37"/>
      <c r="BZ28" s="37"/>
      <c r="CA28" s="37"/>
      <c r="CB28" s="37"/>
      <c r="CC28" s="37"/>
      <c r="CD28" s="830" t="s">
        <v>75</v>
      </c>
      <c r="CE28" s="830"/>
      <c r="CF28" s="830"/>
      <c r="CG28" s="830"/>
      <c r="CH28" s="830"/>
      <c r="CI28" s="12"/>
      <c r="CJ28" s="12"/>
      <c r="CK28" s="12"/>
      <c r="CL28" s="15"/>
      <c r="CM28" s="15"/>
      <c r="CN28" s="15"/>
      <c r="CO28" s="15"/>
      <c r="CP28" s="15"/>
      <c r="CQ28" s="15"/>
      <c r="CR28" s="15"/>
      <c r="CS28" s="15"/>
      <c r="CT28" s="15"/>
      <c r="CU28" s="15"/>
      <c r="CV28" s="15"/>
      <c r="CW28" s="37"/>
      <c r="CX28" s="37"/>
      <c r="CY28" s="37"/>
      <c r="CZ28" s="37"/>
      <c r="DA28" s="968"/>
      <c r="DB28" s="969"/>
      <c r="DC28" s="969"/>
      <c r="DD28" s="970"/>
      <c r="DE28" s="37"/>
      <c r="DF28" s="968"/>
      <c r="DG28" s="969"/>
      <c r="DH28" s="969"/>
      <c r="DI28" s="970"/>
      <c r="DJ28" s="37"/>
      <c r="DK28" s="968"/>
      <c r="DL28" s="969"/>
      <c r="DM28" s="969"/>
      <c r="DN28" s="970"/>
      <c r="DO28" s="37"/>
      <c r="DP28" s="968"/>
      <c r="DQ28" s="969"/>
      <c r="DR28" s="969"/>
      <c r="DS28" s="970"/>
      <c r="DT28" s="37"/>
      <c r="DU28" s="968"/>
      <c r="DV28" s="969"/>
      <c r="DW28" s="969"/>
      <c r="DX28" s="970"/>
      <c r="DY28" s="37"/>
      <c r="DZ28" s="968"/>
      <c r="EA28" s="969"/>
      <c r="EB28" s="969"/>
      <c r="EC28" s="970"/>
      <c r="ED28" s="37"/>
      <c r="EE28" s="37"/>
      <c r="EF28" s="37"/>
      <c r="EG28" s="37"/>
      <c r="EH28" s="37"/>
      <c r="EI28" s="37"/>
      <c r="EJ28" s="37"/>
      <c r="EK28" s="37"/>
      <c r="EL28" s="37"/>
      <c r="EM28" s="38"/>
      <c r="EN28" s="38"/>
      <c r="EO28" s="38"/>
      <c r="EP28" s="37"/>
      <c r="EQ28" s="37"/>
      <c r="ER28" s="37"/>
      <c r="ES28" s="37"/>
      <c r="ET28" s="37"/>
      <c r="EU28" s="37"/>
      <c r="EV28" s="37"/>
      <c r="EW28" s="12"/>
      <c r="EX28" s="968"/>
      <c r="EY28" s="969"/>
      <c r="EZ28" s="969"/>
      <c r="FA28" s="970"/>
      <c r="FB28" s="737"/>
      <c r="FC28" s="968"/>
      <c r="FD28" s="969"/>
      <c r="FE28" s="969"/>
      <c r="FF28" s="970"/>
      <c r="FG28" s="12"/>
      <c r="FH28" s="12"/>
      <c r="FI28" s="12"/>
      <c r="FJ28" s="37"/>
      <c r="FK28" s="37"/>
      <c r="FL28" s="968"/>
      <c r="FM28" s="969"/>
      <c r="FN28" s="969"/>
      <c r="FO28" s="970"/>
      <c r="FP28" s="37"/>
      <c r="FQ28" s="968"/>
      <c r="FR28" s="969"/>
      <c r="FS28" s="969"/>
      <c r="FT28" s="970"/>
      <c r="FU28" s="37"/>
      <c r="FV28" s="37"/>
      <c r="FW28" s="37"/>
      <c r="FX28" s="37"/>
      <c r="FY28" s="37"/>
      <c r="FZ28" s="968"/>
      <c r="GA28" s="969"/>
      <c r="GB28" s="969"/>
      <c r="GC28" s="970"/>
      <c r="GD28" s="37"/>
      <c r="GE28" s="968"/>
      <c r="GF28" s="969"/>
      <c r="GG28" s="969"/>
      <c r="GH28" s="970"/>
      <c r="GI28" s="37"/>
      <c r="GJ28" s="37"/>
      <c r="GK28" s="37"/>
      <c r="GL28" s="37"/>
      <c r="GM28" s="37"/>
      <c r="GN28" s="37"/>
      <c r="GO28" s="37"/>
      <c r="GP28" s="37"/>
      <c r="GQ28" s="37"/>
      <c r="GR28" s="37"/>
      <c r="GS28" s="37"/>
      <c r="GT28" s="37"/>
      <c r="GU28" s="37"/>
      <c r="GV28" s="37"/>
      <c r="GW28" s="37"/>
      <c r="GX28" s="37"/>
      <c r="GY28" s="37"/>
      <c r="GZ28" s="37"/>
      <c r="HA28" s="12"/>
      <c r="HB28" s="610"/>
      <c r="HC28" s="105"/>
      <c r="HE28" s="990"/>
    </row>
    <row r="29" spans="1:213" s="20" customFormat="1" ht="11.25" customHeight="1">
      <c r="A29" s="851" t="s">
        <v>682</v>
      </c>
      <c r="B29" s="248"/>
      <c r="D29" s="610"/>
      <c r="E29" s="948" t="s">
        <v>258</v>
      </c>
      <c r="F29" s="948"/>
      <c r="G29" s="948"/>
      <c r="H29" s="948"/>
      <c r="I29" s="948"/>
      <c r="J29" s="669"/>
      <c r="K29" s="15"/>
      <c r="L29" s="986"/>
      <c r="M29" s="987"/>
      <c r="N29" s="987"/>
      <c r="O29" s="988"/>
      <c r="P29" s="15"/>
      <c r="Q29" s="15"/>
      <c r="R29" s="15"/>
      <c r="S29" s="867"/>
      <c r="T29" s="830"/>
      <c r="U29" s="830"/>
      <c r="V29" s="868"/>
      <c r="W29" s="37"/>
      <c r="X29" s="867"/>
      <c r="Y29" s="830"/>
      <c r="Z29" s="830"/>
      <c r="AA29" s="868"/>
      <c r="AB29" s="317"/>
      <c r="AC29" s="317"/>
      <c r="AD29" s="16"/>
      <c r="AE29" s="974"/>
      <c r="AF29" s="975"/>
      <c r="AG29" s="975"/>
      <c r="AH29" s="976"/>
      <c r="AI29" s="21"/>
      <c r="AJ29" s="974"/>
      <c r="AK29" s="975"/>
      <c r="AL29" s="975"/>
      <c r="AM29" s="976"/>
      <c r="AN29" s="12"/>
      <c r="AO29" s="15"/>
      <c r="AP29" s="829"/>
      <c r="AQ29" s="829"/>
      <c r="AR29" s="829"/>
      <c r="AS29" s="829"/>
      <c r="AT29" s="829"/>
      <c r="AU29" s="829"/>
      <c r="AV29" s="829"/>
      <c r="AW29" s="829"/>
      <c r="AX29" s="829"/>
      <c r="AY29" s="829"/>
      <c r="AZ29" s="829"/>
      <c r="BA29" s="829"/>
      <c r="BB29" s="829"/>
      <c r="BC29" s="829"/>
      <c r="BD29" s="829"/>
      <c r="BE29" s="829"/>
      <c r="BF29" s="829"/>
      <c r="BG29" s="829"/>
      <c r="BH29" s="829"/>
      <c r="BI29" s="829"/>
      <c r="BJ29" s="829"/>
      <c r="BK29" s="829"/>
      <c r="BL29" s="829"/>
      <c r="BM29" s="829"/>
      <c r="BN29" s="829"/>
      <c r="BO29" s="829"/>
      <c r="BP29" s="895" t="s">
        <v>79</v>
      </c>
      <c r="BQ29" s="895"/>
      <c r="BR29" s="895"/>
      <c r="BS29" s="895"/>
      <c r="BT29" s="895"/>
      <c r="BU29" s="895"/>
      <c r="BV29" s="895"/>
      <c r="BW29" s="895"/>
      <c r="BX29" s="895"/>
      <c r="BY29" s="895"/>
      <c r="BZ29" s="895"/>
      <c r="CA29" s="895"/>
      <c r="CB29" s="895"/>
      <c r="CC29" s="895"/>
      <c r="CD29" s="830"/>
      <c r="CE29" s="830"/>
      <c r="CF29" s="830"/>
      <c r="CG29" s="830"/>
      <c r="CH29" s="830"/>
      <c r="CI29" s="830" t="s">
        <v>299</v>
      </c>
      <c r="CJ29" s="830"/>
      <c r="CK29" s="830"/>
      <c r="CL29" s="830"/>
      <c r="CM29" s="977"/>
      <c r="CN29" s="978"/>
      <c r="CO29" s="979"/>
      <c r="CP29" s="372"/>
      <c r="CQ29" s="977"/>
      <c r="CR29" s="978"/>
      <c r="CS29" s="979"/>
      <c r="CT29" s="867" t="s">
        <v>257</v>
      </c>
      <c r="CU29" s="830"/>
      <c r="CV29" s="830"/>
      <c r="CW29" s="830"/>
      <c r="CX29" s="830"/>
      <c r="CY29" s="830"/>
      <c r="CZ29" s="830"/>
      <c r="DA29" s="974"/>
      <c r="DB29" s="975"/>
      <c r="DC29" s="975"/>
      <c r="DD29" s="976"/>
      <c r="DE29" s="37"/>
      <c r="DF29" s="974"/>
      <c r="DG29" s="975"/>
      <c r="DH29" s="975"/>
      <c r="DI29" s="976"/>
      <c r="DJ29" s="37"/>
      <c r="DK29" s="974"/>
      <c r="DL29" s="975"/>
      <c r="DM29" s="975"/>
      <c r="DN29" s="976"/>
      <c r="DO29" s="37"/>
      <c r="DP29" s="974"/>
      <c r="DQ29" s="975"/>
      <c r="DR29" s="975"/>
      <c r="DS29" s="976"/>
      <c r="DT29" s="37"/>
      <c r="DU29" s="974"/>
      <c r="DV29" s="975"/>
      <c r="DW29" s="975"/>
      <c r="DX29" s="976"/>
      <c r="DY29" s="37"/>
      <c r="DZ29" s="974"/>
      <c r="EA29" s="975"/>
      <c r="EB29" s="975"/>
      <c r="EC29" s="976"/>
      <c r="ED29" s="867" t="s">
        <v>23</v>
      </c>
      <c r="EE29" s="830"/>
      <c r="EF29" s="830"/>
      <c r="EG29" s="830"/>
      <c r="EH29" s="830"/>
      <c r="EI29" s="37"/>
      <c r="EJ29" s="37"/>
      <c r="EK29" s="37"/>
      <c r="EL29" s="37"/>
      <c r="EM29" s="37"/>
      <c r="EN29" s="37"/>
      <c r="EO29" s="984" t="s">
        <v>691</v>
      </c>
      <c r="EP29" s="984"/>
      <c r="EQ29" s="984"/>
      <c r="ER29" s="984"/>
      <c r="ES29" s="984"/>
      <c r="ET29" s="984"/>
      <c r="EU29" s="984"/>
      <c r="EV29" s="984"/>
      <c r="EW29" s="985"/>
      <c r="EX29" s="974"/>
      <c r="EY29" s="975"/>
      <c r="EZ29" s="975"/>
      <c r="FA29" s="976"/>
      <c r="FB29" s="37"/>
      <c r="FC29" s="974"/>
      <c r="FD29" s="975"/>
      <c r="FE29" s="975"/>
      <c r="FF29" s="976"/>
      <c r="FG29" s="830" t="s">
        <v>19</v>
      </c>
      <c r="FH29" s="830"/>
      <c r="FI29" s="830"/>
      <c r="FJ29" s="830"/>
      <c r="FK29" s="830"/>
      <c r="FL29" s="974"/>
      <c r="FM29" s="975"/>
      <c r="FN29" s="975"/>
      <c r="FO29" s="976"/>
      <c r="FP29" s="37"/>
      <c r="FQ29" s="974"/>
      <c r="FR29" s="975"/>
      <c r="FS29" s="975"/>
      <c r="FT29" s="976"/>
      <c r="FU29" s="830" t="s">
        <v>20</v>
      </c>
      <c r="FV29" s="830"/>
      <c r="FW29" s="830"/>
      <c r="FX29" s="830"/>
      <c r="FY29" s="830"/>
      <c r="FZ29" s="974"/>
      <c r="GA29" s="975"/>
      <c r="GB29" s="975"/>
      <c r="GC29" s="976"/>
      <c r="GD29" s="37"/>
      <c r="GE29" s="974"/>
      <c r="GF29" s="975"/>
      <c r="GG29" s="975"/>
      <c r="GH29" s="976"/>
      <c r="GI29" s="867" t="s">
        <v>21</v>
      </c>
      <c r="GJ29" s="830"/>
      <c r="GK29" s="830"/>
      <c r="GL29" s="830"/>
      <c r="GM29" s="830"/>
      <c r="GN29" s="37"/>
      <c r="GO29" s="37"/>
      <c r="GP29" s="37"/>
      <c r="GQ29" s="37"/>
      <c r="GR29" s="37"/>
      <c r="GS29" s="37"/>
      <c r="GT29" s="37"/>
      <c r="GU29" s="12"/>
      <c r="GV29" s="12"/>
      <c r="GW29" s="12"/>
      <c r="GX29" s="12"/>
      <c r="GY29" s="12"/>
      <c r="GZ29" s="12"/>
      <c r="HA29" s="12"/>
      <c r="HB29" s="610"/>
      <c r="HC29" s="105"/>
      <c r="HE29" s="990"/>
    </row>
    <row r="30" spans="1:213" s="20" customFormat="1" ht="11.25" customHeight="1">
      <c r="A30" s="851"/>
      <c r="B30" s="248"/>
      <c r="D30" s="610"/>
      <c r="E30" s="948"/>
      <c r="F30" s="948"/>
      <c r="G30" s="948"/>
      <c r="H30" s="948"/>
      <c r="I30" s="948"/>
      <c r="J30" s="669"/>
      <c r="K30" s="19"/>
      <c r="L30" s="986"/>
      <c r="M30" s="987"/>
      <c r="N30" s="987"/>
      <c r="O30" s="988"/>
      <c r="P30" s="19"/>
      <c r="Q30" s="19"/>
      <c r="R30" s="19"/>
      <c r="S30" s="867"/>
      <c r="T30" s="830"/>
      <c r="U30" s="830"/>
      <c r="V30" s="868"/>
      <c r="W30" s="38"/>
      <c r="X30" s="867"/>
      <c r="Y30" s="830"/>
      <c r="Z30" s="830"/>
      <c r="AA30" s="868"/>
      <c r="AB30" s="317"/>
      <c r="AC30" s="317"/>
      <c r="AD30" s="317"/>
      <c r="AE30" s="974"/>
      <c r="AF30" s="975"/>
      <c r="AG30" s="975"/>
      <c r="AH30" s="976"/>
      <c r="AI30" s="21"/>
      <c r="AJ30" s="974"/>
      <c r="AK30" s="975"/>
      <c r="AL30" s="975"/>
      <c r="AM30" s="976"/>
      <c r="AN30" s="12"/>
      <c r="AO30" s="19"/>
      <c r="AP30" s="853" t="str">
        <f>+会社名等!D6</f>
        <v>○○知事</v>
      </c>
      <c r="AQ30" s="853"/>
      <c r="AR30" s="853"/>
      <c r="AS30" s="853"/>
      <c r="AT30" s="853"/>
      <c r="AU30" s="853"/>
      <c r="AV30" s="853"/>
      <c r="AW30" s="853"/>
      <c r="AX30" s="853"/>
      <c r="AY30" s="853"/>
      <c r="AZ30" s="853"/>
      <c r="BA30" s="853"/>
      <c r="BB30" s="853"/>
      <c r="BC30" s="853"/>
      <c r="BD30" s="853"/>
      <c r="BE30" s="853"/>
      <c r="BF30" s="853"/>
      <c r="BG30" s="853"/>
      <c r="BH30" s="853"/>
      <c r="BI30" s="853"/>
      <c r="BJ30" s="853"/>
      <c r="BK30" s="853"/>
      <c r="BL30" s="853"/>
      <c r="BM30" s="853"/>
      <c r="BN30" s="853"/>
      <c r="BO30" s="853"/>
      <c r="BP30" s="895"/>
      <c r="BQ30" s="895"/>
      <c r="BR30" s="895"/>
      <c r="BS30" s="895"/>
      <c r="BT30" s="895"/>
      <c r="BU30" s="895"/>
      <c r="BV30" s="895"/>
      <c r="BW30" s="895"/>
      <c r="BX30" s="895"/>
      <c r="BY30" s="895"/>
      <c r="BZ30" s="895"/>
      <c r="CA30" s="895"/>
      <c r="CB30" s="895"/>
      <c r="CC30" s="895"/>
      <c r="CD30" s="983" t="s">
        <v>76</v>
      </c>
      <c r="CE30" s="983"/>
      <c r="CF30" s="983"/>
      <c r="CG30" s="983"/>
      <c r="CH30" s="983"/>
      <c r="CI30" s="830"/>
      <c r="CJ30" s="830"/>
      <c r="CK30" s="830"/>
      <c r="CL30" s="830"/>
      <c r="CM30" s="980"/>
      <c r="CN30" s="981"/>
      <c r="CO30" s="982"/>
      <c r="CP30" s="372"/>
      <c r="CQ30" s="980"/>
      <c r="CR30" s="981"/>
      <c r="CS30" s="982"/>
      <c r="CT30" s="867"/>
      <c r="CU30" s="830"/>
      <c r="CV30" s="830"/>
      <c r="CW30" s="830"/>
      <c r="CX30" s="830"/>
      <c r="CY30" s="830"/>
      <c r="CZ30" s="830"/>
      <c r="DA30" s="974"/>
      <c r="DB30" s="975"/>
      <c r="DC30" s="975"/>
      <c r="DD30" s="976"/>
      <c r="DE30" s="37"/>
      <c r="DF30" s="974"/>
      <c r="DG30" s="975"/>
      <c r="DH30" s="975"/>
      <c r="DI30" s="976"/>
      <c r="DJ30" s="37"/>
      <c r="DK30" s="974"/>
      <c r="DL30" s="975"/>
      <c r="DM30" s="975"/>
      <c r="DN30" s="976"/>
      <c r="DO30" s="37"/>
      <c r="DP30" s="974"/>
      <c r="DQ30" s="975"/>
      <c r="DR30" s="975"/>
      <c r="DS30" s="976"/>
      <c r="DT30" s="37"/>
      <c r="DU30" s="974"/>
      <c r="DV30" s="975"/>
      <c r="DW30" s="975"/>
      <c r="DX30" s="976"/>
      <c r="DY30" s="37"/>
      <c r="DZ30" s="974"/>
      <c r="EA30" s="975"/>
      <c r="EB30" s="975"/>
      <c r="EC30" s="976"/>
      <c r="ED30" s="867"/>
      <c r="EE30" s="830"/>
      <c r="EF30" s="830"/>
      <c r="EG30" s="830"/>
      <c r="EH30" s="830"/>
      <c r="EI30" s="37"/>
      <c r="EJ30" s="37"/>
      <c r="EK30" s="37"/>
      <c r="EL30" s="37"/>
      <c r="EM30" s="37"/>
      <c r="EN30" s="37"/>
      <c r="EO30" s="984"/>
      <c r="EP30" s="984"/>
      <c r="EQ30" s="984"/>
      <c r="ER30" s="984"/>
      <c r="ES30" s="984"/>
      <c r="ET30" s="984"/>
      <c r="EU30" s="984"/>
      <c r="EV30" s="984"/>
      <c r="EW30" s="985"/>
      <c r="EX30" s="974"/>
      <c r="EY30" s="975"/>
      <c r="EZ30" s="975"/>
      <c r="FA30" s="976"/>
      <c r="FB30" s="37"/>
      <c r="FC30" s="974"/>
      <c r="FD30" s="975"/>
      <c r="FE30" s="975"/>
      <c r="FF30" s="976"/>
      <c r="FG30" s="830"/>
      <c r="FH30" s="830"/>
      <c r="FI30" s="830"/>
      <c r="FJ30" s="830"/>
      <c r="FK30" s="830"/>
      <c r="FL30" s="974"/>
      <c r="FM30" s="975"/>
      <c r="FN30" s="975"/>
      <c r="FO30" s="976"/>
      <c r="FP30" s="37"/>
      <c r="FQ30" s="974"/>
      <c r="FR30" s="975"/>
      <c r="FS30" s="975"/>
      <c r="FT30" s="976"/>
      <c r="FU30" s="830"/>
      <c r="FV30" s="830"/>
      <c r="FW30" s="830"/>
      <c r="FX30" s="830"/>
      <c r="FY30" s="830"/>
      <c r="FZ30" s="974"/>
      <c r="GA30" s="975"/>
      <c r="GB30" s="975"/>
      <c r="GC30" s="976"/>
      <c r="GD30" s="37"/>
      <c r="GE30" s="974"/>
      <c r="GF30" s="975"/>
      <c r="GG30" s="975"/>
      <c r="GH30" s="976"/>
      <c r="GI30" s="867"/>
      <c r="GJ30" s="830"/>
      <c r="GK30" s="830"/>
      <c r="GL30" s="830"/>
      <c r="GM30" s="830"/>
      <c r="GN30" s="37"/>
      <c r="GO30" s="37"/>
      <c r="GP30" s="37"/>
      <c r="GQ30" s="37"/>
      <c r="GR30" s="37"/>
      <c r="GS30" s="37"/>
      <c r="GT30" s="37"/>
      <c r="GU30" s="12"/>
      <c r="GV30" s="12"/>
      <c r="GW30" s="12"/>
      <c r="GX30" s="12"/>
      <c r="GY30" s="12"/>
      <c r="GZ30" s="12"/>
      <c r="HA30" s="12"/>
      <c r="HB30" s="610"/>
      <c r="HC30" s="105"/>
      <c r="HE30" s="990"/>
    </row>
    <row r="31" spans="1:213" s="20" customFormat="1" ht="3" customHeight="1">
      <c r="B31" s="248"/>
      <c r="D31" s="610"/>
      <c r="E31" s="620"/>
      <c r="F31" s="620"/>
      <c r="G31" s="620"/>
      <c r="H31" s="620"/>
      <c r="I31" s="620"/>
      <c r="J31" s="669"/>
      <c r="K31" s="19"/>
      <c r="L31" s="965"/>
      <c r="M31" s="966"/>
      <c r="N31" s="966"/>
      <c r="O31" s="967"/>
      <c r="P31" s="19"/>
      <c r="Q31" s="19"/>
      <c r="R31" s="19"/>
      <c r="S31" s="869"/>
      <c r="T31" s="870"/>
      <c r="U31" s="870"/>
      <c r="V31" s="871"/>
      <c r="W31" s="38"/>
      <c r="X31" s="869"/>
      <c r="Y31" s="870"/>
      <c r="Z31" s="870"/>
      <c r="AA31" s="871"/>
      <c r="AB31" s="317"/>
      <c r="AC31" s="317"/>
      <c r="AD31" s="317"/>
      <c r="AE31" s="971"/>
      <c r="AF31" s="930"/>
      <c r="AG31" s="930"/>
      <c r="AH31" s="972"/>
      <c r="AI31" s="21"/>
      <c r="AJ31" s="971"/>
      <c r="AK31" s="930"/>
      <c r="AL31" s="930"/>
      <c r="AM31" s="972"/>
      <c r="AN31" s="12"/>
      <c r="AO31" s="19"/>
      <c r="AP31" s="853"/>
      <c r="AQ31" s="853"/>
      <c r="AR31" s="853"/>
      <c r="AS31" s="853"/>
      <c r="AT31" s="853"/>
      <c r="AU31" s="853"/>
      <c r="AV31" s="853"/>
      <c r="AW31" s="853"/>
      <c r="AX31" s="853"/>
      <c r="AY31" s="853"/>
      <c r="AZ31" s="853"/>
      <c r="BA31" s="853"/>
      <c r="BB31" s="853"/>
      <c r="BC31" s="853"/>
      <c r="BD31" s="853"/>
      <c r="BE31" s="853"/>
      <c r="BF31" s="853"/>
      <c r="BG31" s="853"/>
      <c r="BH31" s="853"/>
      <c r="BI31" s="853"/>
      <c r="BJ31" s="853"/>
      <c r="BK31" s="853"/>
      <c r="BL31" s="853"/>
      <c r="BM31" s="853"/>
      <c r="BN31" s="853"/>
      <c r="BO31" s="853"/>
      <c r="BP31" s="37"/>
      <c r="BQ31" s="37"/>
      <c r="BR31" s="37"/>
      <c r="BS31" s="38"/>
      <c r="BT31" s="38"/>
      <c r="BU31" s="38"/>
      <c r="BV31" s="38"/>
      <c r="BW31" s="38"/>
      <c r="BX31" s="38"/>
      <c r="BY31" s="38"/>
      <c r="BZ31" s="38"/>
      <c r="CA31" s="38"/>
      <c r="CB31" s="38"/>
      <c r="CC31" s="37"/>
      <c r="CD31" s="983"/>
      <c r="CE31" s="983"/>
      <c r="CF31" s="983"/>
      <c r="CG31" s="983"/>
      <c r="CH31" s="983"/>
      <c r="CI31" s="12"/>
      <c r="CJ31" s="12"/>
      <c r="CK31" s="669"/>
      <c r="CL31" s="12"/>
      <c r="CM31" s="19"/>
      <c r="CN31" s="19"/>
      <c r="CO31" s="19"/>
      <c r="CP31" s="19"/>
      <c r="CQ31" s="19"/>
      <c r="CR31" s="19"/>
      <c r="CS31" s="19"/>
      <c r="CT31" s="19"/>
      <c r="CU31" s="19"/>
      <c r="CV31" s="19"/>
      <c r="CW31" s="38"/>
      <c r="CX31" s="38"/>
      <c r="CY31" s="38"/>
      <c r="CZ31" s="38"/>
      <c r="DA31" s="971"/>
      <c r="DB31" s="930"/>
      <c r="DC31" s="930"/>
      <c r="DD31" s="972"/>
      <c r="DE31" s="37"/>
      <c r="DF31" s="971"/>
      <c r="DG31" s="930"/>
      <c r="DH31" s="930"/>
      <c r="DI31" s="972"/>
      <c r="DJ31" s="37"/>
      <c r="DK31" s="971"/>
      <c r="DL31" s="930"/>
      <c r="DM31" s="930"/>
      <c r="DN31" s="972"/>
      <c r="DO31" s="37"/>
      <c r="DP31" s="971"/>
      <c r="DQ31" s="930"/>
      <c r="DR31" s="930"/>
      <c r="DS31" s="972"/>
      <c r="DT31" s="37"/>
      <c r="DU31" s="971"/>
      <c r="DV31" s="930"/>
      <c r="DW31" s="930"/>
      <c r="DX31" s="972"/>
      <c r="DY31" s="37"/>
      <c r="DZ31" s="971"/>
      <c r="EA31" s="930"/>
      <c r="EB31" s="930"/>
      <c r="EC31" s="972"/>
      <c r="ED31" s="37"/>
      <c r="EE31" s="37"/>
      <c r="EF31" s="37"/>
      <c r="EG31" s="37"/>
      <c r="EH31" s="37"/>
      <c r="EI31" s="37"/>
      <c r="EJ31" s="37"/>
      <c r="EK31" s="38"/>
      <c r="EL31" s="38"/>
      <c r="EM31" s="38"/>
      <c r="EN31" s="38"/>
      <c r="EO31" s="833"/>
      <c r="EP31" s="833"/>
      <c r="EQ31" s="833"/>
      <c r="ER31" s="833"/>
      <c r="ES31" s="833"/>
      <c r="ET31" s="833"/>
      <c r="EU31" s="833"/>
      <c r="EV31" s="833"/>
      <c r="EW31" s="973"/>
      <c r="EX31" s="971"/>
      <c r="EY31" s="930"/>
      <c r="EZ31" s="930"/>
      <c r="FA31" s="972"/>
      <c r="FB31" s="737"/>
      <c r="FC31" s="971"/>
      <c r="FD31" s="930"/>
      <c r="FE31" s="930"/>
      <c r="FF31" s="972"/>
      <c r="FG31" s="12"/>
      <c r="FH31" s="12"/>
      <c r="FI31" s="12"/>
      <c r="FJ31" s="38"/>
      <c r="FK31" s="37"/>
      <c r="FL31" s="971"/>
      <c r="FM31" s="930"/>
      <c r="FN31" s="930"/>
      <c r="FO31" s="972"/>
      <c r="FP31" s="37"/>
      <c r="FQ31" s="971"/>
      <c r="FR31" s="930"/>
      <c r="FS31" s="930"/>
      <c r="FT31" s="972"/>
      <c r="FU31" s="37"/>
      <c r="FV31" s="37"/>
      <c r="FW31" s="37"/>
      <c r="FX31" s="37"/>
      <c r="FY31" s="37"/>
      <c r="FZ31" s="971"/>
      <c r="GA31" s="930"/>
      <c r="GB31" s="930"/>
      <c r="GC31" s="972"/>
      <c r="GD31" s="37"/>
      <c r="GE31" s="971"/>
      <c r="GF31" s="930"/>
      <c r="GG31" s="930"/>
      <c r="GH31" s="972"/>
      <c r="GI31" s="37"/>
      <c r="GJ31" s="37"/>
      <c r="GK31" s="37"/>
      <c r="GL31" s="37"/>
      <c r="GM31" s="37"/>
      <c r="GN31" s="37"/>
      <c r="GO31" s="37"/>
      <c r="GP31" s="37"/>
      <c r="GQ31" s="37"/>
      <c r="GR31" s="37"/>
      <c r="GS31" s="37"/>
      <c r="GT31" s="37"/>
      <c r="GU31" s="37"/>
      <c r="GV31" s="37"/>
      <c r="GW31" s="37"/>
      <c r="GX31" s="37"/>
      <c r="GY31" s="37"/>
      <c r="GZ31" s="37"/>
      <c r="HA31" s="12"/>
      <c r="HB31" s="610"/>
      <c r="HC31" s="105"/>
      <c r="HE31" s="991"/>
    </row>
    <row r="32" spans="1:213" s="20" customFormat="1" ht="3" customHeight="1" thickBot="1">
      <c r="B32" s="248"/>
      <c r="D32" s="610"/>
      <c r="E32" s="620"/>
      <c r="F32" s="620"/>
      <c r="G32" s="620"/>
      <c r="H32" s="620"/>
      <c r="I32" s="620"/>
      <c r="J32" s="669"/>
      <c r="K32" s="19"/>
      <c r="L32" s="712"/>
      <c r="M32" s="712"/>
      <c r="N32" s="712"/>
      <c r="O32" s="712"/>
      <c r="P32" s="19"/>
      <c r="Q32" s="19"/>
      <c r="R32" s="19"/>
      <c r="S32" s="38"/>
      <c r="T32" s="38"/>
      <c r="U32" s="38"/>
      <c r="V32" s="38"/>
      <c r="W32" s="38"/>
      <c r="X32" s="38"/>
      <c r="Y32" s="38"/>
      <c r="Z32" s="38"/>
      <c r="AA32" s="38"/>
      <c r="AB32" s="43"/>
      <c r="AC32" s="43"/>
      <c r="AD32" s="19"/>
      <c r="AE32" s="19"/>
      <c r="AF32" s="19"/>
      <c r="AG32" s="19"/>
      <c r="AH32" s="19"/>
      <c r="AI32" s="19"/>
      <c r="AJ32" s="19"/>
      <c r="AK32" s="19"/>
      <c r="AL32" s="19"/>
      <c r="AM32" s="19"/>
      <c r="AN32" s="19"/>
      <c r="AO32" s="19"/>
      <c r="AP32" s="853"/>
      <c r="AQ32" s="853"/>
      <c r="AR32" s="853"/>
      <c r="AS32" s="853"/>
      <c r="AT32" s="853"/>
      <c r="AU32" s="853"/>
      <c r="AV32" s="853"/>
      <c r="AW32" s="853"/>
      <c r="AX32" s="853"/>
      <c r="AY32" s="853"/>
      <c r="AZ32" s="853"/>
      <c r="BA32" s="853"/>
      <c r="BB32" s="853"/>
      <c r="BC32" s="853"/>
      <c r="BD32" s="853"/>
      <c r="BE32" s="853"/>
      <c r="BF32" s="853"/>
      <c r="BG32" s="853"/>
      <c r="BH32" s="853"/>
      <c r="BI32" s="853"/>
      <c r="BJ32" s="853"/>
      <c r="BK32" s="853"/>
      <c r="BL32" s="853"/>
      <c r="BM32" s="853"/>
      <c r="BN32" s="853"/>
      <c r="BO32" s="853"/>
      <c r="BP32" s="100"/>
      <c r="BQ32" s="100"/>
      <c r="BR32" s="100"/>
      <c r="BS32" s="100"/>
      <c r="BT32" s="100"/>
      <c r="BU32" s="100"/>
      <c r="BV32" s="100"/>
      <c r="BW32" s="38"/>
      <c r="BX32" s="38"/>
      <c r="BY32" s="38"/>
      <c r="BZ32" s="38"/>
      <c r="CA32" s="38"/>
      <c r="CB32" s="38"/>
      <c r="CC32" s="38"/>
      <c r="CD32" s="38"/>
      <c r="CE32" s="38"/>
      <c r="CF32" s="38"/>
      <c r="CG32" s="38"/>
      <c r="CH32" s="38"/>
      <c r="CI32" s="21"/>
      <c r="CJ32" s="21"/>
      <c r="CK32" s="669"/>
      <c r="CL32" s="12"/>
      <c r="CM32" s="19"/>
      <c r="CN32" s="19"/>
      <c r="CO32" s="19"/>
      <c r="CP32" s="19"/>
      <c r="CQ32" s="19"/>
      <c r="CR32" s="19"/>
      <c r="CS32" s="19"/>
      <c r="CT32" s="19"/>
      <c r="CU32" s="19"/>
      <c r="CV32" s="19"/>
      <c r="CW32" s="19"/>
      <c r="CX32" s="19"/>
      <c r="CY32" s="318"/>
      <c r="CZ32" s="318"/>
      <c r="DA32" s="318"/>
      <c r="DB32" s="712"/>
      <c r="DC32" s="712"/>
      <c r="DD32" s="712"/>
      <c r="DE32" s="712"/>
      <c r="DF32" s="19"/>
      <c r="DG32" s="19"/>
      <c r="DH32" s="712"/>
      <c r="DI32" s="712"/>
      <c r="DJ32" s="712"/>
      <c r="DK32" s="19"/>
      <c r="DL32" s="19"/>
      <c r="DM32" s="19"/>
      <c r="DN32" s="712"/>
      <c r="DO32" s="712"/>
      <c r="DP32" s="712"/>
      <c r="DQ32" s="19"/>
      <c r="DR32" s="19"/>
      <c r="DS32" s="712"/>
      <c r="DT32" s="712"/>
      <c r="DU32" s="712"/>
      <c r="DV32" s="712"/>
      <c r="DW32" s="19"/>
      <c r="DX32" s="19"/>
      <c r="DY32" s="712"/>
      <c r="DZ32" s="712"/>
      <c r="EA32" s="712"/>
      <c r="EB32" s="712"/>
      <c r="EC32" s="712"/>
      <c r="ED32" s="19"/>
      <c r="EE32" s="712"/>
      <c r="EF32" s="712"/>
      <c r="EG32" s="712"/>
      <c r="EH32" s="712"/>
      <c r="EI32" s="19"/>
      <c r="EJ32" s="19"/>
      <c r="EK32" s="19"/>
      <c r="EL32" s="19"/>
      <c r="EM32" s="19"/>
      <c r="EN32" s="19"/>
      <c r="EO32" s="19"/>
      <c r="EP32" s="21"/>
      <c r="EQ32" s="21"/>
      <c r="ER32" s="21"/>
      <c r="ES32" s="21"/>
      <c r="ET32" s="21"/>
      <c r="EU32" s="21"/>
      <c r="EV32" s="21"/>
      <c r="EW32" s="21"/>
      <c r="EX32" s="21"/>
      <c r="EY32" s="21"/>
      <c r="EZ32" s="21"/>
      <c r="FA32" s="712"/>
      <c r="FB32" s="712"/>
      <c r="FC32" s="712"/>
      <c r="FD32" s="19"/>
      <c r="FE32" s="19"/>
      <c r="FF32" s="319"/>
      <c r="FG32" s="319"/>
      <c r="FH32" s="319"/>
      <c r="FI32" s="319"/>
      <c r="FJ32" s="320"/>
      <c r="FK32" s="320"/>
      <c r="FL32" s="320"/>
      <c r="FM32" s="320"/>
      <c r="FN32" s="320"/>
      <c r="FO32" s="319"/>
      <c r="FP32" s="319"/>
      <c r="FQ32" s="319"/>
      <c r="FR32" s="320"/>
      <c r="FS32" s="319"/>
      <c r="FT32" s="319"/>
      <c r="FU32" s="319"/>
      <c r="FV32" s="319"/>
      <c r="FW32" s="319"/>
      <c r="FX32" s="320"/>
      <c r="FY32" s="320"/>
      <c r="FZ32" s="320"/>
      <c r="GA32" s="319"/>
      <c r="GB32" s="319"/>
      <c r="GC32" s="319"/>
      <c r="GD32" s="320"/>
      <c r="GE32" s="320"/>
      <c r="GF32" s="319"/>
      <c r="GG32" s="319"/>
      <c r="GH32" s="319"/>
      <c r="GI32" s="320"/>
      <c r="GJ32" s="320"/>
      <c r="GK32" s="320"/>
      <c r="GL32" s="320"/>
      <c r="GM32" s="320"/>
      <c r="GN32" s="320"/>
      <c r="GO32" s="611"/>
      <c r="GP32" s="611"/>
      <c r="GQ32" s="611"/>
      <c r="GR32" s="611"/>
      <c r="GS32" s="611"/>
      <c r="GT32" s="611"/>
      <c r="GU32" s="611"/>
      <c r="GV32" s="611"/>
      <c r="GW32" s="611"/>
      <c r="GX32" s="611"/>
      <c r="GY32" s="611"/>
      <c r="GZ32" s="611"/>
      <c r="HA32" s="611"/>
      <c r="HB32" s="610"/>
      <c r="HC32" s="105"/>
    </row>
    <row r="33" spans="1:214" s="20" customFormat="1" ht="15" customHeight="1">
      <c r="B33" s="248"/>
      <c r="D33" s="610"/>
      <c r="E33" s="620"/>
      <c r="F33" s="620"/>
      <c r="G33" s="620"/>
      <c r="H33" s="620"/>
      <c r="I33" s="620"/>
      <c r="J33" s="669"/>
      <c r="K33" s="19"/>
      <c r="L33" s="712"/>
      <c r="M33" s="712"/>
      <c r="N33" s="712"/>
      <c r="O33" s="712"/>
      <c r="P33" s="19"/>
      <c r="Q33" s="19"/>
      <c r="R33" s="19"/>
      <c r="S33" s="38"/>
      <c r="T33" s="38"/>
      <c r="U33" s="38"/>
      <c r="V33" s="38"/>
      <c r="W33" s="38"/>
      <c r="X33" s="38"/>
      <c r="Y33" s="38"/>
      <c r="Z33" s="38"/>
      <c r="AA33" s="38"/>
      <c r="AB33" s="43"/>
      <c r="AC33" s="43"/>
      <c r="AD33" s="19"/>
      <c r="AE33" s="819">
        <v>3</v>
      </c>
      <c r="AF33" s="819"/>
      <c r="AG33" s="819"/>
      <c r="AH33" s="819"/>
      <c r="AI33" s="104"/>
      <c r="AJ33" s="43"/>
      <c r="AK33" s="43"/>
      <c r="AL33" s="43"/>
      <c r="AM33" s="43"/>
      <c r="AN33" s="43"/>
      <c r="AO33" s="19"/>
      <c r="AP33" s="19"/>
      <c r="AQ33" s="19"/>
      <c r="AR33" s="19"/>
      <c r="AS33" s="850" t="s">
        <v>73</v>
      </c>
      <c r="AT33" s="850"/>
      <c r="AU33" s="850"/>
      <c r="AV33" s="850"/>
      <c r="AW33" s="850"/>
      <c r="AX33" s="850"/>
      <c r="AY33" s="850"/>
      <c r="AZ33" s="850"/>
      <c r="BA33" s="850"/>
      <c r="BB33" s="850"/>
      <c r="BC33" s="850"/>
      <c r="BD33" s="850"/>
      <c r="BE33" s="850"/>
      <c r="BF33" s="850"/>
      <c r="BG33" s="850"/>
      <c r="BH33" s="850"/>
      <c r="BI33" s="850"/>
      <c r="BJ33" s="850"/>
      <c r="BK33" s="850"/>
      <c r="BL33" s="850"/>
      <c r="BM33" s="850"/>
      <c r="BN33" s="850"/>
      <c r="BO33" s="850"/>
      <c r="BP33" s="850"/>
      <c r="BQ33" s="850"/>
      <c r="BR33" s="18"/>
      <c r="BS33" s="850" t="s">
        <v>80</v>
      </c>
      <c r="BT33" s="850"/>
      <c r="BU33" s="850"/>
      <c r="BV33" s="850"/>
      <c r="BW33" s="850"/>
      <c r="BX33" s="850"/>
      <c r="BY33" s="850"/>
      <c r="BZ33" s="850"/>
      <c r="CA33" s="850"/>
      <c r="CB33" s="850"/>
      <c r="CC33" s="850"/>
      <c r="CD33" s="850"/>
      <c r="CE33" s="850"/>
      <c r="CF33" s="850"/>
      <c r="CG33" s="850"/>
      <c r="CH33" s="850"/>
      <c r="CI33" s="850"/>
      <c r="CJ33" s="850"/>
      <c r="CK33" s="850"/>
      <c r="CL33" s="850"/>
      <c r="CM33" s="850"/>
      <c r="CN33" s="850"/>
      <c r="CO33" s="850"/>
      <c r="CP33" s="850"/>
      <c r="CQ33" s="850"/>
      <c r="CR33" s="850"/>
      <c r="CS33" s="850"/>
      <c r="CT33" s="850"/>
      <c r="CU33" s="850"/>
      <c r="CV33" s="850"/>
      <c r="CW33" s="850"/>
      <c r="CX33" s="850"/>
      <c r="CY33" s="850"/>
      <c r="CZ33" s="850"/>
      <c r="DA33" s="850"/>
      <c r="DB33" s="850"/>
      <c r="DC33" s="850"/>
      <c r="DD33" s="850"/>
      <c r="DE33" s="850" t="s">
        <v>259</v>
      </c>
      <c r="DF33" s="850"/>
      <c r="DG33" s="850"/>
      <c r="DH33" s="850"/>
      <c r="DI33" s="850"/>
      <c r="DJ33" s="850"/>
      <c r="DK33" s="850"/>
      <c r="DL33" s="850"/>
      <c r="DM33" s="850"/>
      <c r="DN33" s="850"/>
      <c r="DO33" s="850"/>
      <c r="DP33" s="850"/>
      <c r="DQ33" s="850"/>
      <c r="DR33" s="850"/>
      <c r="DS33" s="850"/>
      <c r="DT33" s="850"/>
      <c r="DU33" s="850"/>
      <c r="DV33" s="850"/>
      <c r="DW33" s="850"/>
      <c r="DX33" s="850"/>
      <c r="DY33" s="850"/>
      <c r="DZ33" s="850"/>
      <c r="EA33" s="850"/>
      <c r="EB33" s="850"/>
      <c r="EC33" s="850"/>
      <c r="ED33" s="850"/>
      <c r="EE33" s="850"/>
      <c r="EF33" s="850"/>
      <c r="EG33" s="850"/>
      <c r="EH33" s="850"/>
      <c r="EI33" s="850"/>
      <c r="EJ33" s="850"/>
      <c r="EK33" s="850"/>
      <c r="EL33" s="850"/>
      <c r="EM33" s="850"/>
      <c r="EN33" s="850"/>
      <c r="EO33" s="850"/>
      <c r="EP33" s="850"/>
      <c r="EQ33" s="850"/>
      <c r="ER33" s="850"/>
      <c r="ES33" s="850"/>
      <c r="ET33" s="850"/>
      <c r="EU33" s="850"/>
      <c r="EV33" s="850"/>
      <c r="EW33" s="850"/>
      <c r="EX33" s="850"/>
      <c r="EY33" s="850"/>
      <c r="EZ33" s="850"/>
      <c r="FA33" s="372"/>
      <c r="FB33" s="372"/>
      <c r="FC33" s="372"/>
      <c r="FD33" s="612"/>
      <c r="FE33" s="613"/>
      <c r="FF33" s="43"/>
      <c r="FG33" s="43"/>
      <c r="FH33" s="43"/>
      <c r="FI33" s="43"/>
      <c r="FJ33" s="43"/>
      <c r="FK33" s="43"/>
      <c r="FL33" s="43"/>
      <c r="FM33" s="43"/>
      <c r="FN33" s="43"/>
      <c r="FO33" s="104"/>
      <c r="FP33" s="104"/>
      <c r="FQ33" s="104"/>
      <c r="FR33" s="43"/>
      <c r="FS33" s="43"/>
      <c r="FT33" s="43"/>
      <c r="FU33" s="43"/>
      <c r="FV33" s="942">
        <v>4</v>
      </c>
      <c r="FW33" s="942"/>
      <c r="FX33" s="942"/>
      <c r="FY33" s="942"/>
      <c r="FZ33" s="12"/>
      <c r="GA33" s="12"/>
      <c r="GB33" s="12"/>
      <c r="GC33" s="370"/>
      <c r="GD33" s="43"/>
      <c r="GE33" s="43"/>
      <c r="GF33" s="43"/>
      <c r="GG33" s="43"/>
      <c r="GH33" s="43"/>
      <c r="GI33" s="43"/>
      <c r="GJ33" s="19"/>
      <c r="GK33" s="19"/>
      <c r="GL33" s="19"/>
      <c r="GM33" s="19"/>
      <c r="GN33" s="19"/>
      <c r="GO33" s="19"/>
      <c r="GP33" s="12"/>
      <c r="GQ33" s="12"/>
      <c r="GR33" s="12"/>
      <c r="GS33" s="12"/>
      <c r="GT33" s="12"/>
      <c r="GU33" s="12"/>
      <c r="GV33" s="12"/>
      <c r="GW33" s="12"/>
      <c r="GX33" s="12"/>
      <c r="GY33" s="12"/>
      <c r="GZ33" s="12"/>
      <c r="HA33" s="12"/>
      <c r="HB33" s="12"/>
      <c r="HC33" s="105"/>
    </row>
    <row r="34" spans="1:214" s="20" customFormat="1" ht="14.25" customHeight="1">
      <c r="B34" s="248"/>
      <c r="D34" s="610"/>
      <c r="E34" s="948" t="s">
        <v>83</v>
      </c>
      <c r="F34" s="948"/>
      <c r="G34" s="948"/>
      <c r="H34" s="948"/>
      <c r="I34" s="948"/>
      <c r="J34" s="321"/>
      <c r="K34" s="15"/>
      <c r="L34" s="962"/>
      <c r="M34" s="963"/>
      <c r="N34" s="963"/>
      <c r="O34" s="964"/>
      <c r="P34" s="15"/>
      <c r="Q34" s="15"/>
      <c r="R34" s="15"/>
      <c r="S34" s="864">
        <v>0</v>
      </c>
      <c r="T34" s="865"/>
      <c r="U34" s="865"/>
      <c r="V34" s="866"/>
      <c r="W34" s="37"/>
      <c r="X34" s="864">
        <v>2</v>
      </c>
      <c r="Y34" s="865"/>
      <c r="Z34" s="865"/>
      <c r="AA34" s="866"/>
      <c r="AB34" s="317"/>
      <c r="AC34" s="317"/>
      <c r="AD34" s="16"/>
      <c r="AE34" s="968"/>
      <c r="AF34" s="969"/>
      <c r="AG34" s="969"/>
      <c r="AH34" s="970"/>
      <c r="AI34" s="21"/>
      <c r="AJ34" s="15"/>
      <c r="AK34" s="19"/>
      <c r="AL34" s="19"/>
      <c r="AM34" s="19"/>
      <c r="AN34" s="19"/>
      <c r="AO34" s="19"/>
      <c r="AP34" s="19"/>
      <c r="AQ34" s="19"/>
      <c r="AR34" s="19"/>
      <c r="AS34" s="850" t="s">
        <v>74</v>
      </c>
      <c r="AT34" s="850"/>
      <c r="AU34" s="850"/>
      <c r="AV34" s="850"/>
      <c r="AW34" s="850"/>
      <c r="AX34" s="850"/>
      <c r="AY34" s="850"/>
      <c r="AZ34" s="850"/>
      <c r="BA34" s="850"/>
      <c r="BB34" s="850"/>
      <c r="BC34" s="850"/>
      <c r="BD34" s="850"/>
      <c r="BE34" s="850"/>
      <c r="BF34" s="850"/>
      <c r="BG34" s="850"/>
      <c r="BH34" s="850"/>
      <c r="BI34" s="850"/>
      <c r="BJ34" s="850"/>
      <c r="BK34" s="850"/>
      <c r="BL34" s="850"/>
      <c r="BM34" s="850"/>
      <c r="BN34" s="850"/>
      <c r="BO34" s="850"/>
      <c r="BP34" s="850"/>
      <c r="BQ34" s="850"/>
      <c r="BR34" s="18"/>
      <c r="BS34" s="850" t="s">
        <v>81</v>
      </c>
      <c r="BT34" s="850"/>
      <c r="BU34" s="850"/>
      <c r="BV34" s="850"/>
      <c r="BW34" s="850"/>
      <c r="BX34" s="850"/>
      <c r="BY34" s="850"/>
      <c r="BZ34" s="850"/>
      <c r="CA34" s="850"/>
      <c r="CB34" s="850"/>
      <c r="CC34" s="850"/>
      <c r="CD34" s="850"/>
      <c r="CE34" s="850"/>
      <c r="CF34" s="850"/>
      <c r="CG34" s="850"/>
      <c r="CH34" s="850"/>
      <c r="CI34" s="850"/>
      <c r="CJ34" s="850"/>
      <c r="CK34" s="850"/>
      <c r="CL34" s="850"/>
      <c r="CM34" s="850"/>
      <c r="CN34" s="850"/>
      <c r="CO34" s="850"/>
      <c r="CP34" s="850"/>
      <c r="CQ34" s="850"/>
      <c r="CR34" s="850"/>
      <c r="CS34" s="850"/>
      <c r="CT34" s="850"/>
      <c r="CU34" s="850"/>
      <c r="CV34" s="850"/>
      <c r="CW34" s="850"/>
      <c r="CX34" s="850"/>
      <c r="CY34" s="850"/>
      <c r="CZ34" s="850"/>
      <c r="DA34" s="850"/>
      <c r="DB34" s="850"/>
      <c r="DC34" s="850"/>
      <c r="DD34" s="850"/>
      <c r="DE34" s="850" t="s">
        <v>82</v>
      </c>
      <c r="DF34" s="850"/>
      <c r="DG34" s="850"/>
      <c r="DH34" s="850"/>
      <c r="DI34" s="850"/>
      <c r="DJ34" s="850"/>
      <c r="DK34" s="850"/>
      <c r="DL34" s="850"/>
      <c r="DM34" s="850"/>
      <c r="DN34" s="850"/>
      <c r="DO34" s="850"/>
      <c r="DP34" s="850"/>
      <c r="DQ34" s="850"/>
      <c r="DR34" s="850"/>
      <c r="DS34" s="850"/>
      <c r="DT34" s="850"/>
      <c r="DU34" s="850"/>
      <c r="DV34" s="850"/>
      <c r="DW34" s="850"/>
      <c r="DX34" s="850"/>
      <c r="DY34" s="850"/>
      <c r="DZ34" s="850"/>
      <c r="EA34" s="850"/>
      <c r="EB34" s="850"/>
      <c r="EC34" s="850"/>
      <c r="ED34" s="850"/>
      <c r="EE34" s="850"/>
      <c r="EF34" s="850"/>
      <c r="EG34" s="850"/>
      <c r="EH34" s="850"/>
      <c r="EI34" s="850"/>
      <c r="EJ34" s="850"/>
      <c r="EK34" s="850"/>
      <c r="EL34" s="850"/>
      <c r="EM34" s="850"/>
      <c r="EN34" s="850"/>
      <c r="EO34" s="850"/>
      <c r="EP34" s="850"/>
      <c r="EQ34" s="850"/>
      <c r="ER34" s="850"/>
      <c r="ES34" s="850"/>
      <c r="ET34" s="850"/>
      <c r="EU34" s="850"/>
      <c r="EV34" s="850"/>
      <c r="EW34" s="850"/>
      <c r="EX34" s="850"/>
      <c r="EY34" s="850"/>
      <c r="EZ34" s="850"/>
      <c r="FA34" s="372"/>
      <c r="FB34" s="372"/>
      <c r="FC34" s="372"/>
      <c r="FD34" s="959" t="s">
        <v>60</v>
      </c>
      <c r="FE34" s="960"/>
      <c r="FF34" s="960"/>
      <c r="FG34" s="960"/>
      <c r="FH34" s="960"/>
      <c r="FI34" s="960"/>
      <c r="FJ34" s="960"/>
      <c r="FK34" s="960"/>
      <c r="FL34" s="960"/>
      <c r="FM34" s="960"/>
      <c r="FN34" s="960"/>
      <c r="FO34" s="960"/>
      <c r="FP34" s="960"/>
      <c r="FQ34" s="960"/>
      <c r="FR34" s="960"/>
      <c r="FS34" s="960"/>
      <c r="FT34" s="960"/>
      <c r="FU34" s="961"/>
      <c r="FV34" s="820"/>
      <c r="FW34" s="821"/>
      <c r="FX34" s="821"/>
      <c r="FY34" s="822"/>
      <c r="FZ34" s="12"/>
      <c r="GA34" s="895" t="s">
        <v>447</v>
      </c>
      <c r="GB34" s="895"/>
      <c r="GC34" s="895"/>
      <c r="GD34" s="895"/>
      <c r="GE34" s="895"/>
      <c r="GF34" s="904" t="s">
        <v>303</v>
      </c>
      <c r="GG34" s="904"/>
      <c r="GH34" s="904"/>
      <c r="GI34" s="904"/>
      <c r="GJ34" s="904"/>
      <c r="GK34" s="904"/>
      <c r="GL34" s="904"/>
      <c r="GM34" s="904"/>
      <c r="GN34" s="904"/>
      <c r="GO34" s="904"/>
      <c r="GP34" s="904"/>
      <c r="GQ34" s="904"/>
      <c r="GR34" s="904"/>
      <c r="GS34" s="904"/>
      <c r="GT34" s="904"/>
      <c r="GU34" s="904"/>
      <c r="GV34" s="904"/>
      <c r="GW34" s="843" t="s">
        <v>304</v>
      </c>
      <c r="GX34" s="843"/>
      <c r="GY34" s="843"/>
      <c r="GZ34" s="843"/>
      <c r="HA34" s="12"/>
      <c r="HB34" s="12"/>
      <c r="HC34" s="719"/>
      <c r="HD34" s="872" t="s">
        <v>14</v>
      </c>
      <c r="HE34" s="953" t="s">
        <v>529</v>
      </c>
      <c r="HF34" s="954"/>
    </row>
    <row r="35" spans="1:214" s="20" customFormat="1" ht="14.25" customHeight="1">
      <c r="B35" s="248"/>
      <c r="D35" s="610"/>
      <c r="E35" s="948"/>
      <c r="F35" s="948"/>
      <c r="G35" s="948"/>
      <c r="H35" s="948"/>
      <c r="I35" s="948"/>
      <c r="J35" s="321"/>
      <c r="K35" s="19"/>
      <c r="L35" s="965"/>
      <c r="M35" s="966"/>
      <c r="N35" s="966"/>
      <c r="O35" s="967"/>
      <c r="P35" s="19"/>
      <c r="Q35" s="19"/>
      <c r="R35" s="19"/>
      <c r="S35" s="869"/>
      <c r="T35" s="870"/>
      <c r="U35" s="870"/>
      <c r="V35" s="871"/>
      <c r="W35" s="38"/>
      <c r="X35" s="869"/>
      <c r="Y35" s="870"/>
      <c r="Z35" s="870"/>
      <c r="AA35" s="871"/>
      <c r="AB35" s="317"/>
      <c r="AC35" s="317"/>
      <c r="AD35" s="317"/>
      <c r="AE35" s="971"/>
      <c r="AF35" s="930"/>
      <c r="AG35" s="930"/>
      <c r="AH35" s="972"/>
      <c r="AI35" s="21"/>
      <c r="AJ35" s="19"/>
      <c r="AK35" s="19"/>
      <c r="AL35" s="19"/>
      <c r="AM35" s="19"/>
      <c r="AN35" s="19"/>
      <c r="AO35" s="19"/>
      <c r="AP35" s="19"/>
      <c r="AQ35" s="19"/>
      <c r="AR35" s="19"/>
      <c r="AS35" s="850" t="s">
        <v>261</v>
      </c>
      <c r="AT35" s="850"/>
      <c r="AU35" s="850"/>
      <c r="AV35" s="850"/>
      <c r="AW35" s="850"/>
      <c r="AX35" s="850"/>
      <c r="AY35" s="850"/>
      <c r="AZ35" s="850"/>
      <c r="BA35" s="850"/>
      <c r="BB35" s="850"/>
      <c r="BC35" s="850"/>
      <c r="BD35" s="850"/>
      <c r="BE35" s="850"/>
      <c r="BF35" s="850"/>
      <c r="BG35" s="850"/>
      <c r="BH35" s="850"/>
      <c r="BI35" s="850"/>
      <c r="BJ35" s="850"/>
      <c r="BK35" s="850"/>
      <c r="BL35" s="850"/>
      <c r="BM35" s="850"/>
      <c r="BN35" s="850"/>
      <c r="BO35" s="850"/>
      <c r="BP35" s="850"/>
      <c r="BQ35" s="850"/>
      <c r="BR35" s="18"/>
      <c r="BS35" s="850" t="s">
        <v>262</v>
      </c>
      <c r="BT35" s="850"/>
      <c r="BU35" s="850"/>
      <c r="BV35" s="850"/>
      <c r="BW35" s="850"/>
      <c r="BX35" s="850"/>
      <c r="BY35" s="850"/>
      <c r="BZ35" s="850"/>
      <c r="CA35" s="850"/>
      <c r="CB35" s="850"/>
      <c r="CC35" s="850"/>
      <c r="CD35" s="850"/>
      <c r="CE35" s="850"/>
      <c r="CF35" s="850"/>
      <c r="CG35" s="850"/>
      <c r="CH35" s="850"/>
      <c r="CI35" s="850"/>
      <c r="CJ35" s="850"/>
      <c r="CK35" s="850"/>
      <c r="CL35" s="850"/>
      <c r="CM35" s="850"/>
      <c r="CN35" s="850"/>
      <c r="CO35" s="850"/>
      <c r="CP35" s="850"/>
      <c r="CQ35" s="850"/>
      <c r="CR35" s="850"/>
      <c r="CS35" s="850"/>
      <c r="CT35" s="850"/>
      <c r="CU35" s="850"/>
      <c r="CV35" s="850"/>
      <c r="CW35" s="850"/>
      <c r="CX35" s="850"/>
      <c r="CY35" s="850"/>
      <c r="CZ35" s="850"/>
      <c r="DA35" s="850"/>
      <c r="DB35" s="850"/>
      <c r="DC35" s="850"/>
      <c r="DD35" s="850"/>
      <c r="DE35" s="850" t="s">
        <v>260</v>
      </c>
      <c r="DF35" s="850"/>
      <c r="DG35" s="850"/>
      <c r="DH35" s="850"/>
      <c r="DI35" s="850"/>
      <c r="DJ35" s="850"/>
      <c r="DK35" s="850"/>
      <c r="DL35" s="850"/>
      <c r="DM35" s="850"/>
      <c r="DN35" s="850"/>
      <c r="DO35" s="850"/>
      <c r="DP35" s="850"/>
      <c r="DQ35" s="850"/>
      <c r="DR35" s="850"/>
      <c r="DS35" s="850"/>
      <c r="DT35" s="850"/>
      <c r="DU35" s="850"/>
      <c r="DV35" s="850"/>
      <c r="DW35" s="850"/>
      <c r="DX35" s="850"/>
      <c r="DY35" s="850"/>
      <c r="DZ35" s="850"/>
      <c r="EA35" s="850"/>
      <c r="EB35" s="850"/>
      <c r="EC35" s="850"/>
      <c r="ED35" s="850"/>
      <c r="EE35" s="850"/>
      <c r="EF35" s="850"/>
      <c r="EG35" s="850"/>
      <c r="EH35" s="850"/>
      <c r="EI35" s="850"/>
      <c r="EJ35" s="850"/>
      <c r="EK35" s="850"/>
      <c r="EL35" s="850"/>
      <c r="EM35" s="850"/>
      <c r="EN35" s="850"/>
      <c r="EO35" s="850"/>
      <c r="EP35" s="850"/>
      <c r="EQ35" s="850"/>
      <c r="ER35" s="850"/>
      <c r="ES35" s="850"/>
      <c r="ET35" s="850"/>
      <c r="EU35" s="850"/>
      <c r="EV35" s="850"/>
      <c r="EW35" s="850"/>
      <c r="EX35" s="850"/>
      <c r="EY35" s="850"/>
      <c r="EZ35" s="850"/>
      <c r="FA35" s="372"/>
      <c r="FB35" s="372"/>
      <c r="FC35" s="372"/>
      <c r="FD35" s="959" t="s">
        <v>61</v>
      </c>
      <c r="FE35" s="960"/>
      <c r="FF35" s="960"/>
      <c r="FG35" s="960"/>
      <c r="FH35" s="960"/>
      <c r="FI35" s="960"/>
      <c r="FJ35" s="960"/>
      <c r="FK35" s="960"/>
      <c r="FL35" s="960"/>
      <c r="FM35" s="960"/>
      <c r="FN35" s="960"/>
      <c r="FO35" s="960"/>
      <c r="FP35" s="960"/>
      <c r="FQ35" s="960"/>
      <c r="FR35" s="960"/>
      <c r="FS35" s="960"/>
      <c r="FT35" s="960"/>
      <c r="FU35" s="961"/>
      <c r="FV35" s="826"/>
      <c r="FW35" s="827"/>
      <c r="FX35" s="827"/>
      <c r="FY35" s="828"/>
      <c r="FZ35" s="12"/>
      <c r="GA35" s="895"/>
      <c r="GB35" s="895"/>
      <c r="GC35" s="895"/>
      <c r="GD35" s="895"/>
      <c r="GE35" s="895"/>
      <c r="GF35" s="904" t="s">
        <v>451</v>
      </c>
      <c r="GG35" s="904"/>
      <c r="GH35" s="904"/>
      <c r="GI35" s="904"/>
      <c r="GJ35" s="904"/>
      <c r="GK35" s="904"/>
      <c r="GL35" s="904"/>
      <c r="GM35" s="904"/>
      <c r="GN35" s="904"/>
      <c r="GO35" s="904"/>
      <c r="GP35" s="904"/>
      <c r="GQ35" s="904"/>
      <c r="GR35" s="904"/>
      <c r="GS35" s="904"/>
      <c r="GT35" s="904"/>
      <c r="GU35" s="904"/>
      <c r="GV35" s="904"/>
      <c r="GW35" s="843"/>
      <c r="GX35" s="843"/>
      <c r="GY35" s="843"/>
      <c r="GZ35" s="843"/>
      <c r="HA35" s="12"/>
      <c r="HB35" s="12"/>
      <c r="HC35" s="719"/>
      <c r="HD35" s="872"/>
      <c r="HE35" s="955"/>
      <c r="HF35" s="956"/>
    </row>
    <row r="36" spans="1:214" s="17" customFormat="1" ht="9.75" customHeight="1">
      <c r="B36" s="247"/>
      <c r="D36" s="609"/>
      <c r="E36" s="620"/>
      <c r="F36" s="620"/>
      <c r="G36" s="620"/>
      <c r="H36" s="620"/>
      <c r="I36" s="620"/>
      <c r="J36" s="322"/>
      <c r="K36" s="50"/>
      <c r="L36" s="50"/>
      <c r="M36" s="50"/>
      <c r="N36" s="50"/>
      <c r="O36" s="50"/>
      <c r="P36" s="50"/>
      <c r="Q36" s="50"/>
      <c r="R36" s="50"/>
      <c r="S36" s="38"/>
      <c r="T36" s="38"/>
      <c r="U36" s="38"/>
      <c r="V36" s="38"/>
      <c r="W36" s="38"/>
      <c r="X36" s="38"/>
      <c r="Y36" s="38"/>
      <c r="Z36" s="38"/>
      <c r="AA36" s="38"/>
      <c r="AB36" s="50"/>
      <c r="AC36" s="50"/>
      <c r="AD36" s="50"/>
      <c r="AE36" s="50"/>
      <c r="AF36" s="50"/>
      <c r="AG36" s="40"/>
      <c r="AH36" s="40"/>
      <c r="AI36" s="40"/>
      <c r="AJ36" s="40"/>
      <c r="AK36" s="40"/>
      <c r="AL36" s="40"/>
      <c r="AM36" s="40"/>
      <c r="AN36" s="819">
        <v>3</v>
      </c>
      <c r="AO36" s="819"/>
      <c r="AP36" s="819"/>
      <c r="AQ36" s="819"/>
      <c r="AR36" s="372"/>
      <c r="AS36" s="372"/>
      <c r="AT36" s="104"/>
      <c r="AU36" s="104"/>
      <c r="AV36" s="104"/>
      <c r="AW36" s="372"/>
      <c r="AX36" s="372"/>
      <c r="AY36" s="372"/>
      <c r="AZ36" s="372"/>
      <c r="BA36" s="372"/>
      <c r="BB36" s="819">
        <v>5</v>
      </c>
      <c r="BC36" s="819"/>
      <c r="BD36" s="819"/>
      <c r="BE36" s="819"/>
      <c r="BF36" s="40"/>
      <c r="BG36" s="40"/>
      <c r="BH36" s="40"/>
      <c r="BI36" s="104"/>
      <c r="BJ36" s="104"/>
      <c r="BK36" s="104"/>
      <c r="BL36" s="104"/>
      <c r="BM36" s="104"/>
      <c r="BN36" s="104"/>
      <c r="BO36" s="372"/>
      <c r="BP36" s="819" t="s">
        <v>301</v>
      </c>
      <c r="BQ36" s="819"/>
      <c r="BR36" s="819"/>
      <c r="BS36" s="819"/>
      <c r="BT36" s="372"/>
      <c r="BU36" s="40"/>
      <c r="BV36" s="40"/>
      <c r="BW36" s="40"/>
      <c r="BX36" s="40"/>
      <c r="BY36" s="104"/>
      <c r="BZ36" s="104"/>
      <c r="CA36" s="104"/>
      <c r="CB36" s="104"/>
      <c r="CC36" s="104"/>
      <c r="CD36" s="372"/>
      <c r="CE36" s="372"/>
      <c r="CF36" s="372"/>
      <c r="CG36" s="372"/>
      <c r="CH36" s="372"/>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50"/>
      <c r="DH36" s="50"/>
      <c r="DI36" s="50"/>
      <c r="DJ36" s="50"/>
      <c r="DK36" s="50"/>
      <c r="DL36" s="50"/>
      <c r="DM36" s="50"/>
      <c r="DN36" s="50"/>
      <c r="DO36" s="50"/>
      <c r="DP36" s="50"/>
      <c r="DQ36" s="50"/>
      <c r="DR36" s="50"/>
      <c r="DS36" s="50"/>
      <c r="DT36" s="50"/>
      <c r="DU36" s="50"/>
      <c r="DV36" s="50"/>
      <c r="DW36" s="50"/>
      <c r="DX36" s="50"/>
      <c r="DY36" s="50"/>
      <c r="DZ36" s="50"/>
      <c r="EA36" s="50"/>
      <c r="EB36" s="50"/>
      <c r="EC36" s="50"/>
      <c r="ED36" s="50"/>
      <c r="EE36" s="50"/>
      <c r="EF36" s="50"/>
      <c r="EG36" s="50"/>
      <c r="EH36" s="50"/>
      <c r="EI36" s="50"/>
      <c r="EJ36" s="50"/>
      <c r="EK36" s="50"/>
      <c r="EL36" s="50"/>
      <c r="EM36" s="50"/>
      <c r="EN36" s="50"/>
      <c r="EO36" s="50"/>
      <c r="EP36" s="50"/>
      <c r="EQ36" s="50"/>
      <c r="ER36" s="50"/>
      <c r="ES36" s="50"/>
      <c r="ET36" s="50"/>
      <c r="EU36" s="50"/>
      <c r="EV36" s="50"/>
      <c r="EW36" s="50"/>
      <c r="EX36" s="50"/>
      <c r="EY36" s="50"/>
      <c r="EZ36" s="50"/>
      <c r="FA36" s="50"/>
      <c r="FB36" s="50"/>
      <c r="FC36" s="50"/>
      <c r="FD36" s="614"/>
      <c r="FE36" s="50"/>
      <c r="FF36" s="50"/>
      <c r="FG36" s="50"/>
      <c r="FH36" s="50"/>
      <c r="FI36" s="50"/>
      <c r="FJ36" s="50"/>
      <c r="FK36" s="50"/>
      <c r="FL36" s="50"/>
      <c r="FM36" s="50"/>
      <c r="FN36" s="50"/>
      <c r="FO36" s="50"/>
      <c r="FP36" s="50"/>
      <c r="FQ36" s="50"/>
      <c r="FR36" s="50"/>
      <c r="FS36" s="50"/>
      <c r="FT36" s="50"/>
      <c r="FU36" s="50"/>
      <c r="FV36" s="50"/>
      <c r="FW36" s="50"/>
      <c r="FX36" s="5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105"/>
      <c r="HE36" s="955"/>
      <c r="HF36" s="956"/>
    </row>
    <row r="37" spans="1:214" s="20" customFormat="1" ht="28.5" customHeight="1">
      <c r="A37" s="738" t="s">
        <v>682</v>
      </c>
      <c r="B37" s="248"/>
      <c r="D37" s="610"/>
      <c r="E37" s="948" t="s">
        <v>84</v>
      </c>
      <c r="F37" s="948"/>
      <c r="G37" s="948"/>
      <c r="H37" s="948"/>
      <c r="I37" s="948"/>
      <c r="J37" s="321"/>
      <c r="K37" s="15"/>
      <c r="L37" s="949"/>
      <c r="M37" s="950"/>
      <c r="N37" s="950"/>
      <c r="O37" s="951"/>
      <c r="P37" s="15"/>
      <c r="Q37" s="15"/>
      <c r="R37" s="15"/>
      <c r="S37" s="878">
        <v>0</v>
      </c>
      <c r="T37" s="879"/>
      <c r="U37" s="879"/>
      <c r="V37" s="880"/>
      <c r="W37" s="37"/>
      <c r="X37" s="878">
        <v>3</v>
      </c>
      <c r="Y37" s="879"/>
      <c r="Z37" s="879"/>
      <c r="AA37" s="880"/>
      <c r="AB37" s="952" t="s">
        <v>691</v>
      </c>
      <c r="AC37" s="831"/>
      <c r="AD37" s="831"/>
      <c r="AE37" s="831"/>
      <c r="AF37" s="831"/>
      <c r="AG37" s="831"/>
      <c r="AH37" s="831"/>
      <c r="AI37" s="831"/>
      <c r="AJ37" s="831"/>
      <c r="AK37" s="831"/>
      <c r="AL37" s="831"/>
      <c r="AM37" s="12"/>
      <c r="AN37" s="878"/>
      <c r="AO37" s="879"/>
      <c r="AP37" s="879"/>
      <c r="AQ37" s="880"/>
      <c r="AR37" s="37"/>
      <c r="AS37" s="878"/>
      <c r="AT37" s="879"/>
      <c r="AU37" s="879"/>
      <c r="AV37" s="880"/>
      <c r="AW37" s="867" t="s">
        <v>19</v>
      </c>
      <c r="AX37" s="830"/>
      <c r="AY37" s="830"/>
      <c r="AZ37" s="830"/>
      <c r="BA37" s="830"/>
      <c r="BB37" s="878"/>
      <c r="BC37" s="879"/>
      <c r="BD37" s="879"/>
      <c r="BE37" s="880"/>
      <c r="BF37" s="37"/>
      <c r="BG37" s="878"/>
      <c r="BH37" s="879"/>
      <c r="BI37" s="879"/>
      <c r="BJ37" s="880"/>
      <c r="BK37" s="867" t="s">
        <v>20</v>
      </c>
      <c r="BL37" s="830"/>
      <c r="BM37" s="830"/>
      <c r="BN37" s="830"/>
      <c r="BO37" s="830"/>
      <c r="BP37" s="878"/>
      <c r="BQ37" s="879"/>
      <c r="BR37" s="879"/>
      <c r="BS37" s="880"/>
      <c r="BT37" s="37"/>
      <c r="BU37" s="878"/>
      <c r="BV37" s="879"/>
      <c r="BW37" s="879"/>
      <c r="BX37" s="880"/>
      <c r="BY37" s="830" t="s">
        <v>21</v>
      </c>
      <c r="BZ37" s="830"/>
      <c r="CA37" s="830"/>
      <c r="CB37" s="830"/>
      <c r="CC37" s="830"/>
      <c r="CD37" s="37"/>
      <c r="CE37" s="12"/>
      <c r="CF37" s="12"/>
      <c r="CG37" s="12"/>
      <c r="CH37" s="12"/>
      <c r="CI37" s="12"/>
      <c r="CJ37" s="37"/>
      <c r="CK37" s="37"/>
      <c r="CL37" s="37"/>
      <c r="CM37" s="37"/>
      <c r="CN37" s="37"/>
      <c r="CO37" s="37"/>
      <c r="CP37" s="37"/>
      <c r="CQ37" s="37"/>
      <c r="CR37" s="12"/>
      <c r="CS37" s="12"/>
      <c r="CT37" s="12"/>
      <c r="CU37" s="12"/>
      <c r="CV37" s="12"/>
      <c r="CW37" s="12"/>
      <c r="CX37" s="12"/>
      <c r="CY37" s="12"/>
      <c r="CZ37" s="12"/>
      <c r="DA37" s="12"/>
      <c r="DB37" s="12"/>
      <c r="DC37" s="12"/>
      <c r="DD37" s="12"/>
      <c r="DE37" s="12"/>
      <c r="DF37" s="12"/>
      <c r="DG37" s="43"/>
      <c r="DH37" s="43"/>
      <c r="DI37" s="43"/>
      <c r="DJ37" s="43"/>
      <c r="DK37" s="43"/>
      <c r="DL37" s="43"/>
      <c r="DM37" s="43"/>
      <c r="DN37" s="43"/>
      <c r="DO37" s="43"/>
      <c r="DP37" s="43"/>
      <c r="DQ37" s="43"/>
      <c r="DR37" s="43"/>
      <c r="DS37" s="43"/>
      <c r="DT37" s="43"/>
      <c r="DU37" s="43"/>
      <c r="DV37" s="43"/>
      <c r="DW37" s="43"/>
      <c r="DX37" s="43"/>
      <c r="DY37" s="43"/>
      <c r="DZ37" s="43"/>
      <c r="EA37" s="43"/>
      <c r="EB37" s="43"/>
      <c r="EC37" s="43"/>
      <c r="ED37" s="43"/>
      <c r="EE37" s="43"/>
      <c r="EF37" s="19"/>
      <c r="EG37" s="21"/>
      <c r="EH37" s="21"/>
      <c r="EI37" s="21"/>
      <c r="EJ37" s="21"/>
      <c r="EK37" s="19"/>
      <c r="EL37" s="19"/>
      <c r="EM37" s="19"/>
      <c r="EN37" s="19"/>
      <c r="EO37" s="19"/>
      <c r="EP37" s="19"/>
      <c r="EQ37" s="19"/>
      <c r="ER37" s="19"/>
      <c r="ES37" s="19"/>
      <c r="ET37" s="43"/>
      <c r="EU37" s="43"/>
      <c r="EV37" s="43"/>
      <c r="EW37" s="43"/>
      <c r="EX37" s="43"/>
      <c r="EY37" s="43"/>
      <c r="EZ37" s="43"/>
      <c r="FA37" s="43"/>
      <c r="FB37" s="43"/>
      <c r="FC37" s="43"/>
      <c r="FD37" s="615"/>
      <c r="FE37" s="43"/>
      <c r="FF37" s="43"/>
      <c r="FG37" s="43"/>
      <c r="FH37" s="43"/>
      <c r="FI37" s="43"/>
      <c r="FJ37" s="43"/>
      <c r="FK37" s="43"/>
      <c r="FL37" s="43"/>
      <c r="FM37" s="43"/>
      <c r="FN37" s="43"/>
      <c r="FO37" s="43"/>
      <c r="FP37" s="43"/>
      <c r="FQ37" s="43"/>
      <c r="FR37" s="43"/>
      <c r="FS37" s="43"/>
      <c r="FT37" s="43"/>
      <c r="FU37" s="43"/>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12"/>
      <c r="GT37" s="12"/>
      <c r="GU37" s="12"/>
      <c r="GV37" s="12"/>
      <c r="GW37" s="12"/>
      <c r="GX37" s="12"/>
      <c r="GY37" s="12"/>
      <c r="GZ37" s="12"/>
      <c r="HA37" s="12"/>
      <c r="HB37" s="12"/>
      <c r="HC37" s="105"/>
      <c r="HE37" s="957"/>
      <c r="HF37" s="958"/>
    </row>
    <row r="38" spans="1:214" s="20" customFormat="1" ht="6" customHeight="1" thickBot="1">
      <c r="B38" s="248"/>
      <c r="D38" s="351"/>
      <c r="E38" s="323"/>
      <c r="F38" s="323"/>
      <c r="G38" s="323"/>
      <c r="H38" s="323"/>
      <c r="I38" s="323"/>
      <c r="J38" s="323"/>
      <c r="K38" s="320"/>
      <c r="L38" s="319"/>
      <c r="M38" s="319"/>
      <c r="N38" s="319"/>
      <c r="O38" s="319"/>
      <c r="P38" s="320"/>
      <c r="Q38" s="320"/>
      <c r="R38" s="320"/>
      <c r="S38" s="324"/>
      <c r="T38" s="324"/>
      <c r="U38" s="324"/>
      <c r="V38" s="324"/>
      <c r="W38" s="324"/>
      <c r="X38" s="324"/>
      <c r="Y38" s="324"/>
      <c r="Z38" s="324"/>
      <c r="AA38" s="324"/>
      <c r="AB38" s="325"/>
      <c r="AC38" s="325"/>
      <c r="AD38" s="947"/>
      <c r="AE38" s="947"/>
      <c r="AF38" s="947"/>
      <c r="AG38" s="947"/>
      <c r="AH38" s="947"/>
      <c r="AI38" s="947"/>
      <c r="AJ38" s="947"/>
      <c r="AK38" s="947"/>
      <c r="AL38" s="947"/>
      <c r="AM38" s="947"/>
      <c r="AN38" s="320"/>
      <c r="AO38" s="320"/>
      <c r="AP38" s="320"/>
      <c r="AQ38" s="320"/>
      <c r="AR38" s="320"/>
      <c r="AS38" s="320"/>
      <c r="AT38" s="320"/>
      <c r="AU38" s="320"/>
      <c r="AV38" s="320"/>
      <c r="AW38" s="320"/>
      <c r="AX38" s="320"/>
      <c r="AY38" s="320"/>
      <c r="AZ38" s="320"/>
      <c r="BA38" s="320"/>
      <c r="BB38" s="320"/>
      <c r="BC38" s="320"/>
      <c r="BD38" s="320"/>
      <c r="BE38" s="320"/>
      <c r="BF38" s="320"/>
      <c r="BG38" s="320"/>
      <c r="BH38" s="320"/>
      <c r="BI38" s="320"/>
      <c r="BJ38" s="320"/>
      <c r="BK38" s="320"/>
      <c r="BL38" s="320"/>
      <c r="BM38" s="320"/>
      <c r="BN38" s="326"/>
      <c r="BO38" s="326"/>
      <c r="BP38" s="326"/>
      <c r="BQ38" s="326"/>
      <c r="BR38" s="326"/>
      <c r="BS38" s="327"/>
      <c r="BT38" s="327"/>
      <c r="BU38" s="327"/>
      <c r="BV38" s="327"/>
      <c r="BW38" s="327"/>
      <c r="BX38" s="320"/>
      <c r="BY38" s="328"/>
      <c r="BZ38" s="328"/>
      <c r="CA38" s="328"/>
      <c r="CB38" s="328"/>
      <c r="CC38" s="328"/>
      <c r="CD38" s="320"/>
      <c r="CE38" s="325"/>
      <c r="CF38" s="325"/>
      <c r="CG38" s="325"/>
      <c r="CH38" s="325"/>
      <c r="CI38" s="325"/>
      <c r="CJ38" s="325"/>
      <c r="CK38" s="325"/>
      <c r="CL38" s="325"/>
      <c r="CM38" s="325"/>
      <c r="CN38" s="320"/>
      <c r="CO38" s="326"/>
      <c r="CP38" s="326"/>
      <c r="CQ38" s="326"/>
      <c r="CR38" s="326"/>
      <c r="CS38" s="320"/>
      <c r="CT38" s="320"/>
      <c r="CU38" s="320"/>
      <c r="CV38" s="320"/>
      <c r="CW38" s="320"/>
      <c r="CX38" s="320"/>
      <c r="CY38" s="320"/>
      <c r="CZ38" s="325"/>
      <c r="DA38" s="325"/>
      <c r="DB38" s="325"/>
      <c r="DC38" s="325"/>
      <c r="DD38" s="325"/>
      <c r="DE38" s="325"/>
      <c r="DF38" s="325"/>
      <c r="DG38" s="325"/>
      <c r="DH38" s="325"/>
      <c r="DI38" s="325"/>
      <c r="DJ38" s="325"/>
      <c r="DK38" s="325"/>
      <c r="DL38" s="325"/>
      <c r="DM38" s="325"/>
      <c r="DN38" s="325"/>
      <c r="DO38" s="325"/>
      <c r="DP38" s="325"/>
      <c r="DQ38" s="325"/>
      <c r="DR38" s="325"/>
      <c r="DS38" s="325"/>
      <c r="DT38" s="325"/>
      <c r="DU38" s="325"/>
      <c r="DV38" s="325"/>
      <c r="DW38" s="325"/>
      <c r="DX38" s="325"/>
      <c r="DY38" s="325"/>
      <c r="DZ38" s="325"/>
      <c r="EA38" s="325"/>
      <c r="EB38" s="325"/>
      <c r="EC38" s="325"/>
      <c r="ED38" s="325"/>
      <c r="EE38" s="325"/>
      <c r="EF38" s="320"/>
      <c r="EG38" s="329"/>
      <c r="EH38" s="329"/>
      <c r="EI38" s="329"/>
      <c r="EJ38" s="329"/>
      <c r="EK38" s="320"/>
      <c r="EL38" s="320"/>
      <c r="EM38" s="320"/>
      <c r="EN38" s="320"/>
      <c r="EO38" s="320"/>
      <c r="EP38" s="320"/>
      <c r="EQ38" s="320"/>
      <c r="ER38" s="320"/>
      <c r="ES38" s="320"/>
      <c r="ET38" s="325"/>
      <c r="EU38" s="325"/>
      <c r="EV38" s="325"/>
      <c r="EW38" s="325"/>
      <c r="EX38" s="325"/>
      <c r="EY38" s="325"/>
      <c r="EZ38" s="325"/>
      <c r="FA38" s="325"/>
      <c r="FB38" s="325"/>
      <c r="FC38" s="325"/>
      <c r="FD38" s="615"/>
      <c r="FE38" s="43"/>
      <c r="FF38" s="43"/>
      <c r="FG38" s="43"/>
      <c r="FH38" s="43"/>
      <c r="FI38" s="43"/>
      <c r="FJ38" s="43"/>
      <c r="FK38" s="43"/>
      <c r="FL38" s="43"/>
      <c r="FM38" s="43"/>
      <c r="FN38" s="43"/>
      <c r="FO38" s="43"/>
      <c r="FP38" s="43"/>
      <c r="FQ38" s="43"/>
      <c r="FR38" s="43"/>
      <c r="FS38" s="43"/>
      <c r="FT38" s="43"/>
      <c r="FU38" s="43"/>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05"/>
      <c r="HE38" s="467"/>
      <c r="HF38" s="467"/>
    </row>
    <row r="39" spans="1:214" s="8" customFormat="1" ht="13.5" customHeight="1">
      <c r="B39" s="198"/>
      <c r="D39" s="7"/>
      <c r="E39" s="616"/>
      <c r="F39" s="616"/>
      <c r="G39" s="616"/>
      <c r="H39" s="616"/>
      <c r="I39" s="616"/>
      <c r="J39" s="616"/>
      <c r="K39" s="103"/>
      <c r="L39" s="752"/>
      <c r="M39" s="752"/>
      <c r="N39" s="752"/>
      <c r="O39" s="103"/>
      <c r="P39" s="103"/>
      <c r="Q39" s="103"/>
      <c r="R39" s="23"/>
      <c r="S39" s="330"/>
      <c r="T39" s="330"/>
      <c r="U39" s="330"/>
      <c r="V39" s="330"/>
      <c r="W39" s="330"/>
      <c r="X39" s="330"/>
      <c r="Y39" s="330"/>
      <c r="Z39" s="330"/>
      <c r="AA39" s="330"/>
      <c r="AB39" s="19"/>
      <c r="AC39" s="19"/>
      <c r="AD39" s="19"/>
      <c r="AE39" s="19"/>
      <c r="AF39" s="19"/>
      <c r="AG39" s="19"/>
      <c r="AH39" s="19"/>
      <c r="AI39" s="19"/>
      <c r="AJ39" s="103"/>
      <c r="AK39" s="103"/>
      <c r="AL39" s="103"/>
      <c r="AM39" s="103"/>
      <c r="AN39" s="19"/>
      <c r="AO39" s="19"/>
      <c r="AP39" s="19"/>
      <c r="AQ39" s="19"/>
      <c r="AR39" s="19"/>
      <c r="AS39" s="19"/>
      <c r="AT39" s="19"/>
      <c r="AU39" s="19"/>
      <c r="AV39" s="19"/>
      <c r="AW39" s="19"/>
      <c r="AX39" s="19"/>
      <c r="AY39" s="19"/>
      <c r="AZ39" s="19"/>
      <c r="BA39" s="19"/>
      <c r="BB39" s="19"/>
      <c r="BC39" s="19"/>
      <c r="BD39" s="19"/>
      <c r="BE39" s="19"/>
      <c r="BF39" s="318"/>
      <c r="BG39" s="318"/>
      <c r="BH39" s="318"/>
      <c r="BI39" s="318"/>
      <c r="BJ39" s="318"/>
      <c r="BK39" s="331"/>
      <c r="BL39" s="331"/>
      <c r="BM39" s="331"/>
      <c r="BN39" s="331"/>
      <c r="BO39" s="103"/>
      <c r="BP39" s="332"/>
      <c r="BQ39" s="332"/>
      <c r="BR39" s="332"/>
      <c r="BS39" s="332"/>
      <c r="BT39" s="103"/>
      <c r="BU39" s="96"/>
      <c r="BV39" s="96"/>
      <c r="BW39" s="96"/>
      <c r="BX39" s="96"/>
      <c r="BY39" s="96"/>
      <c r="BZ39" s="96"/>
      <c r="CA39" s="96"/>
      <c r="CB39" s="96"/>
      <c r="CC39" s="103"/>
      <c r="CD39" s="333"/>
      <c r="CE39" s="333"/>
      <c r="CF39" s="333"/>
      <c r="CG39" s="103"/>
      <c r="CH39" s="103"/>
      <c r="CI39" s="103"/>
      <c r="CJ39" s="103"/>
      <c r="CK39" s="103"/>
      <c r="CL39" s="103"/>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103"/>
      <c r="DN39" s="23"/>
      <c r="DO39" s="23"/>
      <c r="DP39" s="23"/>
      <c r="DQ39" s="103"/>
      <c r="DR39" s="103"/>
      <c r="DS39" s="103"/>
      <c r="DT39" s="103"/>
      <c r="DU39" s="103"/>
      <c r="DV39" s="103"/>
      <c r="DW39" s="103"/>
      <c r="DX39" s="103"/>
      <c r="DY39" s="103"/>
      <c r="DZ39" s="103"/>
      <c r="EA39" s="96"/>
      <c r="EB39" s="96"/>
      <c r="EC39" s="96"/>
      <c r="ED39" s="96"/>
      <c r="EE39" s="96"/>
      <c r="EF39" s="96"/>
      <c r="EG39" s="96"/>
      <c r="EH39" s="96"/>
      <c r="EI39" s="96"/>
      <c r="EJ39" s="96"/>
      <c r="EK39" s="96"/>
      <c r="EL39" s="96"/>
      <c r="EM39" s="96"/>
      <c r="EN39" s="96"/>
      <c r="EO39" s="96"/>
      <c r="EP39" s="96"/>
      <c r="EQ39" s="96"/>
      <c r="ER39" s="96"/>
      <c r="ES39" s="96"/>
      <c r="ET39" s="96"/>
      <c r="EU39" s="96"/>
      <c r="EV39" s="96"/>
      <c r="EW39" s="96"/>
      <c r="EX39" s="96"/>
      <c r="EY39" s="96"/>
      <c r="EZ39" s="96"/>
      <c r="FA39" s="96"/>
      <c r="FB39" s="96"/>
      <c r="FC39" s="96"/>
      <c r="FD39" s="103"/>
      <c r="FE39" s="103"/>
      <c r="FF39" s="103"/>
      <c r="FG39" s="103"/>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105"/>
      <c r="HE39" s="467"/>
      <c r="HF39" s="467"/>
    </row>
    <row r="40" spans="1:214" s="24" customFormat="1" ht="13.5" customHeight="1">
      <c r="B40" s="250"/>
      <c r="D40" s="10"/>
      <c r="E40" s="367"/>
      <c r="F40" s="367"/>
      <c r="G40" s="367"/>
      <c r="H40" s="367"/>
      <c r="I40" s="367"/>
      <c r="J40" s="367"/>
      <c r="K40" s="334"/>
      <c r="L40" s="334"/>
      <c r="M40" s="334"/>
      <c r="N40" s="334"/>
      <c r="O40" s="334"/>
      <c r="P40" s="334"/>
      <c r="Q40" s="334"/>
      <c r="R40" s="334"/>
      <c r="S40" s="38"/>
      <c r="T40" s="38"/>
      <c r="U40" s="38"/>
      <c r="V40" s="38"/>
      <c r="W40" s="38"/>
      <c r="X40" s="38"/>
      <c r="Y40" s="38"/>
      <c r="Z40" s="38"/>
      <c r="AA40" s="38"/>
      <c r="AB40" s="334"/>
      <c r="AC40" s="334"/>
      <c r="AD40" s="944" t="s">
        <v>28</v>
      </c>
      <c r="AE40" s="944"/>
      <c r="AF40" s="944"/>
      <c r="AG40" s="944"/>
      <c r="AH40" s="944"/>
      <c r="AI40" s="944" t="s">
        <v>29</v>
      </c>
      <c r="AJ40" s="944"/>
      <c r="AK40" s="944"/>
      <c r="AL40" s="944"/>
      <c r="AM40" s="944"/>
      <c r="AN40" s="944" t="s">
        <v>30</v>
      </c>
      <c r="AO40" s="944"/>
      <c r="AP40" s="944"/>
      <c r="AQ40" s="944"/>
      <c r="AR40" s="944"/>
      <c r="AS40" s="944" t="s">
        <v>31</v>
      </c>
      <c r="AT40" s="944"/>
      <c r="AU40" s="944"/>
      <c r="AV40" s="944"/>
      <c r="AW40" s="944"/>
      <c r="AX40" s="944" t="s">
        <v>289</v>
      </c>
      <c r="AY40" s="944"/>
      <c r="AZ40" s="944"/>
      <c r="BA40" s="944"/>
      <c r="BB40" s="944"/>
      <c r="BC40" s="944" t="s">
        <v>32</v>
      </c>
      <c r="BD40" s="944"/>
      <c r="BE40" s="944"/>
      <c r="BF40" s="944"/>
      <c r="BG40" s="944"/>
      <c r="BH40" s="944" t="s">
        <v>33</v>
      </c>
      <c r="BI40" s="944"/>
      <c r="BJ40" s="944"/>
      <c r="BK40" s="944"/>
      <c r="BL40" s="944"/>
      <c r="BM40" s="944" t="s">
        <v>34</v>
      </c>
      <c r="BN40" s="944"/>
      <c r="BO40" s="944"/>
      <c r="BP40" s="944"/>
      <c r="BQ40" s="944"/>
      <c r="BR40" s="944" t="s">
        <v>116</v>
      </c>
      <c r="BS40" s="944"/>
      <c r="BT40" s="944"/>
      <c r="BU40" s="944"/>
      <c r="BV40" s="944"/>
      <c r="BW40" s="944" t="s">
        <v>645</v>
      </c>
      <c r="BX40" s="944"/>
      <c r="BY40" s="944"/>
      <c r="BZ40" s="944"/>
      <c r="CA40" s="944"/>
      <c r="CB40" s="944" t="s">
        <v>37</v>
      </c>
      <c r="CC40" s="944"/>
      <c r="CD40" s="944"/>
      <c r="CE40" s="944"/>
      <c r="CF40" s="944"/>
      <c r="CG40" s="944" t="s">
        <v>38</v>
      </c>
      <c r="CH40" s="944"/>
      <c r="CI40" s="944"/>
      <c r="CJ40" s="944"/>
      <c r="CK40" s="944"/>
      <c r="CL40" s="944" t="s">
        <v>671</v>
      </c>
      <c r="CM40" s="944"/>
      <c r="CN40" s="944"/>
      <c r="CO40" s="944"/>
      <c r="CP40" s="944"/>
      <c r="CQ40" s="945" t="s">
        <v>290</v>
      </c>
      <c r="CR40" s="945"/>
      <c r="CS40" s="945"/>
      <c r="CT40" s="945"/>
      <c r="CU40" s="945"/>
      <c r="CV40" s="945"/>
      <c r="CW40" s="946" t="s">
        <v>39</v>
      </c>
      <c r="CX40" s="946"/>
      <c r="CY40" s="946"/>
      <c r="CZ40" s="946"/>
      <c r="DA40" s="944" t="s">
        <v>291</v>
      </c>
      <c r="DB40" s="944"/>
      <c r="DC40" s="944"/>
      <c r="DD40" s="944"/>
      <c r="DE40" s="944"/>
      <c r="DF40" s="944" t="s">
        <v>646</v>
      </c>
      <c r="DG40" s="944"/>
      <c r="DH40" s="944"/>
      <c r="DI40" s="944"/>
      <c r="DJ40" s="944"/>
      <c r="DK40" s="944" t="s">
        <v>647</v>
      </c>
      <c r="DL40" s="944"/>
      <c r="DM40" s="944"/>
      <c r="DN40" s="944"/>
      <c r="DO40" s="944"/>
      <c r="DP40" s="944" t="s">
        <v>117</v>
      </c>
      <c r="DQ40" s="944"/>
      <c r="DR40" s="944"/>
      <c r="DS40" s="944"/>
      <c r="DT40" s="944"/>
      <c r="DU40" s="944" t="s">
        <v>648</v>
      </c>
      <c r="DV40" s="944"/>
      <c r="DW40" s="944"/>
      <c r="DX40" s="944"/>
      <c r="DY40" s="944"/>
      <c r="DZ40" s="944" t="s">
        <v>118</v>
      </c>
      <c r="EA40" s="944"/>
      <c r="EB40" s="944"/>
      <c r="EC40" s="944"/>
      <c r="ED40" s="944"/>
      <c r="EE40" s="944" t="s">
        <v>119</v>
      </c>
      <c r="EF40" s="944"/>
      <c r="EG40" s="944"/>
      <c r="EH40" s="944"/>
      <c r="EI40" s="944"/>
      <c r="EJ40" s="944" t="s">
        <v>46</v>
      </c>
      <c r="EK40" s="944"/>
      <c r="EL40" s="944"/>
      <c r="EM40" s="944"/>
      <c r="EN40" s="944"/>
      <c r="EO40" s="944" t="s">
        <v>120</v>
      </c>
      <c r="EP40" s="944"/>
      <c r="EQ40" s="944"/>
      <c r="ER40" s="944"/>
      <c r="ES40" s="944"/>
      <c r="ET40" s="944" t="s">
        <v>48</v>
      </c>
      <c r="EU40" s="944"/>
      <c r="EV40" s="944"/>
      <c r="EW40" s="944"/>
      <c r="EX40" s="944"/>
      <c r="EY40" s="944" t="s">
        <v>49</v>
      </c>
      <c r="EZ40" s="944"/>
      <c r="FA40" s="944"/>
      <c r="FB40" s="944"/>
      <c r="FC40" s="944"/>
      <c r="FD40" s="944" t="s">
        <v>50</v>
      </c>
      <c r="FE40" s="944"/>
      <c r="FF40" s="944"/>
      <c r="FG40" s="944"/>
      <c r="FH40" s="944"/>
      <c r="FI40" s="944" t="s">
        <v>649</v>
      </c>
      <c r="FJ40" s="944"/>
      <c r="FK40" s="944"/>
      <c r="FL40" s="944"/>
      <c r="FM40" s="944"/>
      <c r="FN40" s="944" t="s">
        <v>650</v>
      </c>
      <c r="FO40" s="944"/>
      <c r="FP40" s="944"/>
      <c r="FQ40" s="944"/>
      <c r="FR40" s="944"/>
      <c r="FS40" s="10"/>
      <c r="FT40" s="10"/>
      <c r="FU40" s="10"/>
      <c r="FV40" s="10"/>
      <c r="FW40" s="10"/>
      <c r="FX40" s="10"/>
      <c r="FY40" s="10"/>
      <c r="FZ40" s="10"/>
      <c r="GA40" s="10"/>
      <c r="GB40" s="10"/>
      <c r="GC40" s="10"/>
      <c r="GD40" s="10"/>
      <c r="GE40" s="10"/>
      <c r="GF40" s="10"/>
      <c r="GG40" s="334"/>
      <c r="GH40" s="334"/>
      <c r="GI40" s="334"/>
      <c r="GJ40" s="334"/>
      <c r="GK40" s="334"/>
      <c r="GL40" s="334"/>
      <c r="GM40" s="334"/>
      <c r="GN40" s="334"/>
      <c r="GO40" s="334"/>
      <c r="GP40" s="334"/>
      <c r="GQ40" s="10"/>
      <c r="GR40" s="10"/>
      <c r="GS40" s="10"/>
      <c r="GT40" s="10"/>
      <c r="GU40" s="10"/>
      <c r="GV40" s="10"/>
      <c r="GW40" s="10"/>
      <c r="GX40" s="10"/>
      <c r="GY40" s="10"/>
      <c r="GZ40" s="10"/>
      <c r="HA40" s="10"/>
      <c r="HB40" s="10"/>
      <c r="HC40" s="105"/>
    </row>
    <row r="41" spans="1:214" s="8" customFormat="1" ht="28.5" customHeight="1">
      <c r="B41" s="198"/>
      <c r="D41" s="874" t="s">
        <v>67</v>
      </c>
      <c r="E41" s="874"/>
      <c r="F41" s="874"/>
      <c r="G41" s="874"/>
      <c r="H41" s="874"/>
      <c r="I41" s="874"/>
      <c r="J41" s="874"/>
      <c r="K41" s="103"/>
      <c r="L41" s="937"/>
      <c r="M41" s="938"/>
      <c r="N41" s="938"/>
      <c r="O41" s="939"/>
      <c r="P41" s="317"/>
      <c r="Q41" s="317"/>
      <c r="R41" s="317"/>
      <c r="S41" s="878">
        <v>0</v>
      </c>
      <c r="T41" s="879"/>
      <c r="U41" s="879"/>
      <c r="V41" s="880"/>
      <c r="W41" s="37"/>
      <c r="X41" s="878">
        <v>4</v>
      </c>
      <c r="Y41" s="879"/>
      <c r="Z41" s="879"/>
      <c r="AA41" s="880"/>
      <c r="AB41" s="21"/>
      <c r="AC41" s="21"/>
      <c r="AD41" s="21"/>
      <c r="AE41" s="881"/>
      <c r="AF41" s="882"/>
      <c r="AG41" s="882"/>
      <c r="AH41" s="883"/>
      <c r="AI41" s="16"/>
      <c r="AJ41" s="881"/>
      <c r="AK41" s="882"/>
      <c r="AL41" s="882"/>
      <c r="AM41" s="883"/>
      <c r="AN41" s="16"/>
      <c r="AO41" s="881"/>
      <c r="AP41" s="882"/>
      <c r="AQ41" s="882"/>
      <c r="AR41" s="883"/>
      <c r="AS41" s="16"/>
      <c r="AT41" s="881"/>
      <c r="AU41" s="882"/>
      <c r="AV41" s="882"/>
      <c r="AW41" s="883"/>
      <c r="AX41" s="16"/>
      <c r="AY41" s="881"/>
      <c r="AZ41" s="882"/>
      <c r="BA41" s="882"/>
      <c r="BB41" s="883"/>
      <c r="BC41" s="21"/>
      <c r="BD41" s="881"/>
      <c r="BE41" s="882"/>
      <c r="BF41" s="882"/>
      <c r="BG41" s="883"/>
      <c r="BH41" s="16"/>
      <c r="BI41" s="881"/>
      <c r="BJ41" s="882"/>
      <c r="BK41" s="882"/>
      <c r="BL41" s="883"/>
      <c r="BM41" s="16"/>
      <c r="BN41" s="881"/>
      <c r="BO41" s="882"/>
      <c r="BP41" s="882"/>
      <c r="BQ41" s="883"/>
      <c r="BR41" s="16"/>
      <c r="BS41" s="881"/>
      <c r="BT41" s="882"/>
      <c r="BU41" s="882"/>
      <c r="BV41" s="883"/>
      <c r="BW41" s="16"/>
      <c r="BX41" s="881"/>
      <c r="BY41" s="882"/>
      <c r="BZ41" s="882"/>
      <c r="CA41" s="883"/>
      <c r="CB41" s="21"/>
      <c r="CC41" s="881"/>
      <c r="CD41" s="882"/>
      <c r="CE41" s="882"/>
      <c r="CF41" s="883"/>
      <c r="CG41" s="16"/>
      <c r="CH41" s="881"/>
      <c r="CI41" s="882"/>
      <c r="CJ41" s="882"/>
      <c r="CK41" s="883"/>
      <c r="CL41" s="16"/>
      <c r="CM41" s="881"/>
      <c r="CN41" s="882"/>
      <c r="CO41" s="882"/>
      <c r="CP41" s="883"/>
      <c r="CQ41" s="16"/>
      <c r="CR41" s="881"/>
      <c r="CS41" s="882"/>
      <c r="CT41" s="882"/>
      <c r="CU41" s="883"/>
      <c r="CV41" s="16"/>
      <c r="CW41" s="881"/>
      <c r="CX41" s="882"/>
      <c r="CY41" s="882"/>
      <c r="CZ41" s="883"/>
      <c r="DA41" s="21"/>
      <c r="DB41" s="881"/>
      <c r="DC41" s="882"/>
      <c r="DD41" s="882"/>
      <c r="DE41" s="883"/>
      <c r="DF41" s="16"/>
      <c r="DG41" s="881"/>
      <c r="DH41" s="882"/>
      <c r="DI41" s="882"/>
      <c r="DJ41" s="883"/>
      <c r="DK41" s="16"/>
      <c r="DL41" s="881"/>
      <c r="DM41" s="882"/>
      <c r="DN41" s="882"/>
      <c r="DO41" s="883"/>
      <c r="DP41" s="16"/>
      <c r="DQ41" s="881"/>
      <c r="DR41" s="882"/>
      <c r="DS41" s="882"/>
      <c r="DT41" s="883"/>
      <c r="DU41" s="16"/>
      <c r="DV41" s="881"/>
      <c r="DW41" s="882"/>
      <c r="DX41" s="882"/>
      <c r="DY41" s="883"/>
      <c r="DZ41" s="21"/>
      <c r="EA41" s="881"/>
      <c r="EB41" s="882"/>
      <c r="EC41" s="882"/>
      <c r="ED41" s="883"/>
      <c r="EE41" s="16"/>
      <c r="EF41" s="881"/>
      <c r="EG41" s="882"/>
      <c r="EH41" s="882"/>
      <c r="EI41" s="883"/>
      <c r="EJ41" s="16"/>
      <c r="EK41" s="881"/>
      <c r="EL41" s="882"/>
      <c r="EM41" s="882"/>
      <c r="EN41" s="883"/>
      <c r="EO41" s="16"/>
      <c r="EP41" s="881"/>
      <c r="EQ41" s="882"/>
      <c r="ER41" s="882"/>
      <c r="ES41" s="883"/>
      <c r="ET41" s="16"/>
      <c r="EU41" s="881"/>
      <c r="EV41" s="882"/>
      <c r="EW41" s="882"/>
      <c r="EX41" s="883"/>
      <c r="EY41" s="21"/>
      <c r="EZ41" s="881"/>
      <c r="FA41" s="882"/>
      <c r="FB41" s="882"/>
      <c r="FC41" s="883"/>
      <c r="FD41" s="16"/>
      <c r="FE41" s="881"/>
      <c r="FF41" s="882"/>
      <c r="FG41" s="882"/>
      <c r="FH41" s="883"/>
      <c r="FI41" s="16"/>
      <c r="FJ41" s="881"/>
      <c r="FK41" s="882"/>
      <c r="FL41" s="882"/>
      <c r="FM41" s="883"/>
      <c r="FN41" s="16"/>
      <c r="FO41" s="881"/>
      <c r="FP41" s="882"/>
      <c r="FQ41" s="882"/>
      <c r="FR41" s="883"/>
      <c r="FS41" s="16"/>
      <c r="FT41" s="16"/>
      <c r="FU41" s="16"/>
      <c r="FV41" s="16"/>
      <c r="FW41" s="16"/>
      <c r="FX41" s="16"/>
      <c r="FY41" s="895" t="s">
        <v>447</v>
      </c>
      <c r="FZ41" s="895"/>
      <c r="GA41" s="895"/>
      <c r="GB41" s="895"/>
      <c r="GC41" s="943" t="s">
        <v>448</v>
      </c>
      <c r="GD41" s="943"/>
      <c r="GE41" s="943"/>
      <c r="GF41" s="943"/>
      <c r="GG41" s="943"/>
      <c r="GH41" s="943"/>
      <c r="GI41" s="943"/>
      <c r="GJ41" s="943"/>
      <c r="GK41" s="943"/>
      <c r="GL41" s="943"/>
      <c r="GM41" s="943"/>
      <c r="GN41" s="943"/>
      <c r="GO41" s="943"/>
      <c r="GP41" s="943"/>
      <c r="GQ41" s="943"/>
      <c r="GR41" s="843" t="s">
        <v>304</v>
      </c>
      <c r="GS41" s="843"/>
      <c r="GT41" s="843"/>
      <c r="GU41" s="843"/>
      <c r="GV41" s="16"/>
      <c r="GW41" s="7"/>
      <c r="GX41" s="7"/>
      <c r="GY41" s="7"/>
      <c r="GZ41" s="7"/>
      <c r="HA41" s="7"/>
      <c r="HB41" s="7"/>
      <c r="HC41" s="105"/>
      <c r="HD41" s="99"/>
    </row>
    <row r="42" spans="1:214" s="25" customFormat="1" ht="9.75" customHeight="1">
      <c r="B42" s="251"/>
      <c r="D42" s="874" t="s">
        <v>506</v>
      </c>
      <c r="E42" s="874"/>
      <c r="F42" s="874"/>
      <c r="G42" s="874"/>
      <c r="H42" s="874"/>
      <c r="I42" s="874"/>
      <c r="J42" s="874"/>
      <c r="K42" s="368"/>
      <c r="L42" s="50"/>
      <c r="M42" s="50"/>
      <c r="N42" s="50"/>
      <c r="O42" s="50"/>
      <c r="P42" s="50"/>
      <c r="Q42" s="50"/>
      <c r="R42" s="50"/>
      <c r="S42" s="38"/>
      <c r="T42" s="38"/>
      <c r="U42" s="38"/>
      <c r="V42" s="38"/>
      <c r="W42" s="38"/>
      <c r="X42" s="38"/>
      <c r="Y42" s="38"/>
      <c r="Z42" s="38"/>
      <c r="AA42" s="38"/>
      <c r="AB42" s="50"/>
      <c r="AC42" s="50"/>
      <c r="AD42" s="50"/>
      <c r="AE42" s="819">
        <v>3</v>
      </c>
      <c r="AF42" s="819"/>
      <c r="AG42" s="819"/>
      <c r="AH42" s="819"/>
      <c r="AI42" s="104"/>
      <c r="AJ42" s="104"/>
      <c r="AK42" s="372"/>
      <c r="AL42" s="372"/>
      <c r="AM42" s="372"/>
      <c r="AN42" s="372"/>
      <c r="AO42" s="940">
        <v>5</v>
      </c>
      <c r="AP42" s="940"/>
      <c r="AQ42" s="940"/>
      <c r="AR42" s="940"/>
      <c r="AS42" s="372"/>
      <c r="AT42" s="372"/>
      <c r="AU42" s="104"/>
      <c r="AV42" s="372"/>
      <c r="AW42" s="372"/>
      <c r="AX42" s="372"/>
      <c r="AY42" s="372"/>
      <c r="AZ42" s="104"/>
      <c r="BA42" s="104"/>
      <c r="BB42" s="372"/>
      <c r="BC42" s="372"/>
      <c r="BD42" s="372"/>
      <c r="BE42" s="372"/>
      <c r="BF42" s="104"/>
      <c r="BG42" s="372"/>
      <c r="BH42" s="372"/>
      <c r="BI42" s="372"/>
      <c r="BJ42" s="372"/>
      <c r="BK42" s="372"/>
      <c r="BL42" s="104"/>
      <c r="BM42" s="372"/>
      <c r="BN42" s="819">
        <v>10</v>
      </c>
      <c r="BO42" s="819"/>
      <c r="BP42" s="819"/>
      <c r="BQ42" s="819"/>
      <c r="BR42" s="104"/>
      <c r="BS42" s="39"/>
      <c r="BT42" s="39"/>
      <c r="BU42" s="39"/>
      <c r="BV42" s="39"/>
      <c r="BW42" s="104"/>
      <c r="BX42" s="372"/>
      <c r="BY42" s="372"/>
      <c r="BZ42" s="372"/>
      <c r="CA42" s="372"/>
      <c r="CB42" s="372"/>
      <c r="CC42" s="104"/>
      <c r="CD42" s="372"/>
      <c r="CE42" s="372"/>
      <c r="CF42" s="372"/>
      <c r="CG42" s="372"/>
      <c r="CH42" s="104"/>
      <c r="CI42" s="372"/>
      <c r="CJ42" s="372"/>
      <c r="CK42" s="372"/>
      <c r="CL42" s="372"/>
      <c r="CM42" s="819">
        <v>15</v>
      </c>
      <c r="CN42" s="819"/>
      <c r="CO42" s="819"/>
      <c r="CP42" s="819"/>
      <c r="CQ42" s="372"/>
      <c r="CR42" s="372"/>
      <c r="CS42" s="104"/>
      <c r="CT42" s="104"/>
      <c r="CU42" s="372"/>
      <c r="CV42" s="372"/>
      <c r="CW42" s="372"/>
      <c r="CX42" s="372"/>
      <c r="CY42" s="104"/>
      <c r="CZ42" s="372"/>
      <c r="DA42" s="372"/>
      <c r="DB42" s="372"/>
      <c r="DC42" s="372"/>
      <c r="DD42" s="372"/>
      <c r="DE42" s="104"/>
      <c r="DF42" s="372"/>
      <c r="DG42" s="372"/>
      <c r="DH42" s="372"/>
      <c r="DI42" s="372"/>
      <c r="DJ42" s="104"/>
      <c r="DK42" s="372"/>
      <c r="DL42" s="819">
        <v>20</v>
      </c>
      <c r="DM42" s="819"/>
      <c r="DN42" s="819"/>
      <c r="DO42" s="819"/>
      <c r="DP42" s="104"/>
      <c r="DQ42" s="372"/>
      <c r="DR42" s="372"/>
      <c r="DS42" s="372"/>
      <c r="DT42" s="372"/>
      <c r="DU42" s="372"/>
      <c r="DV42" s="104"/>
      <c r="DW42" s="372"/>
      <c r="DX42" s="372"/>
      <c r="DY42" s="372"/>
      <c r="DZ42" s="372"/>
      <c r="EA42" s="104"/>
      <c r="EB42" s="372"/>
      <c r="EC42" s="372"/>
      <c r="ED42" s="372"/>
      <c r="EE42" s="372"/>
      <c r="EF42" s="372"/>
      <c r="EG42" s="104"/>
      <c r="EH42" s="372"/>
      <c r="EI42" s="372"/>
      <c r="EJ42" s="372"/>
      <c r="EK42" s="819">
        <v>25</v>
      </c>
      <c r="EL42" s="819"/>
      <c r="EM42" s="819"/>
      <c r="EN42" s="819"/>
      <c r="EO42" s="372"/>
      <c r="EP42" s="372"/>
      <c r="EQ42" s="372"/>
      <c r="ER42" s="104"/>
      <c r="ES42" s="372"/>
      <c r="ET42" s="372"/>
      <c r="EU42" s="372"/>
      <c r="EV42" s="372"/>
      <c r="EW42" s="372"/>
      <c r="EX42" s="104"/>
      <c r="EY42" s="372"/>
      <c r="EZ42" s="372"/>
      <c r="FA42" s="372"/>
      <c r="FB42" s="372"/>
      <c r="FC42" s="104"/>
      <c r="FD42" s="372"/>
      <c r="FE42" s="372"/>
      <c r="FF42" s="372"/>
      <c r="FG42" s="372"/>
      <c r="FH42" s="372"/>
      <c r="FI42" s="104"/>
      <c r="FJ42" s="819">
        <v>30</v>
      </c>
      <c r="FK42" s="819"/>
      <c r="FL42" s="819"/>
      <c r="FM42" s="819"/>
      <c r="FN42" s="104"/>
      <c r="FO42" s="104"/>
      <c r="FP42" s="372"/>
      <c r="FQ42" s="372"/>
      <c r="FR42" s="372"/>
      <c r="FS42" s="372"/>
      <c r="FT42" s="104"/>
      <c r="FU42" s="372"/>
      <c r="FV42" s="16"/>
      <c r="FW42" s="16"/>
      <c r="FX42" s="16"/>
      <c r="FY42" s="895"/>
      <c r="FZ42" s="895"/>
      <c r="GA42" s="895"/>
      <c r="GB42" s="895"/>
      <c r="GC42" s="943"/>
      <c r="GD42" s="943"/>
      <c r="GE42" s="943"/>
      <c r="GF42" s="943"/>
      <c r="GG42" s="943"/>
      <c r="GH42" s="943"/>
      <c r="GI42" s="943"/>
      <c r="GJ42" s="943"/>
      <c r="GK42" s="943"/>
      <c r="GL42" s="943"/>
      <c r="GM42" s="943"/>
      <c r="GN42" s="943"/>
      <c r="GO42" s="943"/>
      <c r="GP42" s="943"/>
      <c r="GQ42" s="943"/>
      <c r="GR42" s="843"/>
      <c r="GS42" s="843"/>
      <c r="GT42" s="843"/>
      <c r="GU42" s="843"/>
      <c r="GV42" s="16"/>
      <c r="GW42" s="39"/>
      <c r="GX42" s="39"/>
      <c r="GY42" s="39"/>
      <c r="GZ42" s="39"/>
      <c r="HA42" s="39"/>
      <c r="HB42" s="39"/>
      <c r="HC42" s="105"/>
      <c r="HD42" s="99"/>
    </row>
    <row r="43" spans="1:214" s="8" customFormat="1" ht="28.5" customHeight="1">
      <c r="B43" s="198"/>
      <c r="D43" s="874"/>
      <c r="E43" s="874"/>
      <c r="F43" s="874"/>
      <c r="G43" s="874"/>
      <c r="H43" s="874"/>
      <c r="I43" s="874"/>
      <c r="J43" s="874"/>
      <c r="K43" s="103"/>
      <c r="L43" s="937"/>
      <c r="M43" s="938"/>
      <c r="N43" s="938"/>
      <c r="O43" s="939"/>
      <c r="P43" s="317"/>
      <c r="Q43" s="317"/>
      <c r="R43" s="317"/>
      <c r="S43" s="878">
        <v>0</v>
      </c>
      <c r="T43" s="879"/>
      <c r="U43" s="879"/>
      <c r="V43" s="880"/>
      <c r="W43" s="37"/>
      <c r="X43" s="878">
        <v>5</v>
      </c>
      <c r="Y43" s="879"/>
      <c r="Z43" s="879"/>
      <c r="AA43" s="880"/>
      <c r="AB43" s="21"/>
      <c r="AC43" s="21"/>
      <c r="AD43" s="21"/>
      <c r="AE43" s="881"/>
      <c r="AF43" s="882"/>
      <c r="AG43" s="882"/>
      <c r="AH43" s="883"/>
      <c r="AI43" s="16"/>
      <c r="AJ43" s="881"/>
      <c r="AK43" s="882"/>
      <c r="AL43" s="882"/>
      <c r="AM43" s="883"/>
      <c r="AN43" s="16"/>
      <c r="AO43" s="881"/>
      <c r="AP43" s="882"/>
      <c r="AQ43" s="882"/>
      <c r="AR43" s="883"/>
      <c r="AS43" s="16"/>
      <c r="AT43" s="881"/>
      <c r="AU43" s="882"/>
      <c r="AV43" s="882"/>
      <c r="AW43" s="883"/>
      <c r="AX43" s="16"/>
      <c r="AY43" s="881"/>
      <c r="AZ43" s="882"/>
      <c r="BA43" s="882"/>
      <c r="BB43" s="883"/>
      <c r="BC43" s="21"/>
      <c r="BD43" s="881"/>
      <c r="BE43" s="882"/>
      <c r="BF43" s="882"/>
      <c r="BG43" s="883"/>
      <c r="BH43" s="16"/>
      <c r="BI43" s="881"/>
      <c r="BJ43" s="882"/>
      <c r="BK43" s="882"/>
      <c r="BL43" s="883"/>
      <c r="BM43" s="16"/>
      <c r="BN43" s="881"/>
      <c r="BO43" s="882"/>
      <c r="BP43" s="882"/>
      <c r="BQ43" s="883"/>
      <c r="BR43" s="16"/>
      <c r="BS43" s="881"/>
      <c r="BT43" s="882"/>
      <c r="BU43" s="882"/>
      <c r="BV43" s="883"/>
      <c r="BW43" s="16"/>
      <c r="BX43" s="881"/>
      <c r="BY43" s="882"/>
      <c r="BZ43" s="882"/>
      <c r="CA43" s="883"/>
      <c r="CB43" s="21"/>
      <c r="CC43" s="881"/>
      <c r="CD43" s="882"/>
      <c r="CE43" s="882"/>
      <c r="CF43" s="883"/>
      <c r="CG43" s="16"/>
      <c r="CH43" s="881"/>
      <c r="CI43" s="882"/>
      <c r="CJ43" s="882"/>
      <c r="CK43" s="883"/>
      <c r="CL43" s="16"/>
      <c r="CM43" s="881"/>
      <c r="CN43" s="882"/>
      <c r="CO43" s="882"/>
      <c r="CP43" s="883"/>
      <c r="CQ43" s="16"/>
      <c r="CR43" s="881"/>
      <c r="CS43" s="882"/>
      <c r="CT43" s="882"/>
      <c r="CU43" s="883"/>
      <c r="CV43" s="16"/>
      <c r="CW43" s="881"/>
      <c r="CX43" s="882"/>
      <c r="CY43" s="882"/>
      <c r="CZ43" s="883"/>
      <c r="DA43" s="21"/>
      <c r="DB43" s="881"/>
      <c r="DC43" s="882"/>
      <c r="DD43" s="882"/>
      <c r="DE43" s="883"/>
      <c r="DF43" s="16"/>
      <c r="DG43" s="881"/>
      <c r="DH43" s="882"/>
      <c r="DI43" s="882"/>
      <c r="DJ43" s="883"/>
      <c r="DK43" s="16"/>
      <c r="DL43" s="881"/>
      <c r="DM43" s="882"/>
      <c r="DN43" s="882"/>
      <c r="DO43" s="883"/>
      <c r="DP43" s="16"/>
      <c r="DQ43" s="881"/>
      <c r="DR43" s="882"/>
      <c r="DS43" s="882"/>
      <c r="DT43" s="883"/>
      <c r="DU43" s="16"/>
      <c r="DV43" s="881"/>
      <c r="DW43" s="882"/>
      <c r="DX43" s="882"/>
      <c r="DY43" s="883"/>
      <c r="DZ43" s="21"/>
      <c r="EA43" s="881"/>
      <c r="EB43" s="882"/>
      <c r="EC43" s="882"/>
      <c r="ED43" s="883"/>
      <c r="EE43" s="16"/>
      <c r="EF43" s="881"/>
      <c r="EG43" s="882"/>
      <c r="EH43" s="882"/>
      <c r="EI43" s="883"/>
      <c r="EJ43" s="16"/>
      <c r="EK43" s="881"/>
      <c r="EL43" s="882"/>
      <c r="EM43" s="882"/>
      <c r="EN43" s="883"/>
      <c r="EO43" s="16"/>
      <c r="EP43" s="881"/>
      <c r="EQ43" s="882"/>
      <c r="ER43" s="882"/>
      <c r="ES43" s="883"/>
      <c r="ET43" s="16"/>
      <c r="EU43" s="881"/>
      <c r="EV43" s="882"/>
      <c r="EW43" s="882"/>
      <c r="EX43" s="883"/>
      <c r="EY43" s="21"/>
      <c r="EZ43" s="881"/>
      <c r="FA43" s="882"/>
      <c r="FB43" s="882"/>
      <c r="FC43" s="883"/>
      <c r="FD43" s="16"/>
      <c r="FE43" s="881"/>
      <c r="FF43" s="882"/>
      <c r="FG43" s="882"/>
      <c r="FH43" s="883"/>
      <c r="FI43" s="16"/>
      <c r="FJ43" s="881"/>
      <c r="FK43" s="882"/>
      <c r="FL43" s="882"/>
      <c r="FM43" s="883"/>
      <c r="FN43" s="16"/>
      <c r="FO43" s="881"/>
      <c r="FP43" s="882"/>
      <c r="FQ43" s="882"/>
      <c r="FR43" s="883"/>
      <c r="FS43" s="16"/>
      <c r="FT43" s="16"/>
      <c r="FU43" s="16"/>
      <c r="FV43" s="16"/>
      <c r="FW43" s="16"/>
      <c r="FX43" s="16"/>
      <c r="FY43" s="895"/>
      <c r="FZ43" s="895"/>
      <c r="GA43" s="895"/>
      <c r="GB43" s="895"/>
      <c r="GC43" s="943"/>
      <c r="GD43" s="943"/>
      <c r="GE43" s="943"/>
      <c r="GF43" s="943"/>
      <c r="GG43" s="943"/>
      <c r="GH43" s="943"/>
      <c r="GI43" s="943"/>
      <c r="GJ43" s="943"/>
      <c r="GK43" s="943"/>
      <c r="GL43" s="943"/>
      <c r="GM43" s="943"/>
      <c r="GN43" s="943"/>
      <c r="GO43" s="943"/>
      <c r="GP43" s="943"/>
      <c r="GQ43" s="943"/>
      <c r="GR43" s="843"/>
      <c r="GS43" s="843"/>
      <c r="GT43" s="843"/>
      <c r="GU43" s="843"/>
      <c r="GV43" s="16"/>
      <c r="GW43" s="7"/>
      <c r="GX43" s="7"/>
      <c r="GY43" s="7"/>
      <c r="GZ43" s="7"/>
      <c r="HA43" s="7"/>
      <c r="HB43" s="7"/>
      <c r="HC43" s="719"/>
      <c r="HD43" s="468" t="s">
        <v>14</v>
      </c>
      <c r="HE43" s="941" t="s">
        <v>530</v>
      </c>
      <c r="HF43" s="927"/>
    </row>
    <row r="44" spans="1:214" s="25" customFormat="1" ht="16.5" customHeight="1">
      <c r="B44" s="251"/>
      <c r="D44" s="874"/>
      <c r="E44" s="874"/>
      <c r="F44" s="874"/>
      <c r="G44" s="874"/>
      <c r="H44" s="874"/>
      <c r="I44" s="874"/>
      <c r="J44" s="874"/>
      <c r="K44" s="368"/>
      <c r="L44" s="50"/>
      <c r="M44" s="50"/>
      <c r="N44" s="50"/>
      <c r="O44" s="50"/>
      <c r="P44" s="50"/>
      <c r="Q44" s="50"/>
      <c r="R44" s="50"/>
      <c r="S44" s="38"/>
      <c r="T44" s="38"/>
      <c r="U44" s="38"/>
      <c r="V44" s="38"/>
      <c r="W44" s="38"/>
      <c r="X44" s="38"/>
      <c r="Y44" s="38"/>
      <c r="Z44" s="38"/>
      <c r="AA44" s="38"/>
      <c r="AB44" s="50"/>
      <c r="AC44" s="50"/>
      <c r="AD44" s="50"/>
      <c r="AE44" s="669"/>
      <c r="AF44" s="942">
        <v>3</v>
      </c>
      <c r="AG44" s="942"/>
      <c r="AH44" s="942"/>
      <c r="AI44" s="942"/>
      <c r="AJ44" s="942"/>
      <c r="AK44" s="942"/>
      <c r="AL44" s="370"/>
      <c r="AM44" s="370"/>
      <c r="AN44" s="370"/>
      <c r="AO44" s="370"/>
      <c r="AP44" s="370"/>
      <c r="AQ44" s="370"/>
      <c r="AR44" s="370"/>
      <c r="AS44" s="370"/>
      <c r="AT44" s="370"/>
      <c r="AU44" s="617"/>
      <c r="AV44" s="617"/>
      <c r="AW44" s="617"/>
      <c r="AX44" s="942">
        <v>5</v>
      </c>
      <c r="AY44" s="942"/>
      <c r="AZ44" s="942"/>
      <c r="BA44" s="942"/>
      <c r="BB44" s="942"/>
      <c r="BC44" s="942"/>
      <c r="BD44" s="370"/>
      <c r="BE44" s="369"/>
      <c r="BF44" s="370"/>
      <c r="BG44" s="370"/>
      <c r="BH44" s="370"/>
      <c r="BI44" s="370"/>
      <c r="BJ44" s="370"/>
      <c r="BK44" s="370"/>
      <c r="BL44" s="370"/>
      <c r="BM44" s="370"/>
      <c r="BN44" s="370"/>
      <c r="BO44" s="370"/>
      <c r="BP44" s="370"/>
      <c r="BQ44" s="370"/>
      <c r="BR44" s="370"/>
      <c r="BS44" s="370"/>
      <c r="BT44" s="370"/>
      <c r="BU44" s="370"/>
      <c r="BV44" s="370"/>
      <c r="BW44" s="370"/>
      <c r="BX44" s="370"/>
      <c r="BY44" s="370"/>
      <c r="BZ44" s="370"/>
      <c r="CA44" s="370"/>
      <c r="CB44" s="370"/>
      <c r="CC44" s="370"/>
      <c r="CD44" s="370"/>
      <c r="CE44" s="370"/>
      <c r="CF44" s="370"/>
      <c r="CG44" s="370"/>
      <c r="CH44" s="370"/>
      <c r="CI44" s="370"/>
      <c r="CJ44" s="370"/>
      <c r="CK44" s="370"/>
      <c r="CL44" s="618"/>
      <c r="CM44" s="618"/>
      <c r="CN44" s="618"/>
      <c r="CO44" s="370"/>
      <c r="CP44" s="370"/>
      <c r="CQ44" s="942">
        <v>10</v>
      </c>
      <c r="CR44" s="942"/>
      <c r="CS44" s="942"/>
      <c r="CT44" s="942"/>
      <c r="CU44" s="942"/>
      <c r="CV44" s="942"/>
      <c r="CW44" s="370"/>
      <c r="CX44" s="370"/>
      <c r="CY44" s="370"/>
      <c r="CZ44" s="370"/>
      <c r="DA44" s="370"/>
      <c r="DB44" s="370"/>
      <c r="DC44" s="370"/>
      <c r="DD44" s="370"/>
      <c r="DE44" s="370"/>
      <c r="DF44" s="370"/>
      <c r="DG44" s="370"/>
      <c r="DH44" s="370"/>
      <c r="DI44" s="370"/>
      <c r="DJ44" s="370"/>
      <c r="DK44" s="370"/>
      <c r="DL44" s="370"/>
      <c r="DM44" s="370"/>
      <c r="DN44" s="370"/>
      <c r="DO44" s="370"/>
      <c r="DP44" s="370"/>
      <c r="DQ44" s="370"/>
      <c r="DR44" s="370"/>
      <c r="DS44" s="370"/>
      <c r="DT44" s="370"/>
      <c r="DU44" s="370"/>
      <c r="DV44" s="617"/>
      <c r="DW44" s="617"/>
      <c r="DX44" s="617"/>
      <c r="DY44" s="370"/>
      <c r="DZ44" s="370"/>
      <c r="EA44" s="370"/>
      <c r="EB44" s="370"/>
      <c r="EC44" s="370"/>
      <c r="ED44" s="370"/>
      <c r="EE44" s="370"/>
      <c r="EF44" s="370"/>
      <c r="EG44" s="370"/>
      <c r="EH44" s="370"/>
      <c r="EI44" s="370"/>
      <c r="EJ44" s="942">
        <v>15</v>
      </c>
      <c r="EK44" s="942"/>
      <c r="EL44" s="942"/>
      <c r="EM44" s="942"/>
      <c r="EN44" s="942"/>
      <c r="EO44" s="942"/>
      <c r="EP44" s="370"/>
      <c r="EQ44" s="370"/>
      <c r="ER44" s="370"/>
      <c r="ES44" s="370"/>
      <c r="ET44" s="370"/>
      <c r="EU44" s="370"/>
      <c r="EV44" s="370"/>
      <c r="EW44" s="370"/>
      <c r="EX44" s="370"/>
      <c r="EY44" s="370"/>
      <c r="EZ44" s="370"/>
      <c r="FA44" s="370"/>
      <c r="FB44" s="370"/>
      <c r="FC44" s="370"/>
      <c r="FD44" s="370"/>
      <c r="FE44" s="370"/>
      <c r="FF44" s="370"/>
      <c r="FG44" s="370"/>
      <c r="FH44" s="370"/>
      <c r="FI44" s="370"/>
      <c r="FJ44" s="618"/>
      <c r="FK44" s="618"/>
      <c r="FL44" s="618"/>
      <c r="FM44" s="618"/>
      <c r="FN44" s="618"/>
      <c r="FO44" s="370"/>
      <c r="FP44" s="370"/>
      <c r="FQ44" s="370"/>
      <c r="FR44" s="370"/>
      <c r="FS44" s="370"/>
      <c r="FT44" s="370"/>
      <c r="FU44" s="370"/>
      <c r="FV44" s="370"/>
      <c r="FW44" s="370"/>
      <c r="FX44" s="370"/>
      <c r="FY44" s="370"/>
      <c r="FZ44" s="370"/>
      <c r="GA44" s="370"/>
      <c r="GB44" s="370"/>
      <c r="GC44" s="942">
        <v>20</v>
      </c>
      <c r="GD44" s="942"/>
      <c r="GE44" s="942"/>
      <c r="GF44" s="942"/>
      <c r="GG44" s="942"/>
      <c r="GH44" s="942"/>
      <c r="GI44" s="369"/>
      <c r="GJ44" s="369"/>
      <c r="GK44" s="369"/>
      <c r="GL44" s="369"/>
      <c r="GM44" s="369"/>
      <c r="GN44" s="369"/>
      <c r="GO44" s="369"/>
      <c r="GP44" s="369"/>
      <c r="GQ44" s="369"/>
      <c r="GR44" s="369"/>
      <c r="GS44" s="369"/>
      <c r="GT44" s="369"/>
      <c r="GU44" s="369"/>
      <c r="GV44" s="369"/>
      <c r="GW44" s="369"/>
      <c r="GX44" s="369"/>
      <c r="GY44" s="369"/>
      <c r="GZ44" s="372"/>
      <c r="HA44" s="372"/>
      <c r="HB44" s="40"/>
      <c r="HC44" s="105"/>
    </row>
    <row r="45" spans="1:214" s="8" customFormat="1" ht="28.5" customHeight="1">
      <c r="B45" s="924">
        <v>1</v>
      </c>
      <c r="C45" s="924"/>
      <c r="D45" s="14"/>
      <c r="E45" s="874" t="s">
        <v>68</v>
      </c>
      <c r="F45" s="874"/>
      <c r="G45" s="874"/>
      <c r="H45" s="874"/>
      <c r="I45" s="874"/>
      <c r="J45" s="874"/>
      <c r="K45" s="103"/>
      <c r="L45" s="937"/>
      <c r="M45" s="938"/>
      <c r="N45" s="938"/>
      <c r="O45" s="939"/>
      <c r="P45" s="317"/>
      <c r="Q45" s="317"/>
      <c r="R45" s="317"/>
      <c r="S45" s="878">
        <v>0</v>
      </c>
      <c r="T45" s="879"/>
      <c r="U45" s="879"/>
      <c r="V45" s="880"/>
      <c r="W45" s="37"/>
      <c r="X45" s="878">
        <v>6</v>
      </c>
      <c r="Y45" s="879"/>
      <c r="Z45" s="879"/>
      <c r="AA45" s="880"/>
      <c r="AB45" s="317"/>
      <c r="AC45" s="317"/>
      <c r="AD45" s="317"/>
      <c r="AE45" s="920" t="str">
        <f>DBCS(MID($Q$7,1,1))</f>
        <v/>
      </c>
      <c r="AF45" s="921"/>
      <c r="AG45" s="921"/>
      <c r="AH45" s="921"/>
      <c r="AI45" s="921"/>
      <c r="AJ45" s="921"/>
      <c r="AK45" s="921"/>
      <c r="AL45" s="922"/>
      <c r="AM45" s="318"/>
      <c r="AN45" s="920" t="str">
        <f>DBCS(MID($Q$7,2,1))</f>
        <v/>
      </c>
      <c r="AO45" s="921"/>
      <c r="AP45" s="921"/>
      <c r="AQ45" s="921"/>
      <c r="AR45" s="921"/>
      <c r="AS45" s="921"/>
      <c r="AT45" s="921"/>
      <c r="AU45" s="922"/>
      <c r="AV45" s="318"/>
      <c r="AW45" s="920" t="str">
        <f>DBCS(MID($Q$7,3,1))</f>
        <v/>
      </c>
      <c r="AX45" s="921"/>
      <c r="AY45" s="921"/>
      <c r="AZ45" s="921"/>
      <c r="BA45" s="921"/>
      <c r="BB45" s="921"/>
      <c r="BC45" s="921"/>
      <c r="BD45" s="922"/>
      <c r="BE45" s="318"/>
      <c r="BF45" s="920" t="str">
        <f>DBCS(MID($Q$7,4,1))</f>
        <v/>
      </c>
      <c r="BG45" s="921"/>
      <c r="BH45" s="921"/>
      <c r="BI45" s="921"/>
      <c r="BJ45" s="921"/>
      <c r="BK45" s="921"/>
      <c r="BL45" s="921"/>
      <c r="BM45" s="922"/>
      <c r="BN45" s="318"/>
      <c r="BO45" s="920" t="str">
        <f>DBCS(MID($Q$7,5,1))</f>
        <v/>
      </c>
      <c r="BP45" s="921"/>
      <c r="BQ45" s="921"/>
      <c r="BR45" s="921"/>
      <c r="BS45" s="921"/>
      <c r="BT45" s="921"/>
      <c r="BU45" s="921"/>
      <c r="BV45" s="922"/>
      <c r="BW45" s="318"/>
      <c r="BX45" s="920" t="str">
        <f>DBCS(MID($Q$7,6,1))</f>
        <v/>
      </c>
      <c r="BY45" s="921"/>
      <c r="BZ45" s="921"/>
      <c r="CA45" s="921"/>
      <c r="CB45" s="921"/>
      <c r="CC45" s="921"/>
      <c r="CD45" s="921"/>
      <c r="CE45" s="922"/>
      <c r="CF45" s="318"/>
      <c r="CG45" s="920" t="str">
        <f>DBCS(MID($Q$7,7,1))</f>
        <v/>
      </c>
      <c r="CH45" s="921"/>
      <c r="CI45" s="921"/>
      <c r="CJ45" s="921"/>
      <c r="CK45" s="921"/>
      <c r="CL45" s="921"/>
      <c r="CM45" s="921"/>
      <c r="CN45" s="922"/>
      <c r="CO45" s="318"/>
      <c r="CP45" s="920" t="str">
        <f>DBCS(MID($Q$7,8,1))</f>
        <v/>
      </c>
      <c r="CQ45" s="921"/>
      <c r="CR45" s="921"/>
      <c r="CS45" s="921"/>
      <c r="CT45" s="921"/>
      <c r="CU45" s="921"/>
      <c r="CV45" s="921"/>
      <c r="CW45" s="922"/>
      <c r="CX45" s="318"/>
      <c r="CY45" s="920" t="str">
        <f>DBCS(MID($Q$7,9,1))</f>
        <v/>
      </c>
      <c r="CZ45" s="921"/>
      <c r="DA45" s="921"/>
      <c r="DB45" s="921"/>
      <c r="DC45" s="921"/>
      <c r="DD45" s="921"/>
      <c r="DE45" s="921"/>
      <c r="DF45" s="922"/>
      <c r="DG45" s="318"/>
      <c r="DH45" s="920" t="str">
        <f>DBCS(MID($Q$7,10,1))</f>
        <v/>
      </c>
      <c r="DI45" s="921"/>
      <c r="DJ45" s="921"/>
      <c r="DK45" s="921"/>
      <c r="DL45" s="921"/>
      <c r="DM45" s="921"/>
      <c r="DN45" s="921"/>
      <c r="DO45" s="922"/>
      <c r="DP45" s="318"/>
      <c r="DQ45" s="920" t="str">
        <f>DBCS(MID($Q$7,11,1))</f>
        <v/>
      </c>
      <c r="DR45" s="921"/>
      <c r="DS45" s="921"/>
      <c r="DT45" s="921"/>
      <c r="DU45" s="921"/>
      <c r="DV45" s="921"/>
      <c r="DW45" s="921"/>
      <c r="DX45" s="922"/>
      <c r="DY45" s="318"/>
      <c r="DZ45" s="920" t="str">
        <f>DBCS(MID($Q$7,12,1))</f>
        <v/>
      </c>
      <c r="EA45" s="921"/>
      <c r="EB45" s="921"/>
      <c r="EC45" s="921"/>
      <c r="ED45" s="921"/>
      <c r="EE45" s="921"/>
      <c r="EF45" s="921"/>
      <c r="EG45" s="922"/>
      <c r="EH45" s="318"/>
      <c r="EI45" s="920" t="str">
        <f>DBCS(MID($Q$7,13,1))</f>
        <v/>
      </c>
      <c r="EJ45" s="921"/>
      <c r="EK45" s="921"/>
      <c r="EL45" s="921"/>
      <c r="EM45" s="921"/>
      <c r="EN45" s="921"/>
      <c r="EO45" s="921"/>
      <c r="EP45" s="922"/>
      <c r="EQ45" s="318"/>
      <c r="ER45" s="920" t="str">
        <f>DBCS(MID($Q$7,14,1))</f>
        <v/>
      </c>
      <c r="ES45" s="921"/>
      <c r="ET45" s="921"/>
      <c r="EU45" s="921"/>
      <c r="EV45" s="921"/>
      <c r="EW45" s="921"/>
      <c r="EX45" s="921"/>
      <c r="EY45" s="922"/>
      <c r="EZ45" s="318"/>
      <c r="FA45" s="920" t="str">
        <f>DBCS(MID($Q$7,15,1))</f>
        <v/>
      </c>
      <c r="FB45" s="921"/>
      <c r="FC45" s="921"/>
      <c r="FD45" s="921"/>
      <c r="FE45" s="921"/>
      <c r="FF45" s="921"/>
      <c r="FG45" s="921"/>
      <c r="FH45" s="922"/>
      <c r="FI45" s="318"/>
      <c r="FJ45" s="920" t="str">
        <f>DBCS(MID($Q$7,16,1))</f>
        <v/>
      </c>
      <c r="FK45" s="921"/>
      <c r="FL45" s="921"/>
      <c r="FM45" s="921"/>
      <c r="FN45" s="921"/>
      <c r="FO45" s="921"/>
      <c r="FP45" s="921"/>
      <c r="FQ45" s="922"/>
      <c r="FR45" s="318"/>
      <c r="FS45" s="920" t="str">
        <f>DBCS(MID($Q$7,17,1))</f>
        <v/>
      </c>
      <c r="FT45" s="921"/>
      <c r="FU45" s="921"/>
      <c r="FV45" s="921"/>
      <c r="FW45" s="921"/>
      <c r="FX45" s="921"/>
      <c r="FY45" s="921"/>
      <c r="FZ45" s="922"/>
      <c r="GA45" s="318"/>
      <c r="GB45" s="920" t="str">
        <f>DBCS(MID($Q$7,18,1))</f>
        <v/>
      </c>
      <c r="GC45" s="921"/>
      <c r="GD45" s="921"/>
      <c r="GE45" s="921"/>
      <c r="GF45" s="921"/>
      <c r="GG45" s="921"/>
      <c r="GH45" s="921"/>
      <c r="GI45" s="922"/>
      <c r="GJ45" s="318"/>
      <c r="GK45" s="920" t="str">
        <f>DBCS(MID($Q$7,19,1))</f>
        <v/>
      </c>
      <c r="GL45" s="921"/>
      <c r="GM45" s="921"/>
      <c r="GN45" s="921"/>
      <c r="GO45" s="921"/>
      <c r="GP45" s="921"/>
      <c r="GQ45" s="921"/>
      <c r="GR45" s="922"/>
      <c r="GS45" s="318"/>
      <c r="GT45" s="920" t="str">
        <f>DBCS(MID($Q$7,20,1))</f>
        <v/>
      </c>
      <c r="GU45" s="921"/>
      <c r="GV45" s="921"/>
      <c r="GW45" s="921"/>
      <c r="GX45" s="921"/>
      <c r="GY45" s="921"/>
      <c r="GZ45" s="921"/>
      <c r="HA45" s="922"/>
      <c r="HB45" s="317"/>
      <c r="HC45" s="245"/>
      <c r="HD45" s="923" t="s">
        <v>343</v>
      </c>
      <c r="HE45" s="923"/>
    </row>
    <row r="46" spans="1:214" s="51" customFormat="1" ht="9.75" customHeight="1">
      <c r="B46" s="199"/>
      <c r="D46" s="72"/>
      <c r="E46" s="616"/>
      <c r="F46" s="616"/>
      <c r="G46" s="616"/>
      <c r="H46" s="616"/>
      <c r="I46" s="616"/>
      <c r="J46" s="616"/>
      <c r="K46" s="97"/>
      <c r="L46" s="104"/>
      <c r="M46" s="104"/>
      <c r="N46" s="104"/>
      <c r="O46" s="104"/>
      <c r="P46" s="104"/>
      <c r="Q46" s="104"/>
      <c r="R46" s="104"/>
      <c r="S46" s="38"/>
      <c r="T46" s="38"/>
      <c r="U46" s="38"/>
      <c r="V46" s="38"/>
      <c r="W46" s="38"/>
      <c r="X46" s="38"/>
      <c r="Y46" s="38"/>
      <c r="Z46" s="38"/>
      <c r="AA46" s="38"/>
      <c r="AB46" s="104"/>
      <c r="AC46" s="104"/>
      <c r="AD46" s="104"/>
      <c r="AE46" s="669"/>
      <c r="AF46" s="819">
        <v>23</v>
      </c>
      <c r="AG46" s="819"/>
      <c r="AH46" s="819"/>
      <c r="AI46" s="819"/>
      <c r="AJ46" s="819"/>
      <c r="AK46" s="819"/>
      <c r="AL46" s="104"/>
      <c r="AM46" s="104"/>
      <c r="AN46" s="104"/>
      <c r="AO46" s="104"/>
      <c r="AP46" s="104"/>
      <c r="AQ46" s="104"/>
      <c r="AR46" s="104"/>
      <c r="AS46" s="104"/>
      <c r="AT46" s="104"/>
      <c r="AU46" s="669"/>
      <c r="AV46" s="669"/>
      <c r="AW46" s="669"/>
      <c r="AX46" s="819">
        <v>25</v>
      </c>
      <c r="AY46" s="819"/>
      <c r="AZ46" s="819"/>
      <c r="BA46" s="819"/>
      <c r="BB46" s="819"/>
      <c r="BC46" s="819"/>
      <c r="BD46" s="104"/>
      <c r="BE46" s="372"/>
      <c r="BF46" s="104"/>
      <c r="BG46" s="104"/>
      <c r="BH46" s="104"/>
      <c r="BI46" s="104"/>
      <c r="BJ46" s="104"/>
      <c r="BK46" s="104"/>
      <c r="BL46" s="104"/>
      <c r="BM46" s="104"/>
      <c r="BN46" s="104"/>
      <c r="BO46" s="104"/>
      <c r="BP46" s="104"/>
      <c r="BQ46" s="104"/>
      <c r="BR46" s="104"/>
      <c r="BS46" s="104"/>
      <c r="BT46" s="104"/>
      <c r="BU46" s="104"/>
      <c r="BV46" s="104"/>
      <c r="BW46" s="104"/>
      <c r="BX46" s="104"/>
      <c r="BY46" s="104"/>
      <c r="BZ46" s="104"/>
      <c r="CA46" s="104"/>
      <c r="CB46" s="104"/>
      <c r="CC46" s="104"/>
      <c r="CD46" s="104"/>
      <c r="CE46" s="104"/>
      <c r="CF46" s="104"/>
      <c r="CG46" s="104"/>
      <c r="CH46" s="104"/>
      <c r="CI46" s="104"/>
      <c r="CJ46" s="104"/>
      <c r="CK46" s="104"/>
      <c r="CL46" s="619"/>
      <c r="CM46" s="619"/>
      <c r="CN46" s="619"/>
      <c r="CO46" s="104"/>
      <c r="CP46" s="104"/>
      <c r="CQ46" s="819">
        <v>30</v>
      </c>
      <c r="CR46" s="819"/>
      <c r="CS46" s="819"/>
      <c r="CT46" s="819"/>
      <c r="CU46" s="819"/>
      <c r="CV46" s="819"/>
      <c r="CW46" s="104"/>
      <c r="CX46" s="104"/>
      <c r="CY46" s="104"/>
      <c r="CZ46" s="104"/>
      <c r="DA46" s="104"/>
      <c r="DB46" s="104"/>
      <c r="DC46" s="104"/>
      <c r="DD46" s="104"/>
      <c r="DE46" s="104"/>
      <c r="DF46" s="104"/>
      <c r="DG46" s="104"/>
      <c r="DH46" s="104"/>
      <c r="DI46" s="104"/>
      <c r="DJ46" s="104"/>
      <c r="DK46" s="104"/>
      <c r="DL46" s="104"/>
      <c r="DM46" s="104"/>
      <c r="DN46" s="104"/>
      <c r="DO46" s="104"/>
      <c r="DP46" s="104"/>
      <c r="DQ46" s="104"/>
      <c r="DR46" s="104"/>
      <c r="DS46" s="104"/>
      <c r="DT46" s="104"/>
      <c r="DU46" s="104"/>
      <c r="DV46" s="669"/>
      <c r="DW46" s="669"/>
      <c r="DX46" s="669"/>
      <c r="DY46" s="104"/>
      <c r="DZ46" s="104"/>
      <c r="EA46" s="104"/>
      <c r="EB46" s="104"/>
      <c r="EC46" s="104"/>
      <c r="ED46" s="104"/>
      <c r="EE46" s="104"/>
      <c r="EF46" s="104"/>
      <c r="EG46" s="104"/>
      <c r="EH46" s="104"/>
      <c r="EI46" s="104"/>
      <c r="EJ46" s="819">
        <v>35</v>
      </c>
      <c r="EK46" s="819"/>
      <c r="EL46" s="819"/>
      <c r="EM46" s="819"/>
      <c r="EN46" s="819"/>
      <c r="EO46" s="819"/>
      <c r="EP46" s="104"/>
      <c r="EQ46" s="104"/>
      <c r="ER46" s="104"/>
      <c r="ES46" s="104"/>
      <c r="ET46" s="104"/>
      <c r="EU46" s="104"/>
      <c r="EV46" s="104"/>
      <c r="EW46" s="104"/>
      <c r="EX46" s="104"/>
      <c r="EY46" s="104"/>
      <c r="EZ46" s="104"/>
      <c r="FA46" s="104"/>
      <c r="FB46" s="104"/>
      <c r="FC46" s="104"/>
      <c r="FD46" s="104"/>
      <c r="FE46" s="104"/>
      <c r="FF46" s="104"/>
      <c r="FG46" s="104"/>
      <c r="FH46" s="104"/>
      <c r="FI46" s="104"/>
      <c r="FJ46" s="619"/>
      <c r="FK46" s="619"/>
      <c r="FL46" s="619"/>
      <c r="FM46" s="619"/>
      <c r="FN46" s="619"/>
      <c r="FO46" s="104"/>
      <c r="FP46" s="104"/>
      <c r="FQ46" s="104"/>
      <c r="FR46" s="104"/>
      <c r="FS46" s="104"/>
      <c r="FT46" s="104"/>
      <c r="FU46" s="104"/>
      <c r="FV46" s="104"/>
      <c r="FW46" s="104"/>
      <c r="FX46" s="104"/>
      <c r="FY46" s="104"/>
      <c r="FZ46" s="104"/>
      <c r="GA46" s="104"/>
      <c r="GB46" s="104"/>
      <c r="GC46" s="819">
        <v>40</v>
      </c>
      <c r="GD46" s="819"/>
      <c r="GE46" s="819"/>
      <c r="GF46" s="819"/>
      <c r="GG46" s="819"/>
      <c r="GH46" s="819"/>
      <c r="GI46" s="372"/>
      <c r="GJ46" s="372"/>
      <c r="GK46" s="372"/>
      <c r="GL46" s="372"/>
      <c r="GM46" s="372"/>
      <c r="GN46" s="372"/>
      <c r="GO46" s="372"/>
      <c r="GP46" s="372"/>
      <c r="GQ46" s="372"/>
      <c r="GR46" s="372"/>
      <c r="GS46" s="372"/>
      <c r="GT46" s="372"/>
      <c r="GU46" s="372"/>
      <c r="GV46" s="372"/>
      <c r="GW46" s="372"/>
      <c r="GX46" s="372"/>
      <c r="GY46" s="372"/>
      <c r="GZ46" s="372"/>
      <c r="HA46" s="372"/>
      <c r="HB46" s="372"/>
      <c r="HC46" s="105"/>
      <c r="HD46" s="923"/>
      <c r="HE46" s="923"/>
    </row>
    <row r="47" spans="1:214" s="25" customFormat="1" ht="28.5" customHeight="1">
      <c r="B47" s="251"/>
      <c r="D47" s="39"/>
      <c r="E47" s="339"/>
      <c r="F47" s="339"/>
      <c r="G47" s="339"/>
      <c r="H47" s="339"/>
      <c r="I47" s="339"/>
      <c r="J47" s="339"/>
      <c r="K47" s="368"/>
      <c r="L47" s="50"/>
      <c r="M47" s="50"/>
      <c r="N47" s="50"/>
      <c r="O47" s="50"/>
      <c r="P47" s="50"/>
      <c r="Q47" s="50"/>
      <c r="R47" s="50"/>
      <c r="S47" s="38"/>
      <c r="T47" s="38"/>
      <c r="U47" s="38"/>
      <c r="V47" s="38"/>
      <c r="W47" s="38"/>
      <c r="X47" s="38"/>
      <c r="Y47" s="38"/>
      <c r="Z47" s="38"/>
      <c r="AA47" s="38"/>
      <c r="AB47" s="50"/>
      <c r="AC47" s="50"/>
      <c r="AD47" s="50"/>
      <c r="AE47" s="920" t="str">
        <f>DBCS(MID($Q$7,21,1))</f>
        <v/>
      </c>
      <c r="AF47" s="921"/>
      <c r="AG47" s="921"/>
      <c r="AH47" s="921"/>
      <c r="AI47" s="921"/>
      <c r="AJ47" s="921"/>
      <c r="AK47" s="921"/>
      <c r="AL47" s="922"/>
      <c r="AM47" s="318"/>
      <c r="AN47" s="920" t="str">
        <f>DBCS(MID($Q$7,22,1))</f>
        <v/>
      </c>
      <c r="AO47" s="921"/>
      <c r="AP47" s="921"/>
      <c r="AQ47" s="921"/>
      <c r="AR47" s="921"/>
      <c r="AS47" s="921"/>
      <c r="AT47" s="921"/>
      <c r="AU47" s="922"/>
      <c r="AV47" s="318"/>
      <c r="AW47" s="920" t="str">
        <f>DBCS(MID($Q$7,23,1))</f>
        <v/>
      </c>
      <c r="AX47" s="921"/>
      <c r="AY47" s="921"/>
      <c r="AZ47" s="921"/>
      <c r="BA47" s="921"/>
      <c r="BB47" s="921"/>
      <c r="BC47" s="921"/>
      <c r="BD47" s="922"/>
      <c r="BE47" s="318"/>
      <c r="BF47" s="920" t="str">
        <f>DBCS(MID($Q$7,24,1))</f>
        <v/>
      </c>
      <c r="BG47" s="921"/>
      <c r="BH47" s="921"/>
      <c r="BI47" s="921"/>
      <c r="BJ47" s="921"/>
      <c r="BK47" s="921"/>
      <c r="BL47" s="921"/>
      <c r="BM47" s="922"/>
      <c r="BN47" s="318"/>
      <c r="BO47" s="920" t="str">
        <f>DBCS(MID($Q$7,25,1))</f>
        <v/>
      </c>
      <c r="BP47" s="921"/>
      <c r="BQ47" s="921"/>
      <c r="BR47" s="921"/>
      <c r="BS47" s="921"/>
      <c r="BT47" s="921"/>
      <c r="BU47" s="921"/>
      <c r="BV47" s="922"/>
      <c r="BW47" s="318"/>
      <c r="BX47" s="920" t="str">
        <f>DBCS(MID($Q$7,26,1))</f>
        <v/>
      </c>
      <c r="BY47" s="921"/>
      <c r="BZ47" s="921"/>
      <c r="CA47" s="921"/>
      <c r="CB47" s="921"/>
      <c r="CC47" s="921"/>
      <c r="CD47" s="921"/>
      <c r="CE47" s="922"/>
      <c r="CF47" s="318"/>
      <c r="CG47" s="920" t="str">
        <f>DBCS(MID($Q$7,27,1))</f>
        <v/>
      </c>
      <c r="CH47" s="921"/>
      <c r="CI47" s="921"/>
      <c r="CJ47" s="921"/>
      <c r="CK47" s="921"/>
      <c r="CL47" s="921"/>
      <c r="CM47" s="921"/>
      <c r="CN47" s="922"/>
      <c r="CO47" s="318"/>
      <c r="CP47" s="920" t="str">
        <f>DBCS(MID($Q$7,28,1))</f>
        <v/>
      </c>
      <c r="CQ47" s="921"/>
      <c r="CR47" s="921"/>
      <c r="CS47" s="921"/>
      <c r="CT47" s="921"/>
      <c r="CU47" s="921"/>
      <c r="CV47" s="921"/>
      <c r="CW47" s="922"/>
      <c r="CX47" s="318"/>
      <c r="CY47" s="920" t="str">
        <f>DBCS(MID($Q$7,29,1))</f>
        <v/>
      </c>
      <c r="CZ47" s="921"/>
      <c r="DA47" s="921"/>
      <c r="DB47" s="921"/>
      <c r="DC47" s="921"/>
      <c r="DD47" s="921"/>
      <c r="DE47" s="921"/>
      <c r="DF47" s="922"/>
      <c r="DG47" s="318"/>
      <c r="DH47" s="920" t="str">
        <f>DBCS(MID($Q$7,30,1))</f>
        <v/>
      </c>
      <c r="DI47" s="921"/>
      <c r="DJ47" s="921"/>
      <c r="DK47" s="921"/>
      <c r="DL47" s="921"/>
      <c r="DM47" s="921"/>
      <c r="DN47" s="921"/>
      <c r="DO47" s="922"/>
      <c r="DP47" s="318"/>
      <c r="DQ47" s="920" t="str">
        <f>DBCS(MID($Q$7,31,1))</f>
        <v/>
      </c>
      <c r="DR47" s="921"/>
      <c r="DS47" s="921"/>
      <c r="DT47" s="921"/>
      <c r="DU47" s="921"/>
      <c r="DV47" s="921"/>
      <c r="DW47" s="921"/>
      <c r="DX47" s="922"/>
      <c r="DY47" s="318"/>
      <c r="DZ47" s="920" t="str">
        <f>DBCS(MID($Q$7,32,1))</f>
        <v/>
      </c>
      <c r="EA47" s="921"/>
      <c r="EB47" s="921"/>
      <c r="EC47" s="921"/>
      <c r="ED47" s="921"/>
      <c r="EE47" s="921"/>
      <c r="EF47" s="921"/>
      <c r="EG47" s="922"/>
      <c r="EH47" s="318"/>
      <c r="EI47" s="920" t="str">
        <f>DBCS(MID($Q$7,33,1))</f>
        <v/>
      </c>
      <c r="EJ47" s="921"/>
      <c r="EK47" s="921"/>
      <c r="EL47" s="921"/>
      <c r="EM47" s="921"/>
      <c r="EN47" s="921"/>
      <c r="EO47" s="921"/>
      <c r="EP47" s="922"/>
      <c r="EQ47" s="318"/>
      <c r="ER47" s="920" t="str">
        <f>DBCS(MID($Q$7,34,1))</f>
        <v/>
      </c>
      <c r="ES47" s="921"/>
      <c r="ET47" s="921"/>
      <c r="EU47" s="921"/>
      <c r="EV47" s="921"/>
      <c r="EW47" s="921"/>
      <c r="EX47" s="921"/>
      <c r="EY47" s="922"/>
      <c r="EZ47" s="318"/>
      <c r="FA47" s="920" t="str">
        <f>DBCS(MID($Q$7,35,1))</f>
        <v/>
      </c>
      <c r="FB47" s="921"/>
      <c r="FC47" s="921"/>
      <c r="FD47" s="921"/>
      <c r="FE47" s="921"/>
      <c r="FF47" s="921"/>
      <c r="FG47" s="921"/>
      <c r="FH47" s="922"/>
      <c r="FI47" s="318"/>
      <c r="FJ47" s="920" t="str">
        <f>DBCS(MID($Q$7,36,1))</f>
        <v/>
      </c>
      <c r="FK47" s="921"/>
      <c r="FL47" s="921"/>
      <c r="FM47" s="921"/>
      <c r="FN47" s="921"/>
      <c r="FO47" s="921"/>
      <c r="FP47" s="921"/>
      <c r="FQ47" s="922"/>
      <c r="FR47" s="318"/>
      <c r="FS47" s="920" t="str">
        <f>DBCS(MID($Q$7,37,1))</f>
        <v/>
      </c>
      <c r="FT47" s="921"/>
      <c r="FU47" s="921"/>
      <c r="FV47" s="921"/>
      <c r="FW47" s="921"/>
      <c r="FX47" s="921"/>
      <c r="FY47" s="921"/>
      <c r="FZ47" s="922"/>
      <c r="GA47" s="318"/>
      <c r="GB47" s="920" t="str">
        <f>DBCS(MID($Q$7,38,1))</f>
        <v/>
      </c>
      <c r="GC47" s="921"/>
      <c r="GD47" s="921"/>
      <c r="GE47" s="921"/>
      <c r="GF47" s="921"/>
      <c r="GG47" s="921"/>
      <c r="GH47" s="921"/>
      <c r="GI47" s="922"/>
      <c r="GJ47" s="318"/>
      <c r="GK47" s="920" t="str">
        <f>DBCS(MID($Q$7,39,1))</f>
        <v/>
      </c>
      <c r="GL47" s="921"/>
      <c r="GM47" s="921"/>
      <c r="GN47" s="921"/>
      <c r="GO47" s="921"/>
      <c r="GP47" s="921"/>
      <c r="GQ47" s="921"/>
      <c r="GR47" s="922"/>
      <c r="GS47" s="318"/>
      <c r="GT47" s="920" t="str">
        <f>DBCS(MID($Q$7,40,1))</f>
        <v/>
      </c>
      <c r="GU47" s="921"/>
      <c r="GV47" s="921"/>
      <c r="GW47" s="921"/>
      <c r="GX47" s="921"/>
      <c r="GY47" s="921"/>
      <c r="GZ47" s="921"/>
      <c r="HA47" s="922"/>
      <c r="HB47" s="40"/>
      <c r="HC47" s="245"/>
      <c r="HD47" s="923"/>
      <c r="HE47" s="923"/>
    </row>
    <row r="48" spans="1:214" s="51" customFormat="1" ht="9.75" customHeight="1">
      <c r="B48" s="199"/>
      <c r="D48" s="72"/>
      <c r="E48" s="616"/>
      <c r="F48" s="616"/>
      <c r="G48" s="616"/>
      <c r="H48" s="616"/>
      <c r="I48" s="616"/>
      <c r="J48" s="616"/>
      <c r="K48" s="97"/>
      <c r="L48" s="104"/>
      <c r="M48" s="104"/>
      <c r="N48" s="104"/>
      <c r="O48" s="104"/>
      <c r="P48" s="104"/>
      <c r="Q48" s="104"/>
      <c r="R48" s="104"/>
      <c r="S48" s="38"/>
      <c r="T48" s="38"/>
      <c r="U48" s="38"/>
      <c r="V48" s="38"/>
      <c r="W48" s="38"/>
      <c r="X48" s="38"/>
      <c r="Y48" s="38"/>
      <c r="Z48" s="38"/>
      <c r="AA48" s="38"/>
      <c r="AB48" s="104"/>
      <c r="AC48" s="104"/>
      <c r="AD48" s="104"/>
      <c r="AE48" s="669"/>
      <c r="AF48" s="819">
        <v>3</v>
      </c>
      <c r="AG48" s="819"/>
      <c r="AH48" s="819"/>
      <c r="AI48" s="819"/>
      <c r="AJ48" s="819"/>
      <c r="AK48" s="819"/>
      <c r="AL48" s="104"/>
      <c r="AM48" s="104"/>
      <c r="AN48" s="104"/>
      <c r="AO48" s="104"/>
      <c r="AP48" s="104"/>
      <c r="AQ48" s="104"/>
      <c r="AR48" s="104"/>
      <c r="AS48" s="104"/>
      <c r="AT48" s="104"/>
      <c r="AU48" s="669"/>
      <c r="AV48" s="669"/>
      <c r="AW48" s="669"/>
      <c r="AX48" s="819">
        <v>5</v>
      </c>
      <c r="AY48" s="819"/>
      <c r="AZ48" s="819"/>
      <c r="BA48" s="819"/>
      <c r="BB48" s="819"/>
      <c r="BC48" s="819"/>
      <c r="BD48" s="104"/>
      <c r="BE48" s="372"/>
      <c r="BF48" s="104"/>
      <c r="BG48" s="104"/>
      <c r="BH48" s="104"/>
      <c r="BI48" s="104"/>
      <c r="BJ48" s="104"/>
      <c r="BK48" s="104"/>
      <c r="BL48" s="104"/>
      <c r="BM48" s="104"/>
      <c r="BN48" s="104"/>
      <c r="BO48" s="104"/>
      <c r="BP48" s="104"/>
      <c r="BQ48" s="104"/>
      <c r="BR48" s="104"/>
      <c r="BS48" s="104"/>
      <c r="BT48" s="104"/>
      <c r="BU48" s="104"/>
      <c r="BV48" s="104"/>
      <c r="BW48" s="104"/>
      <c r="BX48" s="104"/>
      <c r="BY48" s="104"/>
      <c r="BZ48" s="104"/>
      <c r="CA48" s="104"/>
      <c r="CB48" s="104"/>
      <c r="CC48" s="104"/>
      <c r="CD48" s="104"/>
      <c r="CE48" s="104"/>
      <c r="CF48" s="104"/>
      <c r="CG48" s="104"/>
      <c r="CH48" s="104"/>
      <c r="CI48" s="104"/>
      <c r="CJ48" s="104"/>
      <c r="CK48" s="104"/>
      <c r="CL48" s="619"/>
      <c r="CM48" s="619"/>
      <c r="CN48" s="619"/>
      <c r="CO48" s="104"/>
      <c r="CP48" s="104"/>
      <c r="CQ48" s="819">
        <v>10</v>
      </c>
      <c r="CR48" s="819"/>
      <c r="CS48" s="819"/>
      <c r="CT48" s="819"/>
      <c r="CU48" s="819"/>
      <c r="CV48" s="819"/>
      <c r="CW48" s="104"/>
      <c r="CX48" s="104"/>
      <c r="CY48" s="104"/>
      <c r="CZ48" s="104"/>
      <c r="DA48" s="104"/>
      <c r="DB48" s="104"/>
      <c r="DC48" s="104"/>
      <c r="DD48" s="104"/>
      <c r="DE48" s="104"/>
      <c r="DF48" s="104"/>
      <c r="DG48" s="104"/>
      <c r="DH48" s="104"/>
      <c r="DI48" s="104"/>
      <c r="DJ48" s="104"/>
      <c r="DK48" s="104"/>
      <c r="DL48" s="104"/>
      <c r="DM48" s="104"/>
      <c r="DN48" s="104"/>
      <c r="DO48" s="104"/>
      <c r="DP48" s="104"/>
      <c r="DQ48" s="104"/>
      <c r="DR48" s="104"/>
      <c r="DS48" s="104"/>
      <c r="DT48" s="104"/>
      <c r="DU48" s="104"/>
      <c r="DV48" s="669"/>
      <c r="DW48" s="669"/>
      <c r="DX48" s="669"/>
      <c r="DY48" s="104"/>
      <c r="DZ48" s="104"/>
      <c r="EA48" s="104"/>
      <c r="EB48" s="104"/>
      <c r="EC48" s="104"/>
      <c r="ED48" s="104"/>
      <c r="EE48" s="104"/>
      <c r="EF48" s="104"/>
      <c r="EG48" s="104"/>
      <c r="EH48" s="104"/>
      <c r="EI48" s="104"/>
      <c r="EJ48" s="819">
        <v>15</v>
      </c>
      <c r="EK48" s="819"/>
      <c r="EL48" s="819"/>
      <c r="EM48" s="819"/>
      <c r="EN48" s="819"/>
      <c r="EO48" s="819"/>
      <c r="EP48" s="104"/>
      <c r="EQ48" s="104"/>
      <c r="ER48" s="104"/>
      <c r="ES48" s="104"/>
      <c r="ET48" s="104"/>
      <c r="EU48" s="104"/>
      <c r="EV48" s="104"/>
      <c r="EW48" s="104"/>
      <c r="EX48" s="104"/>
      <c r="EY48" s="104"/>
      <c r="EZ48" s="104"/>
      <c r="FA48" s="104"/>
      <c r="FB48" s="104"/>
      <c r="FC48" s="104"/>
      <c r="FD48" s="104"/>
      <c r="FE48" s="104"/>
      <c r="FF48" s="104"/>
      <c r="FG48" s="104"/>
      <c r="FH48" s="104"/>
      <c r="FI48" s="104"/>
      <c r="FJ48" s="619"/>
      <c r="FK48" s="619"/>
      <c r="FL48" s="619"/>
      <c r="FM48" s="619"/>
      <c r="FN48" s="619"/>
      <c r="FO48" s="104"/>
      <c r="FP48" s="104"/>
      <c r="FQ48" s="104"/>
      <c r="FR48" s="104"/>
      <c r="FS48" s="104"/>
      <c r="FT48" s="104"/>
      <c r="FU48" s="104"/>
      <c r="FV48" s="104"/>
      <c r="FW48" s="104"/>
      <c r="FX48" s="104"/>
      <c r="FY48" s="104"/>
      <c r="FZ48" s="104"/>
      <c r="GA48" s="104"/>
      <c r="GB48" s="104"/>
      <c r="GC48" s="819">
        <v>20</v>
      </c>
      <c r="GD48" s="819"/>
      <c r="GE48" s="819"/>
      <c r="GF48" s="819"/>
      <c r="GG48" s="819"/>
      <c r="GH48" s="819"/>
      <c r="GI48" s="372"/>
      <c r="GJ48" s="372"/>
      <c r="GK48" s="372"/>
      <c r="GL48" s="372"/>
      <c r="GM48" s="372"/>
      <c r="GN48" s="372"/>
      <c r="GO48" s="372"/>
      <c r="GP48" s="372"/>
      <c r="GQ48" s="372"/>
      <c r="GR48" s="372"/>
      <c r="GS48" s="372"/>
      <c r="GT48" s="372"/>
      <c r="GU48" s="372"/>
      <c r="GV48" s="372"/>
      <c r="GW48" s="372"/>
      <c r="GX48" s="372"/>
      <c r="GY48" s="372"/>
      <c r="GZ48" s="372"/>
      <c r="HA48" s="372"/>
      <c r="HB48" s="372"/>
      <c r="HC48" s="105"/>
      <c r="HD48" s="923"/>
      <c r="HE48" s="923"/>
    </row>
    <row r="49" spans="2:215" s="8" customFormat="1" ht="28.5" customHeight="1">
      <c r="B49" s="924">
        <v>2</v>
      </c>
      <c r="C49" s="924"/>
      <c r="D49" s="874" t="s">
        <v>69</v>
      </c>
      <c r="E49" s="874"/>
      <c r="F49" s="874"/>
      <c r="G49" s="874"/>
      <c r="H49" s="874"/>
      <c r="I49" s="874"/>
      <c r="J49" s="874"/>
      <c r="K49" s="103"/>
      <c r="L49" s="937"/>
      <c r="M49" s="938"/>
      <c r="N49" s="938"/>
      <c r="O49" s="939"/>
      <c r="P49" s="317"/>
      <c r="Q49" s="317"/>
      <c r="R49" s="317"/>
      <c r="S49" s="878">
        <v>0</v>
      </c>
      <c r="T49" s="879"/>
      <c r="U49" s="879"/>
      <c r="V49" s="880"/>
      <c r="W49" s="37"/>
      <c r="X49" s="878">
        <v>7</v>
      </c>
      <c r="Y49" s="879"/>
      <c r="Z49" s="879"/>
      <c r="AA49" s="880"/>
      <c r="AB49" s="317"/>
      <c r="AC49" s="317"/>
      <c r="AD49" s="317"/>
      <c r="AE49" s="920" t="str">
        <f>MID($Q$8,1,1)</f>
        <v/>
      </c>
      <c r="AF49" s="921"/>
      <c r="AG49" s="921"/>
      <c r="AH49" s="921"/>
      <c r="AI49" s="921"/>
      <c r="AJ49" s="921"/>
      <c r="AK49" s="921"/>
      <c r="AL49" s="922"/>
      <c r="AM49" s="318"/>
      <c r="AN49" s="920" t="str">
        <f>MID($Q$8,2,1)</f>
        <v/>
      </c>
      <c r="AO49" s="921"/>
      <c r="AP49" s="921"/>
      <c r="AQ49" s="921"/>
      <c r="AR49" s="921"/>
      <c r="AS49" s="921"/>
      <c r="AT49" s="921"/>
      <c r="AU49" s="922"/>
      <c r="AV49" s="318"/>
      <c r="AW49" s="920" t="str">
        <f>MID($Q$8,3,1)</f>
        <v/>
      </c>
      <c r="AX49" s="921"/>
      <c r="AY49" s="921"/>
      <c r="AZ49" s="921"/>
      <c r="BA49" s="921"/>
      <c r="BB49" s="921"/>
      <c r="BC49" s="921"/>
      <c r="BD49" s="922"/>
      <c r="BE49" s="318"/>
      <c r="BF49" s="920" t="str">
        <f>MID($Q$8,4,1)</f>
        <v/>
      </c>
      <c r="BG49" s="921"/>
      <c r="BH49" s="921"/>
      <c r="BI49" s="921"/>
      <c r="BJ49" s="921"/>
      <c r="BK49" s="921"/>
      <c r="BL49" s="921"/>
      <c r="BM49" s="922"/>
      <c r="BN49" s="318"/>
      <c r="BO49" s="920" t="str">
        <f>MID($Q$8,5,1)</f>
        <v/>
      </c>
      <c r="BP49" s="921"/>
      <c r="BQ49" s="921"/>
      <c r="BR49" s="921"/>
      <c r="BS49" s="921"/>
      <c r="BT49" s="921"/>
      <c r="BU49" s="921"/>
      <c r="BV49" s="922"/>
      <c r="BW49" s="318"/>
      <c r="BX49" s="920" t="str">
        <f>MID($Q$8,6,1)</f>
        <v/>
      </c>
      <c r="BY49" s="921"/>
      <c r="BZ49" s="921"/>
      <c r="CA49" s="921"/>
      <c r="CB49" s="921"/>
      <c r="CC49" s="921"/>
      <c r="CD49" s="921"/>
      <c r="CE49" s="922"/>
      <c r="CF49" s="318"/>
      <c r="CG49" s="920" t="str">
        <f>MID($Q$8,7,1)</f>
        <v/>
      </c>
      <c r="CH49" s="921"/>
      <c r="CI49" s="921"/>
      <c r="CJ49" s="921"/>
      <c r="CK49" s="921"/>
      <c r="CL49" s="921"/>
      <c r="CM49" s="921"/>
      <c r="CN49" s="922"/>
      <c r="CO49" s="318"/>
      <c r="CP49" s="920" t="str">
        <f>MID($Q$8,8,1)</f>
        <v/>
      </c>
      <c r="CQ49" s="921"/>
      <c r="CR49" s="921"/>
      <c r="CS49" s="921"/>
      <c r="CT49" s="921"/>
      <c r="CU49" s="921"/>
      <c r="CV49" s="921"/>
      <c r="CW49" s="922"/>
      <c r="CX49" s="318"/>
      <c r="CY49" s="920" t="str">
        <f>MID($Q$8,9,1)</f>
        <v/>
      </c>
      <c r="CZ49" s="921"/>
      <c r="DA49" s="921"/>
      <c r="DB49" s="921"/>
      <c r="DC49" s="921"/>
      <c r="DD49" s="921"/>
      <c r="DE49" s="921"/>
      <c r="DF49" s="922"/>
      <c r="DG49" s="318"/>
      <c r="DH49" s="920" t="str">
        <f>MID($Q$8,10,1)</f>
        <v/>
      </c>
      <c r="DI49" s="921"/>
      <c r="DJ49" s="921"/>
      <c r="DK49" s="921"/>
      <c r="DL49" s="921"/>
      <c r="DM49" s="921"/>
      <c r="DN49" s="921"/>
      <c r="DO49" s="922"/>
      <c r="DP49" s="318"/>
      <c r="DQ49" s="920" t="str">
        <f>MID($Q$8,11,1)</f>
        <v/>
      </c>
      <c r="DR49" s="921"/>
      <c r="DS49" s="921"/>
      <c r="DT49" s="921"/>
      <c r="DU49" s="921"/>
      <c r="DV49" s="921"/>
      <c r="DW49" s="921"/>
      <c r="DX49" s="922"/>
      <c r="DY49" s="318"/>
      <c r="DZ49" s="920" t="str">
        <f>MID($Q$8,12,1)</f>
        <v/>
      </c>
      <c r="EA49" s="921"/>
      <c r="EB49" s="921"/>
      <c r="EC49" s="921"/>
      <c r="ED49" s="921"/>
      <c r="EE49" s="921"/>
      <c r="EF49" s="921"/>
      <c r="EG49" s="922"/>
      <c r="EH49" s="318"/>
      <c r="EI49" s="920" t="str">
        <f>MID($Q$8,13,1)</f>
        <v/>
      </c>
      <c r="EJ49" s="921"/>
      <c r="EK49" s="921"/>
      <c r="EL49" s="921"/>
      <c r="EM49" s="921"/>
      <c r="EN49" s="921"/>
      <c r="EO49" s="921"/>
      <c r="EP49" s="922"/>
      <c r="EQ49" s="318"/>
      <c r="ER49" s="920" t="str">
        <f>MID($Q$8,14,1)</f>
        <v/>
      </c>
      <c r="ES49" s="921"/>
      <c r="ET49" s="921"/>
      <c r="EU49" s="921"/>
      <c r="EV49" s="921"/>
      <c r="EW49" s="921"/>
      <c r="EX49" s="921"/>
      <c r="EY49" s="922"/>
      <c r="EZ49" s="318"/>
      <c r="FA49" s="920" t="str">
        <f>MID($Q$8,15,1)</f>
        <v/>
      </c>
      <c r="FB49" s="921"/>
      <c r="FC49" s="921"/>
      <c r="FD49" s="921"/>
      <c r="FE49" s="921"/>
      <c r="FF49" s="921"/>
      <c r="FG49" s="921"/>
      <c r="FH49" s="922"/>
      <c r="FI49" s="318"/>
      <c r="FJ49" s="920" t="str">
        <f>MID($Q$8,16,1)</f>
        <v/>
      </c>
      <c r="FK49" s="921"/>
      <c r="FL49" s="921"/>
      <c r="FM49" s="921"/>
      <c r="FN49" s="921"/>
      <c r="FO49" s="921"/>
      <c r="FP49" s="921"/>
      <c r="FQ49" s="922"/>
      <c r="FR49" s="318"/>
      <c r="FS49" s="920" t="str">
        <f>MID($Q$8,17,1)</f>
        <v/>
      </c>
      <c r="FT49" s="921"/>
      <c r="FU49" s="921"/>
      <c r="FV49" s="921"/>
      <c r="FW49" s="921"/>
      <c r="FX49" s="921"/>
      <c r="FY49" s="921"/>
      <c r="FZ49" s="922"/>
      <c r="GA49" s="318"/>
      <c r="GB49" s="920" t="str">
        <f>MID($Q$8,18,1)</f>
        <v/>
      </c>
      <c r="GC49" s="921"/>
      <c r="GD49" s="921"/>
      <c r="GE49" s="921"/>
      <c r="GF49" s="921"/>
      <c r="GG49" s="921"/>
      <c r="GH49" s="921"/>
      <c r="GI49" s="922"/>
      <c r="GJ49" s="318"/>
      <c r="GK49" s="920" t="str">
        <f>MID($Q$8,19,1)</f>
        <v/>
      </c>
      <c r="GL49" s="921"/>
      <c r="GM49" s="921"/>
      <c r="GN49" s="921"/>
      <c r="GO49" s="921"/>
      <c r="GP49" s="921"/>
      <c r="GQ49" s="921"/>
      <c r="GR49" s="922"/>
      <c r="GS49" s="318"/>
      <c r="GT49" s="920" t="str">
        <f>MID($Q$8,20,1)</f>
        <v/>
      </c>
      <c r="GU49" s="921"/>
      <c r="GV49" s="921"/>
      <c r="GW49" s="921"/>
      <c r="GX49" s="921"/>
      <c r="GY49" s="921"/>
      <c r="GZ49" s="921"/>
      <c r="HA49" s="922"/>
      <c r="HB49" s="12"/>
      <c r="HC49" s="245"/>
      <c r="HD49" s="923"/>
      <c r="HE49" s="923"/>
    </row>
    <row r="50" spans="2:215" s="51" customFormat="1" ht="9.75" customHeight="1">
      <c r="B50" s="199"/>
      <c r="D50" s="72"/>
      <c r="E50" s="616"/>
      <c r="F50" s="616"/>
      <c r="G50" s="616"/>
      <c r="H50" s="616"/>
      <c r="I50" s="616"/>
      <c r="J50" s="616"/>
      <c r="K50" s="97"/>
      <c r="L50" s="104"/>
      <c r="M50" s="104"/>
      <c r="N50" s="104"/>
      <c r="O50" s="104"/>
      <c r="P50" s="104"/>
      <c r="Q50" s="104"/>
      <c r="R50" s="104"/>
      <c r="S50" s="38"/>
      <c r="T50" s="38"/>
      <c r="U50" s="38"/>
      <c r="V50" s="38"/>
      <c r="W50" s="38"/>
      <c r="X50" s="38"/>
      <c r="Y50" s="38"/>
      <c r="Z50" s="38"/>
      <c r="AA50" s="38"/>
      <c r="AB50" s="104"/>
      <c r="AC50" s="104"/>
      <c r="AD50" s="104"/>
      <c r="AE50" s="669"/>
      <c r="AF50" s="819">
        <v>23</v>
      </c>
      <c r="AG50" s="819"/>
      <c r="AH50" s="819"/>
      <c r="AI50" s="819"/>
      <c r="AJ50" s="819"/>
      <c r="AK50" s="819"/>
      <c r="AL50" s="104"/>
      <c r="AM50" s="104"/>
      <c r="AN50" s="104"/>
      <c r="AO50" s="104"/>
      <c r="AP50" s="104"/>
      <c r="AQ50" s="104"/>
      <c r="AR50" s="104"/>
      <c r="AS50" s="104"/>
      <c r="AT50" s="104"/>
      <c r="AU50" s="669"/>
      <c r="AV50" s="669"/>
      <c r="AW50" s="669"/>
      <c r="AX50" s="819">
        <v>25</v>
      </c>
      <c r="AY50" s="819"/>
      <c r="AZ50" s="819"/>
      <c r="BA50" s="819"/>
      <c r="BB50" s="819"/>
      <c r="BC50" s="819"/>
      <c r="BD50" s="104"/>
      <c r="BE50" s="372"/>
      <c r="BF50" s="104"/>
      <c r="BG50" s="104"/>
      <c r="BH50" s="104"/>
      <c r="BI50" s="104"/>
      <c r="BJ50" s="104"/>
      <c r="BK50" s="104"/>
      <c r="BL50" s="104"/>
      <c r="BM50" s="104"/>
      <c r="BN50" s="104"/>
      <c r="BO50" s="104"/>
      <c r="BP50" s="104"/>
      <c r="BQ50" s="104"/>
      <c r="BR50" s="104"/>
      <c r="BS50" s="104"/>
      <c r="BT50" s="104"/>
      <c r="BU50" s="104"/>
      <c r="BV50" s="104"/>
      <c r="BW50" s="104"/>
      <c r="BX50" s="104"/>
      <c r="BY50" s="104"/>
      <c r="BZ50" s="104"/>
      <c r="CA50" s="104"/>
      <c r="CB50" s="104"/>
      <c r="CC50" s="104"/>
      <c r="CD50" s="104"/>
      <c r="CE50" s="104"/>
      <c r="CF50" s="104"/>
      <c r="CG50" s="104"/>
      <c r="CH50" s="104"/>
      <c r="CI50" s="104"/>
      <c r="CJ50" s="104"/>
      <c r="CK50" s="104"/>
      <c r="CL50" s="619"/>
      <c r="CM50" s="619"/>
      <c r="CN50" s="619"/>
      <c r="CO50" s="104"/>
      <c r="CP50" s="104"/>
      <c r="CQ50" s="819">
        <v>30</v>
      </c>
      <c r="CR50" s="819"/>
      <c r="CS50" s="819"/>
      <c r="CT50" s="819"/>
      <c r="CU50" s="819"/>
      <c r="CV50" s="819"/>
      <c r="CW50" s="104"/>
      <c r="CX50" s="104"/>
      <c r="CY50" s="104"/>
      <c r="CZ50" s="104"/>
      <c r="DA50" s="104"/>
      <c r="DB50" s="104"/>
      <c r="DC50" s="104"/>
      <c r="DD50" s="104"/>
      <c r="DE50" s="104"/>
      <c r="DF50" s="104"/>
      <c r="DG50" s="104"/>
      <c r="DH50" s="104"/>
      <c r="DI50" s="104"/>
      <c r="DJ50" s="104"/>
      <c r="DK50" s="104"/>
      <c r="DL50" s="104"/>
      <c r="DM50" s="104"/>
      <c r="DN50" s="104"/>
      <c r="DO50" s="104"/>
      <c r="DP50" s="104"/>
      <c r="DQ50" s="104"/>
      <c r="DR50" s="104"/>
      <c r="DS50" s="104"/>
      <c r="DT50" s="104"/>
      <c r="DU50" s="104"/>
      <c r="DV50" s="669"/>
      <c r="DW50" s="669"/>
      <c r="DX50" s="669"/>
      <c r="DY50" s="104"/>
      <c r="DZ50" s="104"/>
      <c r="EA50" s="104"/>
      <c r="EB50" s="104"/>
      <c r="EC50" s="104"/>
      <c r="ED50" s="104"/>
      <c r="EE50" s="104"/>
      <c r="EF50" s="104"/>
      <c r="EG50" s="104"/>
      <c r="EH50" s="104"/>
      <c r="EI50" s="104"/>
      <c r="EJ50" s="819">
        <v>35</v>
      </c>
      <c r="EK50" s="819"/>
      <c r="EL50" s="819"/>
      <c r="EM50" s="819"/>
      <c r="EN50" s="819"/>
      <c r="EO50" s="819"/>
      <c r="EP50" s="104"/>
      <c r="EQ50" s="104"/>
      <c r="ER50" s="104"/>
      <c r="ES50" s="104"/>
      <c r="ET50" s="104"/>
      <c r="EU50" s="104"/>
      <c r="EV50" s="104"/>
      <c r="EW50" s="104"/>
      <c r="EX50" s="104"/>
      <c r="EY50" s="104"/>
      <c r="EZ50" s="104"/>
      <c r="FA50" s="104"/>
      <c r="FB50" s="104"/>
      <c r="FC50" s="104"/>
      <c r="FD50" s="104"/>
      <c r="FE50" s="104"/>
      <c r="FF50" s="104"/>
      <c r="FG50" s="104"/>
      <c r="FH50" s="104"/>
      <c r="FI50" s="104"/>
      <c r="FJ50" s="619"/>
      <c r="FK50" s="619"/>
      <c r="FL50" s="619"/>
      <c r="FM50" s="619"/>
      <c r="FN50" s="619"/>
      <c r="FO50" s="104"/>
      <c r="FP50" s="104"/>
      <c r="FQ50" s="104"/>
      <c r="FR50" s="104"/>
      <c r="FS50" s="104"/>
      <c r="FT50" s="104"/>
      <c r="FU50" s="104"/>
      <c r="FV50" s="104"/>
      <c r="FW50" s="104"/>
      <c r="FX50" s="104"/>
      <c r="FY50" s="104"/>
      <c r="FZ50" s="104"/>
      <c r="GA50" s="104"/>
      <c r="GB50" s="104"/>
      <c r="GC50" s="819">
        <v>40</v>
      </c>
      <c r="GD50" s="819"/>
      <c r="GE50" s="819"/>
      <c r="GF50" s="819"/>
      <c r="GG50" s="819"/>
      <c r="GH50" s="819"/>
      <c r="GI50" s="372"/>
      <c r="GJ50" s="372"/>
      <c r="GK50" s="372"/>
      <c r="GL50" s="372"/>
      <c r="GM50" s="372"/>
      <c r="GN50" s="372"/>
      <c r="GO50" s="372"/>
      <c r="GP50" s="372"/>
      <c r="GQ50" s="372"/>
      <c r="GR50" s="372"/>
      <c r="GS50" s="372"/>
      <c r="GT50" s="372"/>
      <c r="GU50" s="372"/>
      <c r="GV50" s="372"/>
      <c r="GW50" s="372"/>
      <c r="GX50" s="372"/>
      <c r="GY50" s="372"/>
      <c r="GZ50" s="372"/>
      <c r="HA50" s="372"/>
      <c r="HB50" s="372"/>
      <c r="HC50" s="105"/>
      <c r="HD50" s="923"/>
      <c r="HE50" s="923"/>
    </row>
    <row r="51" spans="2:215" s="8" customFormat="1" ht="28.5" customHeight="1">
      <c r="B51" s="198"/>
      <c r="D51" s="7"/>
      <c r="E51" s="335"/>
      <c r="F51" s="335"/>
      <c r="G51" s="335"/>
      <c r="H51" s="335"/>
      <c r="I51" s="335"/>
      <c r="J51" s="335"/>
      <c r="K51" s="103"/>
      <c r="L51" s="321"/>
      <c r="M51" s="321"/>
      <c r="N51" s="321"/>
      <c r="O51" s="321"/>
      <c r="P51" s="321"/>
      <c r="Q51" s="321"/>
      <c r="R51" s="321"/>
      <c r="S51" s="620"/>
      <c r="T51" s="620"/>
      <c r="U51" s="620"/>
      <c r="V51" s="620"/>
      <c r="W51" s="620"/>
      <c r="X51" s="620"/>
      <c r="Y51" s="620"/>
      <c r="Z51" s="620"/>
      <c r="AA51" s="620"/>
      <c r="AB51" s="321"/>
      <c r="AC51" s="321"/>
      <c r="AD51" s="19"/>
      <c r="AE51" s="920" t="str">
        <f>MID($Q$8,21,1)</f>
        <v/>
      </c>
      <c r="AF51" s="921"/>
      <c r="AG51" s="921"/>
      <c r="AH51" s="921"/>
      <c r="AI51" s="921"/>
      <c r="AJ51" s="921"/>
      <c r="AK51" s="921"/>
      <c r="AL51" s="922"/>
      <c r="AM51" s="318"/>
      <c r="AN51" s="920" t="str">
        <f>MID($Q$8,22,1)</f>
        <v/>
      </c>
      <c r="AO51" s="921"/>
      <c r="AP51" s="921"/>
      <c r="AQ51" s="921"/>
      <c r="AR51" s="921"/>
      <c r="AS51" s="921"/>
      <c r="AT51" s="921"/>
      <c r="AU51" s="922"/>
      <c r="AV51" s="318"/>
      <c r="AW51" s="920" t="str">
        <f>MID($Q$8,23,1)</f>
        <v/>
      </c>
      <c r="AX51" s="921"/>
      <c r="AY51" s="921"/>
      <c r="AZ51" s="921"/>
      <c r="BA51" s="921"/>
      <c r="BB51" s="921"/>
      <c r="BC51" s="921"/>
      <c r="BD51" s="922"/>
      <c r="BE51" s="318"/>
      <c r="BF51" s="920" t="str">
        <f>MID($Q$8,24,1)</f>
        <v/>
      </c>
      <c r="BG51" s="921"/>
      <c r="BH51" s="921"/>
      <c r="BI51" s="921"/>
      <c r="BJ51" s="921"/>
      <c r="BK51" s="921"/>
      <c r="BL51" s="921"/>
      <c r="BM51" s="922"/>
      <c r="BN51" s="318"/>
      <c r="BO51" s="920" t="str">
        <f>MID($Q$8,25,1)</f>
        <v/>
      </c>
      <c r="BP51" s="921"/>
      <c r="BQ51" s="921"/>
      <c r="BR51" s="921"/>
      <c r="BS51" s="921"/>
      <c r="BT51" s="921"/>
      <c r="BU51" s="921"/>
      <c r="BV51" s="922"/>
      <c r="BW51" s="318"/>
      <c r="BX51" s="920" t="str">
        <f>MID($Q$8,26,1)</f>
        <v/>
      </c>
      <c r="BY51" s="921"/>
      <c r="BZ51" s="921"/>
      <c r="CA51" s="921"/>
      <c r="CB51" s="921"/>
      <c r="CC51" s="921"/>
      <c r="CD51" s="921"/>
      <c r="CE51" s="922"/>
      <c r="CF51" s="318"/>
      <c r="CG51" s="920" t="str">
        <f>MID($Q$8,27,1)</f>
        <v/>
      </c>
      <c r="CH51" s="921"/>
      <c r="CI51" s="921"/>
      <c r="CJ51" s="921"/>
      <c r="CK51" s="921"/>
      <c r="CL51" s="921"/>
      <c r="CM51" s="921"/>
      <c r="CN51" s="922"/>
      <c r="CO51" s="318"/>
      <c r="CP51" s="920" t="str">
        <f>MID($Q$8,28,1)</f>
        <v/>
      </c>
      <c r="CQ51" s="921"/>
      <c r="CR51" s="921"/>
      <c r="CS51" s="921"/>
      <c r="CT51" s="921"/>
      <c r="CU51" s="921"/>
      <c r="CV51" s="921"/>
      <c r="CW51" s="922"/>
      <c r="CX51" s="318"/>
      <c r="CY51" s="920" t="str">
        <f>MID($Q$8,29,1)</f>
        <v/>
      </c>
      <c r="CZ51" s="921"/>
      <c r="DA51" s="921"/>
      <c r="DB51" s="921"/>
      <c r="DC51" s="921"/>
      <c r="DD51" s="921"/>
      <c r="DE51" s="921"/>
      <c r="DF51" s="922"/>
      <c r="DG51" s="318"/>
      <c r="DH51" s="920" t="str">
        <f>MID($Q$8,30,1)</f>
        <v/>
      </c>
      <c r="DI51" s="921"/>
      <c r="DJ51" s="921"/>
      <c r="DK51" s="921"/>
      <c r="DL51" s="921"/>
      <c r="DM51" s="921"/>
      <c r="DN51" s="921"/>
      <c r="DO51" s="922"/>
      <c r="DP51" s="318"/>
      <c r="DQ51" s="920" t="str">
        <f>MID($Q$8,31,1)</f>
        <v/>
      </c>
      <c r="DR51" s="921"/>
      <c r="DS51" s="921"/>
      <c r="DT51" s="921"/>
      <c r="DU51" s="921"/>
      <c r="DV51" s="921"/>
      <c r="DW51" s="921"/>
      <c r="DX51" s="922"/>
      <c r="DY51" s="318"/>
      <c r="DZ51" s="920" t="str">
        <f>MID($Q$8,32,1)</f>
        <v/>
      </c>
      <c r="EA51" s="921"/>
      <c r="EB51" s="921"/>
      <c r="EC51" s="921"/>
      <c r="ED51" s="921"/>
      <c r="EE51" s="921"/>
      <c r="EF51" s="921"/>
      <c r="EG51" s="922"/>
      <c r="EH51" s="318"/>
      <c r="EI51" s="920" t="str">
        <f>MID($Q$8,33,1)</f>
        <v/>
      </c>
      <c r="EJ51" s="921"/>
      <c r="EK51" s="921"/>
      <c r="EL51" s="921"/>
      <c r="EM51" s="921"/>
      <c r="EN51" s="921"/>
      <c r="EO51" s="921"/>
      <c r="EP51" s="922"/>
      <c r="EQ51" s="318"/>
      <c r="ER51" s="920" t="str">
        <f>MID($Q$8,34,1)</f>
        <v/>
      </c>
      <c r="ES51" s="921"/>
      <c r="ET51" s="921"/>
      <c r="EU51" s="921"/>
      <c r="EV51" s="921"/>
      <c r="EW51" s="921"/>
      <c r="EX51" s="921"/>
      <c r="EY51" s="922"/>
      <c r="EZ51" s="318"/>
      <c r="FA51" s="920" t="str">
        <f>MID($Q$8,35,1)</f>
        <v/>
      </c>
      <c r="FB51" s="921"/>
      <c r="FC51" s="921"/>
      <c r="FD51" s="921"/>
      <c r="FE51" s="921"/>
      <c r="FF51" s="921"/>
      <c r="FG51" s="921"/>
      <c r="FH51" s="922"/>
      <c r="FI51" s="318"/>
      <c r="FJ51" s="920" t="str">
        <f>MID($Q$8,36,1)</f>
        <v/>
      </c>
      <c r="FK51" s="921"/>
      <c r="FL51" s="921"/>
      <c r="FM51" s="921"/>
      <c r="FN51" s="921"/>
      <c r="FO51" s="921"/>
      <c r="FP51" s="921"/>
      <c r="FQ51" s="922"/>
      <c r="FR51" s="318"/>
      <c r="FS51" s="920" t="str">
        <f>MID($Q$8,37,1)</f>
        <v/>
      </c>
      <c r="FT51" s="921"/>
      <c r="FU51" s="921"/>
      <c r="FV51" s="921"/>
      <c r="FW51" s="921"/>
      <c r="FX51" s="921"/>
      <c r="FY51" s="921"/>
      <c r="FZ51" s="922"/>
      <c r="GA51" s="318"/>
      <c r="GB51" s="920" t="str">
        <f>MID($Q$8,38,1)</f>
        <v/>
      </c>
      <c r="GC51" s="921"/>
      <c r="GD51" s="921"/>
      <c r="GE51" s="921"/>
      <c r="GF51" s="921"/>
      <c r="GG51" s="921"/>
      <c r="GH51" s="921"/>
      <c r="GI51" s="922"/>
      <c r="GJ51" s="318"/>
      <c r="GK51" s="920" t="str">
        <f>MID($Q$8,39,1)</f>
        <v/>
      </c>
      <c r="GL51" s="921"/>
      <c r="GM51" s="921"/>
      <c r="GN51" s="921"/>
      <c r="GO51" s="921"/>
      <c r="GP51" s="921"/>
      <c r="GQ51" s="921"/>
      <c r="GR51" s="922"/>
      <c r="GS51" s="318"/>
      <c r="GT51" s="920" t="str">
        <f>MID($Q$8,40,1)</f>
        <v/>
      </c>
      <c r="GU51" s="921"/>
      <c r="GV51" s="921"/>
      <c r="GW51" s="921"/>
      <c r="GX51" s="921"/>
      <c r="GY51" s="921"/>
      <c r="GZ51" s="921"/>
      <c r="HA51" s="922"/>
      <c r="HB51" s="12"/>
      <c r="HC51" s="245"/>
      <c r="HD51" s="923"/>
      <c r="HE51" s="923"/>
    </row>
    <row r="52" spans="2:215" s="51" customFormat="1" ht="9.75" customHeight="1">
      <c r="B52" s="199"/>
      <c r="D52" s="72"/>
      <c r="E52" s="616"/>
      <c r="F52" s="616"/>
      <c r="G52" s="616"/>
      <c r="H52" s="616"/>
      <c r="I52" s="616"/>
      <c r="J52" s="616"/>
      <c r="K52" s="97"/>
      <c r="L52" s="104"/>
      <c r="M52" s="104"/>
      <c r="N52" s="104"/>
      <c r="O52" s="104"/>
      <c r="P52" s="104"/>
      <c r="Q52" s="104"/>
      <c r="R52" s="104"/>
      <c r="S52" s="38"/>
      <c r="T52" s="38"/>
      <c r="U52" s="38"/>
      <c r="V52" s="38"/>
      <c r="W52" s="38"/>
      <c r="X52" s="38"/>
      <c r="Y52" s="38"/>
      <c r="Z52" s="38"/>
      <c r="AA52" s="38"/>
      <c r="AB52" s="104"/>
      <c r="AC52" s="104"/>
      <c r="AD52" s="104"/>
      <c r="AE52" s="669"/>
      <c r="AF52" s="819">
        <v>3</v>
      </c>
      <c r="AG52" s="819"/>
      <c r="AH52" s="819"/>
      <c r="AI52" s="819"/>
      <c r="AJ52" s="819"/>
      <c r="AK52" s="819"/>
      <c r="AL52" s="104"/>
      <c r="AM52" s="104"/>
      <c r="AN52" s="104"/>
      <c r="AO52" s="104"/>
      <c r="AP52" s="104"/>
      <c r="AQ52" s="104"/>
      <c r="AR52" s="104"/>
      <c r="AS52" s="104"/>
      <c r="AT52" s="104"/>
      <c r="AU52" s="669"/>
      <c r="AV52" s="669"/>
      <c r="AW52" s="669"/>
      <c r="AX52" s="819">
        <v>5</v>
      </c>
      <c r="AY52" s="819"/>
      <c r="AZ52" s="819"/>
      <c r="BA52" s="819"/>
      <c r="BB52" s="819"/>
      <c r="BC52" s="819"/>
      <c r="BD52" s="104"/>
      <c r="BE52" s="372"/>
      <c r="BF52" s="104"/>
      <c r="BG52" s="104"/>
      <c r="BH52" s="104"/>
      <c r="BI52" s="104"/>
      <c r="BJ52" s="104"/>
      <c r="BK52" s="104"/>
      <c r="BL52" s="104"/>
      <c r="BM52" s="104"/>
      <c r="BN52" s="104"/>
      <c r="BO52" s="104"/>
      <c r="BP52" s="104"/>
      <c r="BQ52" s="104"/>
      <c r="BR52" s="104"/>
      <c r="BS52" s="104"/>
      <c r="BT52" s="104"/>
      <c r="BU52" s="104"/>
      <c r="BV52" s="104"/>
      <c r="BW52" s="104"/>
      <c r="BX52" s="104"/>
      <c r="BY52" s="104"/>
      <c r="BZ52" s="104"/>
      <c r="CA52" s="104"/>
      <c r="CB52" s="104"/>
      <c r="CC52" s="104"/>
      <c r="CD52" s="104"/>
      <c r="CE52" s="104"/>
      <c r="CF52" s="104"/>
      <c r="CG52" s="104"/>
      <c r="CH52" s="104"/>
      <c r="CI52" s="104"/>
      <c r="CJ52" s="104"/>
      <c r="CK52" s="104"/>
      <c r="CL52" s="619"/>
      <c r="CM52" s="619"/>
      <c r="CN52" s="619"/>
      <c r="CO52" s="104"/>
      <c r="CP52" s="104"/>
      <c r="CQ52" s="819">
        <v>10</v>
      </c>
      <c r="CR52" s="819"/>
      <c r="CS52" s="819"/>
      <c r="CT52" s="819"/>
      <c r="CU52" s="819"/>
      <c r="CV52" s="819"/>
      <c r="CW52" s="104"/>
      <c r="CX52" s="104"/>
      <c r="CY52" s="104"/>
      <c r="CZ52" s="104"/>
      <c r="DA52" s="104"/>
      <c r="DB52" s="104"/>
      <c r="DC52" s="104"/>
      <c r="DD52" s="104"/>
      <c r="DE52" s="104"/>
      <c r="DF52" s="104"/>
      <c r="DG52" s="104"/>
      <c r="DH52" s="104"/>
      <c r="DI52" s="104"/>
      <c r="DJ52" s="104"/>
      <c r="DK52" s="104"/>
      <c r="DL52" s="104"/>
      <c r="DM52" s="104"/>
      <c r="DN52" s="104"/>
      <c r="DO52" s="104"/>
      <c r="DP52" s="104"/>
      <c r="DQ52" s="104"/>
      <c r="DR52" s="104"/>
      <c r="DS52" s="104"/>
      <c r="DT52" s="104"/>
      <c r="DU52" s="104"/>
      <c r="DV52" s="669"/>
      <c r="DW52" s="669"/>
      <c r="DX52" s="669"/>
      <c r="DY52" s="104"/>
      <c r="DZ52" s="104"/>
      <c r="EA52" s="104"/>
      <c r="EB52" s="104"/>
      <c r="EC52" s="104"/>
      <c r="ED52" s="104"/>
      <c r="EE52" s="104"/>
      <c r="EF52" s="104"/>
      <c r="EG52" s="104"/>
      <c r="EH52" s="104"/>
      <c r="EI52" s="104"/>
      <c r="EJ52" s="819">
        <v>15</v>
      </c>
      <c r="EK52" s="819"/>
      <c r="EL52" s="819"/>
      <c r="EM52" s="819"/>
      <c r="EN52" s="819"/>
      <c r="EO52" s="819"/>
      <c r="EP52" s="104"/>
      <c r="EQ52" s="104"/>
      <c r="ER52" s="104"/>
      <c r="ES52" s="104"/>
      <c r="ET52" s="104"/>
      <c r="EU52" s="104"/>
      <c r="EV52" s="104"/>
      <c r="EW52" s="104"/>
      <c r="EX52" s="104"/>
      <c r="EY52" s="104"/>
      <c r="EZ52" s="104"/>
      <c r="FA52" s="104"/>
      <c r="FB52" s="104"/>
      <c r="FC52" s="104"/>
      <c r="FD52" s="104"/>
      <c r="FE52" s="104"/>
      <c r="FF52" s="104"/>
      <c r="FG52" s="104"/>
      <c r="FH52" s="104"/>
      <c r="FI52" s="104"/>
      <c r="FJ52" s="619"/>
      <c r="FK52" s="619"/>
      <c r="FL52" s="619"/>
      <c r="FM52" s="619"/>
      <c r="FN52" s="619"/>
      <c r="FO52" s="104"/>
      <c r="FP52" s="104"/>
      <c r="FQ52" s="104"/>
      <c r="FR52" s="104"/>
      <c r="FS52" s="104"/>
      <c r="FT52" s="104"/>
      <c r="FU52" s="104"/>
      <c r="FV52" s="104"/>
      <c r="FW52" s="104"/>
      <c r="FX52" s="104"/>
      <c r="FY52" s="104"/>
      <c r="FZ52" s="104"/>
      <c r="GA52" s="104"/>
      <c r="GB52" s="104"/>
      <c r="GC52" s="819">
        <v>20</v>
      </c>
      <c r="GD52" s="819"/>
      <c r="GE52" s="819"/>
      <c r="GF52" s="819"/>
      <c r="GG52" s="819"/>
      <c r="GH52" s="819"/>
      <c r="GI52" s="372"/>
      <c r="GJ52" s="372"/>
      <c r="GK52" s="372"/>
      <c r="GL52" s="372"/>
      <c r="GM52" s="372"/>
      <c r="GN52" s="372"/>
      <c r="GO52" s="372"/>
      <c r="GP52" s="372"/>
      <c r="GQ52" s="372"/>
      <c r="GR52" s="372"/>
      <c r="GS52" s="372"/>
      <c r="GT52" s="372"/>
      <c r="GU52" s="372"/>
      <c r="GV52" s="372"/>
      <c r="GW52" s="372"/>
      <c r="GX52" s="372"/>
      <c r="GY52" s="372"/>
      <c r="GZ52" s="372"/>
      <c r="HA52" s="372"/>
      <c r="HB52" s="372"/>
      <c r="HC52" s="105"/>
      <c r="HD52" s="923"/>
      <c r="HE52" s="923"/>
    </row>
    <row r="53" spans="2:215" s="8" customFormat="1" ht="28.5" customHeight="1">
      <c r="B53" s="924">
        <v>3</v>
      </c>
      <c r="C53" s="924"/>
      <c r="D53" s="874" t="s">
        <v>94</v>
      </c>
      <c r="E53" s="874"/>
      <c r="F53" s="874"/>
      <c r="G53" s="874"/>
      <c r="H53" s="874"/>
      <c r="I53" s="874"/>
      <c r="J53" s="874"/>
      <c r="K53" s="103"/>
      <c r="L53" s="937"/>
      <c r="M53" s="938"/>
      <c r="N53" s="938"/>
      <c r="O53" s="939"/>
      <c r="P53" s="317"/>
      <c r="Q53" s="317"/>
      <c r="R53" s="317"/>
      <c r="S53" s="878">
        <v>0</v>
      </c>
      <c r="T53" s="879"/>
      <c r="U53" s="879"/>
      <c r="V53" s="880"/>
      <c r="W53" s="37"/>
      <c r="X53" s="878">
        <v>8</v>
      </c>
      <c r="Y53" s="879"/>
      <c r="Z53" s="879"/>
      <c r="AA53" s="880"/>
      <c r="AB53" s="317"/>
      <c r="AC53" s="317"/>
      <c r="AD53" s="317"/>
      <c r="AE53" s="920" t="str">
        <f>DBCS(MID($Q$9,1,1))</f>
        <v/>
      </c>
      <c r="AF53" s="921"/>
      <c r="AG53" s="921"/>
      <c r="AH53" s="921"/>
      <c r="AI53" s="921"/>
      <c r="AJ53" s="921"/>
      <c r="AK53" s="921"/>
      <c r="AL53" s="922"/>
      <c r="AM53" s="318"/>
      <c r="AN53" s="920" t="str">
        <f>DBCS(MID($Q$9,2,1))</f>
        <v/>
      </c>
      <c r="AO53" s="921"/>
      <c r="AP53" s="921"/>
      <c r="AQ53" s="921"/>
      <c r="AR53" s="921"/>
      <c r="AS53" s="921"/>
      <c r="AT53" s="921"/>
      <c r="AU53" s="922"/>
      <c r="AV53" s="318"/>
      <c r="AW53" s="920" t="str">
        <f>DBCS(MID($Q$9,3,1))</f>
        <v/>
      </c>
      <c r="AX53" s="921"/>
      <c r="AY53" s="921"/>
      <c r="AZ53" s="921"/>
      <c r="BA53" s="921"/>
      <c r="BB53" s="921"/>
      <c r="BC53" s="921"/>
      <c r="BD53" s="922"/>
      <c r="BE53" s="318"/>
      <c r="BF53" s="920" t="str">
        <f>DBCS(MID($Q$9,4,1))</f>
        <v/>
      </c>
      <c r="BG53" s="921"/>
      <c r="BH53" s="921"/>
      <c r="BI53" s="921"/>
      <c r="BJ53" s="921"/>
      <c r="BK53" s="921"/>
      <c r="BL53" s="921"/>
      <c r="BM53" s="922"/>
      <c r="BN53" s="318"/>
      <c r="BO53" s="920" t="str">
        <f>DBCS(MID($Q$9,5,1))</f>
        <v/>
      </c>
      <c r="BP53" s="921"/>
      <c r="BQ53" s="921"/>
      <c r="BR53" s="921"/>
      <c r="BS53" s="921"/>
      <c r="BT53" s="921"/>
      <c r="BU53" s="921"/>
      <c r="BV53" s="922"/>
      <c r="BW53" s="318"/>
      <c r="BX53" s="920" t="str">
        <f>DBCS(MID($Q$9,6,1))</f>
        <v/>
      </c>
      <c r="BY53" s="921"/>
      <c r="BZ53" s="921"/>
      <c r="CA53" s="921"/>
      <c r="CB53" s="921"/>
      <c r="CC53" s="921"/>
      <c r="CD53" s="921"/>
      <c r="CE53" s="922"/>
      <c r="CF53" s="318"/>
      <c r="CG53" s="920" t="str">
        <f>DBCS(MID($Q$9,7,1))</f>
        <v/>
      </c>
      <c r="CH53" s="921"/>
      <c r="CI53" s="921"/>
      <c r="CJ53" s="921"/>
      <c r="CK53" s="921"/>
      <c r="CL53" s="921"/>
      <c r="CM53" s="921"/>
      <c r="CN53" s="922"/>
      <c r="CO53" s="318"/>
      <c r="CP53" s="920" t="str">
        <f>DBCS(MID($Q$9,8,1))</f>
        <v/>
      </c>
      <c r="CQ53" s="921"/>
      <c r="CR53" s="921"/>
      <c r="CS53" s="921"/>
      <c r="CT53" s="921"/>
      <c r="CU53" s="921"/>
      <c r="CV53" s="921"/>
      <c r="CW53" s="922"/>
      <c r="CX53" s="318"/>
      <c r="CY53" s="920" t="str">
        <f>DBCS(MID($Q$9,9,1))</f>
        <v/>
      </c>
      <c r="CZ53" s="921"/>
      <c r="DA53" s="921"/>
      <c r="DB53" s="921"/>
      <c r="DC53" s="921"/>
      <c r="DD53" s="921"/>
      <c r="DE53" s="921"/>
      <c r="DF53" s="922"/>
      <c r="DG53" s="318"/>
      <c r="DH53" s="920" t="str">
        <f>DBCS(MID($Q$9,10,1))</f>
        <v/>
      </c>
      <c r="DI53" s="921"/>
      <c r="DJ53" s="921"/>
      <c r="DK53" s="921"/>
      <c r="DL53" s="921"/>
      <c r="DM53" s="921"/>
      <c r="DN53" s="921"/>
      <c r="DO53" s="922"/>
      <c r="DP53" s="318"/>
      <c r="DQ53" s="920" t="str">
        <f>DBCS(MID($Q$9,11,1))</f>
        <v/>
      </c>
      <c r="DR53" s="921"/>
      <c r="DS53" s="921"/>
      <c r="DT53" s="921"/>
      <c r="DU53" s="921"/>
      <c r="DV53" s="921"/>
      <c r="DW53" s="921"/>
      <c r="DX53" s="922"/>
      <c r="DY53" s="318"/>
      <c r="DZ53" s="920" t="str">
        <f>DBCS(MID($Q$9,12,1))</f>
        <v/>
      </c>
      <c r="EA53" s="921"/>
      <c r="EB53" s="921"/>
      <c r="EC53" s="921"/>
      <c r="ED53" s="921"/>
      <c r="EE53" s="921"/>
      <c r="EF53" s="921"/>
      <c r="EG53" s="922"/>
      <c r="EH53" s="318"/>
      <c r="EI53" s="920" t="str">
        <f>DBCS(MID($Q$9,13,1))</f>
        <v/>
      </c>
      <c r="EJ53" s="921"/>
      <c r="EK53" s="921"/>
      <c r="EL53" s="921"/>
      <c r="EM53" s="921"/>
      <c r="EN53" s="921"/>
      <c r="EO53" s="921"/>
      <c r="EP53" s="922"/>
      <c r="EQ53" s="318"/>
      <c r="ER53" s="920" t="str">
        <f>DBCS(MID($Q$9,14,1))</f>
        <v/>
      </c>
      <c r="ES53" s="921"/>
      <c r="ET53" s="921"/>
      <c r="EU53" s="921"/>
      <c r="EV53" s="921"/>
      <c r="EW53" s="921"/>
      <c r="EX53" s="921"/>
      <c r="EY53" s="922"/>
      <c r="EZ53" s="318"/>
      <c r="FA53" s="920" t="str">
        <f>DBCS(MID($Q$9,15,1))</f>
        <v/>
      </c>
      <c r="FB53" s="921"/>
      <c r="FC53" s="921"/>
      <c r="FD53" s="921"/>
      <c r="FE53" s="921"/>
      <c r="FF53" s="921"/>
      <c r="FG53" s="921"/>
      <c r="FH53" s="922"/>
      <c r="FI53" s="318"/>
      <c r="FJ53" s="920" t="str">
        <f>DBCS(MID($Q$9,16,1))</f>
        <v/>
      </c>
      <c r="FK53" s="921"/>
      <c r="FL53" s="921"/>
      <c r="FM53" s="921"/>
      <c r="FN53" s="921"/>
      <c r="FO53" s="921"/>
      <c r="FP53" s="921"/>
      <c r="FQ53" s="922"/>
      <c r="FR53" s="318"/>
      <c r="FS53" s="920" t="str">
        <f>DBCS(MID($Q$9,17,1))</f>
        <v/>
      </c>
      <c r="FT53" s="921"/>
      <c r="FU53" s="921"/>
      <c r="FV53" s="921"/>
      <c r="FW53" s="921"/>
      <c r="FX53" s="921"/>
      <c r="FY53" s="921"/>
      <c r="FZ53" s="922"/>
      <c r="GA53" s="318"/>
      <c r="GB53" s="920" t="str">
        <f>DBCS(MID($Q$9,18,1))</f>
        <v/>
      </c>
      <c r="GC53" s="921"/>
      <c r="GD53" s="921"/>
      <c r="GE53" s="921"/>
      <c r="GF53" s="921"/>
      <c r="GG53" s="921"/>
      <c r="GH53" s="921"/>
      <c r="GI53" s="922"/>
      <c r="GJ53" s="318"/>
      <c r="GK53" s="920" t="str">
        <f>DBCS(MID($Q$9,19,1))</f>
        <v/>
      </c>
      <c r="GL53" s="921"/>
      <c r="GM53" s="921"/>
      <c r="GN53" s="921"/>
      <c r="GO53" s="921"/>
      <c r="GP53" s="921"/>
      <c r="GQ53" s="921"/>
      <c r="GR53" s="922"/>
      <c r="GS53" s="318"/>
      <c r="GT53" s="933" t="str">
        <f>DBCS(MID($Q$9,20,1))</f>
        <v/>
      </c>
      <c r="GU53" s="934"/>
      <c r="GV53" s="934"/>
      <c r="GW53" s="934"/>
      <c r="GX53" s="934"/>
      <c r="GY53" s="934"/>
      <c r="GZ53" s="934"/>
      <c r="HA53" s="935"/>
      <c r="HB53" s="317"/>
      <c r="HC53" s="245"/>
      <c r="HD53" s="923"/>
      <c r="HE53" s="923"/>
    </row>
    <row r="54" spans="2:215" s="51" customFormat="1" ht="12" customHeight="1">
      <c r="B54" s="199"/>
      <c r="D54" s="72"/>
      <c r="E54" s="616"/>
      <c r="F54" s="616"/>
      <c r="G54" s="616"/>
      <c r="H54" s="616"/>
      <c r="I54" s="616"/>
      <c r="J54" s="616"/>
      <c r="K54" s="97"/>
      <c r="L54" s="104"/>
      <c r="M54" s="104"/>
      <c r="N54" s="104"/>
      <c r="O54" s="104"/>
      <c r="P54" s="104"/>
      <c r="Q54" s="104"/>
      <c r="R54" s="104"/>
      <c r="S54" s="38"/>
      <c r="T54" s="38"/>
      <c r="U54" s="38"/>
      <c r="V54" s="38"/>
      <c r="W54" s="38"/>
      <c r="X54" s="38"/>
      <c r="Y54" s="38"/>
      <c r="Z54" s="38"/>
      <c r="AA54" s="38"/>
      <c r="AB54" s="104"/>
      <c r="AC54" s="104"/>
      <c r="AD54" s="104"/>
      <c r="AE54" s="669"/>
      <c r="AF54" s="819">
        <v>3</v>
      </c>
      <c r="AG54" s="819"/>
      <c r="AH54" s="819"/>
      <c r="AI54" s="819"/>
      <c r="AJ54" s="819"/>
      <c r="AK54" s="819"/>
      <c r="AL54" s="104"/>
      <c r="AM54" s="104"/>
      <c r="AN54" s="104"/>
      <c r="AO54" s="104"/>
      <c r="AP54" s="104"/>
      <c r="AQ54" s="104"/>
      <c r="AR54" s="104"/>
      <c r="AS54" s="104"/>
      <c r="AT54" s="104"/>
      <c r="AU54" s="669"/>
      <c r="AV54" s="669"/>
      <c r="AW54" s="669"/>
      <c r="AX54" s="819">
        <v>5</v>
      </c>
      <c r="AY54" s="819"/>
      <c r="AZ54" s="819"/>
      <c r="BA54" s="819"/>
      <c r="BB54" s="819"/>
      <c r="BC54" s="819"/>
      <c r="BD54" s="104"/>
      <c r="BE54" s="372"/>
      <c r="BF54" s="104"/>
      <c r="BG54" s="104"/>
      <c r="BH54" s="104"/>
      <c r="BI54" s="104"/>
      <c r="BJ54" s="104"/>
      <c r="BK54" s="104"/>
      <c r="BL54" s="104"/>
      <c r="BM54" s="104"/>
      <c r="BN54" s="104"/>
      <c r="BO54" s="104"/>
      <c r="BP54" s="104"/>
      <c r="BQ54" s="104"/>
      <c r="BR54" s="104"/>
      <c r="BS54" s="104"/>
      <c r="BT54" s="104"/>
      <c r="BU54" s="104"/>
      <c r="BV54" s="104"/>
      <c r="BW54" s="104"/>
      <c r="BX54" s="104"/>
      <c r="BY54" s="104"/>
      <c r="BZ54" s="104"/>
      <c r="CA54" s="104"/>
      <c r="CB54" s="104"/>
      <c r="CC54" s="104"/>
      <c r="CD54" s="104"/>
      <c r="CE54" s="104"/>
      <c r="CF54" s="104"/>
      <c r="CG54" s="104"/>
      <c r="CH54" s="104"/>
      <c r="CI54" s="104"/>
      <c r="CJ54" s="104"/>
      <c r="CK54" s="104"/>
      <c r="CL54" s="619"/>
      <c r="CM54" s="619"/>
      <c r="CN54" s="619"/>
      <c r="CO54" s="104"/>
      <c r="CP54" s="104"/>
      <c r="CQ54" s="819">
        <v>10</v>
      </c>
      <c r="CR54" s="819"/>
      <c r="CS54" s="819"/>
      <c r="CT54" s="819"/>
      <c r="CU54" s="819"/>
      <c r="CV54" s="819"/>
      <c r="CW54" s="104"/>
      <c r="CX54" s="104"/>
      <c r="CY54" s="104"/>
      <c r="CZ54" s="104"/>
      <c r="DA54" s="104"/>
      <c r="DB54" s="104"/>
      <c r="DC54" s="104"/>
      <c r="DD54" s="104"/>
      <c r="DE54" s="104"/>
      <c r="DF54" s="104"/>
      <c r="DG54" s="104"/>
      <c r="DH54" s="104"/>
      <c r="DI54" s="104"/>
      <c r="DJ54" s="104"/>
      <c r="DK54" s="104"/>
      <c r="DL54" s="104"/>
      <c r="DM54" s="104"/>
      <c r="DN54" s="104"/>
      <c r="DO54" s="372"/>
      <c r="DP54" s="372"/>
      <c r="DQ54" s="372"/>
      <c r="DR54" s="372"/>
      <c r="DS54" s="372"/>
      <c r="DT54" s="372"/>
      <c r="DU54" s="372"/>
      <c r="DV54" s="621"/>
      <c r="DW54" s="936" t="s">
        <v>12</v>
      </c>
      <c r="DX54" s="936"/>
      <c r="DY54" s="936"/>
      <c r="DZ54" s="936"/>
      <c r="EA54" s="936"/>
      <c r="EB54" s="936"/>
      <c r="EC54" s="936"/>
      <c r="ED54" s="936"/>
      <c r="EE54" s="936"/>
      <c r="EF54" s="936"/>
      <c r="EG54" s="936"/>
      <c r="EH54" s="936"/>
      <c r="EI54" s="936"/>
      <c r="EJ54" s="936"/>
      <c r="EK54" s="936"/>
      <c r="EL54" s="936"/>
      <c r="EM54" s="936"/>
      <c r="EN54" s="936"/>
      <c r="EO54" s="936"/>
      <c r="EP54" s="936"/>
      <c r="EQ54" s="936"/>
      <c r="ER54" s="936"/>
      <c r="ES54" s="936"/>
      <c r="ET54" s="936"/>
      <c r="EU54" s="936"/>
      <c r="EV54" s="936"/>
      <c r="EW54" s="936"/>
      <c r="EX54" s="936"/>
      <c r="EY54" s="936"/>
      <c r="EZ54" s="104"/>
      <c r="FA54" s="104"/>
      <c r="FB54" s="104"/>
      <c r="FC54" s="104"/>
      <c r="FD54" s="104"/>
      <c r="FE54" s="104"/>
      <c r="FF54" s="104"/>
      <c r="FG54" s="104"/>
      <c r="FH54" s="104"/>
      <c r="FI54" s="104"/>
      <c r="FJ54" s="104"/>
      <c r="FK54" s="104"/>
      <c r="FL54" s="104"/>
      <c r="FM54" s="104"/>
      <c r="FN54" s="104"/>
      <c r="FO54" s="104"/>
      <c r="FP54" s="619"/>
      <c r="FQ54" s="619"/>
      <c r="FR54" s="619"/>
      <c r="FS54" s="104"/>
      <c r="FT54" s="104"/>
      <c r="FU54" s="104"/>
      <c r="FV54" s="104"/>
      <c r="FW54" s="104"/>
      <c r="FX54" s="104"/>
      <c r="FY54" s="104"/>
      <c r="FZ54" s="104"/>
      <c r="GA54" s="104"/>
      <c r="GB54" s="104"/>
      <c r="GC54" s="104"/>
      <c r="GD54" s="372"/>
      <c r="GE54" s="372"/>
      <c r="GF54" s="372"/>
      <c r="GG54" s="372"/>
      <c r="GH54" s="372"/>
      <c r="GI54" s="372"/>
      <c r="GJ54" s="372"/>
      <c r="GK54" s="372"/>
      <c r="GL54" s="372"/>
      <c r="GM54" s="372"/>
      <c r="GN54" s="372"/>
      <c r="GO54" s="372"/>
      <c r="GP54" s="372"/>
      <c r="GQ54" s="372"/>
      <c r="GR54" s="372"/>
      <c r="GS54" s="372"/>
      <c r="GT54" s="372"/>
      <c r="GU54" s="372"/>
      <c r="GV54" s="372"/>
      <c r="GW54" s="372"/>
      <c r="GX54" s="372"/>
      <c r="GY54" s="372"/>
      <c r="GZ54" s="372"/>
      <c r="HA54" s="372"/>
      <c r="HB54" s="372"/>
      <c r="HC54" s="105"/>
      <c r="HD54" s="923"/>
      <c r="HE54" s="923"/>
    </row>
    <row r="55" spans="2:215" s="8" customFormat="1" ht="28.5" customHeight="1">
      <c r="B55" s="924">
        <v>4</v>
      </c>
      <c r="C55" s="924"/>
      <c r="D55" s="874" t="s">
        <v>95</v>
      </c>
      <c r="E55" s="874"/>
      <c r="F55" s="874"/>
      <c r="G55" s="874"/>
      <c r="H55" s="874"/>
      <c r="I55" s="874"/>
      <c r="J55" s="874"/>
      <c r="K55" s="103"/>
      <c r="L55" s="915"/>
      <c r="M55" s="916"/>
      <c r="N55" s="916"/>
      <c r="O55" s="917"/>
      <c r="P55" s="337"/>
      <c r="Q55" s="337"/>
      <c r="R55" s="337"/>
      <c r="S55" s="878">
        <v>0</v>
      </c>
      <c r="T55" s="879"/>
      <c r="U55" s="879"/>
      <c r="V55" s="880"/>
      <c r="W55" s="37"/>
      <c r="X55" s="878">
        <v>9</v>
      </c>
      <c r="Y55" s="879"/>
      <c r="Z55" s="879"/>
      <c r="AA55" s="880"/>
      <c r="AB55" s="317"/>
      <c r="AC55" s="317"/>
      <c r="AD55" s="317"/>
      <c r="AE55" s="920" t="str">
        <f>MID($Q$10,1,1)</f>
        <v/>
      </c>
      <c r="AF55" s="921"/>
      <c r="AG55" s="921"/>
      <c r="AH55" s="921"/>
      <c r="AI55" s="921"/>
      <c r="AJ55" s="921"/>
      <c r="AK55" s="921"/>
      <c r="AL55" s="922"/>
      <c r="AM55" s="318"/>
      <c r="AN55" s="920" t="str">
        <f>MID($Q$10,2,1)</f>
        <v/>
      </c>
      <c r="AO55" s="921"/>
      <c r="AP55" s="921"/>
      <c r="AQ55" s="921"/>
      <c r="AR55" s="921"/>
      <c r="AS55" s="921"/>
      <c r="AT55" s="921"/>
      <c r="AU55" s="922"/>
      <c r="AV55" s="318"/>
      <c r="AW55" s="920" t="str">
        <f>MID($Q$10,3,1)</f>
        <v/>
      </c>
      <c r="AX55" s="921"/>
      <c r="AY55" s="921"/>
      <c r="AZ55" s="921"/>
      <c r="BA55" s="921"/>
      <c r="BB55" s="921"/>
      <c r="BC55" s="921"/>
      <c r="BD55" s="922"/>
      <c r="BE55" s="318"/>
      <c r="BF55" s="920" t="str">
        <f>MID($Q$10,4,1)</f>
        <v/>
      </c>
      <c r="BG55" s="921"/>
      <c r="BH55" s="921"/>
      <c r="BI55" s="921"/>
      <c r="BJ55" s="921"/>
      <c r="BK55" s="921"/>
      <c r="BL55" s="921"/>
      <c r="BM55" s="922"/>
      <c r="BN55" s="318"/>
      <c r="BO55" s="920" t="str">
        <f>MID($Q$10,5,1)</f>
        <v/>
      </c>
      <c r="BP55" s="921"/>
      <c r="BQ55" s="921"/>
      <c r="BR55" s="921"/>
      <c r="BS55" s="921"/>
      <c r="BT55" s="921"/>
      <c r="BU55" s="921"/>
      <c r="BV55" s="922"/>
      <c r="BW55" s="318"/>
      <c r="BX55" s="920" t="str">
        <f>MID($Q$10,6,1)</f>
        <v/>
      </c>
      <c r="BY55" s="921"/>
      <c r="BZ55" s="921"/>
      <c r="CA55" s="921"/>
      <c r="CB55" s="921"/>
      <c r="CC55" s="921"/>
      <c r="CD55" s="921"/>
      <c r="CE55" s="922"/>
      <c r="CF55" s="318"/>
      <c r="CG55" s="920" t="str">
        <f>MID($Q$10,7,1)</f>
        <v/>
      </c>
      <c r="CH55" s="921"/>
      <c r="CI55" s="921"/>
      <c r="CJ55" s="921"/>
      <c r="CK55" s="921"/>
      <c r="CL55" s="921"/>
      <c r="CM55" s="921"/>
      <c r="CN55" s="922"/>
      <c r="CO55" s="318"/>
      <c r="CP55" s="920" t="str">
        <f>MID($Q$10,8,1)</f>
        <v/>
      </c>
      <c r="CQ55" s="921"/>
      <c r="CR55" s="921"/>
      <c r="CS55" s="921"/>
      <c r="CT55" s="921"/>
      <c r="CU55" s="921"/>
      <c r="CV55" s="921"/>
      <c r="CW55" s="922"/>
      <c r="CX55" s="318"/>
      <c r="CY55" s="920" t="str">
        <f>MID($Q$10,9,1)</f>
        <v/>
      </c>
      <c r="CZ55" s="921"/>
      <c r="DA55" s="921"/>
      <c r="DB55" s="921"/>
      <c r="DC55" s="921"/>
      <c r="DD55" s="921"/>
      <c r="DE55" s="921"/>
      <c r="DF55" s="922"/>
      <c r="DG55" s="318"/>
      <c r="DH55" s="920" t="str">
        <f>MID($Q$10,10,1)</f>
        <v/>
      </c>
      <c r="DI55" s="921"/>
      <c r="DJ55" s="921"/>
      <c r="DK55" s="921"/>
      <c r="DL55" s="921"/>
      <c r="DM55" s="921"/>
      <c r="DN55" s="921"/>
      <c r="DO55" s="922"/>
      <c r="DP55" s="317"/>
      <c r="DQ55" s="12"/>
      <c r="DR55" s="12"/>
      <c r="DS55" s="12"/>
      <c r="DT55" s="12"/>
      <c r="DU55" s="12"/>
      <c r="DV55" s="622"/>
      <c r="DW55" s="930"/>
      <c r="DX55" s="930"/>
      <c r="DY55" s="930"/>
      <c r="DZ55" s="930"/>
      <c r="EA55" s="930"/>
      <c r="EB55" s="930"/>
      <c r="EC55" s="930"/>
      <c r="ED55" s="930"/>
      <c r="EE55" s="930"/>
      <c r="EF55" s="930"/>
      <c r="EG55" s="930"/>
      <c r="EH55" s="930"/>
      <c r="EI55" s="930"/>
      <c r="EJ55" s="930"/>
      <c r="EK55" s="930"/>
      <c r="EL55" s="930"/>
      <c r="EM55" s="930"/>
      <c r="EN55" s="930"/>
      <c r="EO55" s="930"/>
      <c r="EP55" s="930"/>
      <c r="EQ55" s="930"/>
      <c r="ER55" s="930"/>
      <c r="ES55" s="930"/>
      <c r="ET55" s="930"/>
      <c r="EU55" s="930"/>
      <c r="EV55" s="930"/>
      <c r="EW55" s="930"/>
      <c r="EX55" s="930"/>
      <c r="EY55" s="930"/>
      <c r="EZ55" s="930"/>
      <c r="FA55" s="930"/>
      <c r="FB55" s="930"/>
      <c r="FC55" s="930"/>
      <c r="FD55" s="930"/>
      <c r="FE55" s="930"/>
      <c r="FF55" s="930"/>
      <c r="FG55" s="930"/>
      <c r="FH55" s="930"/>
      <c r="FI55" s="930"/>
      <c r="FJ55" s="930"/>
      <c r="FK55" s="930"/>
      <c r="FL55" s="930"/>
      <c r="FM55" s="930"/>
      <c r="FN55" s="930"/>
      <c r="FO55" s="930"/>
      <c r="FP55" s="930"/>
      <c r="FQ55" s="930"/>
      <c r="FR55" s="930"/>
      <c r="FS55" s="930"/>
      <c r="FT55" s="930"/>
      <c r="FU55" s="930"/>
      <c r="FV55" s="930"/>
      <c r="FW55" s="930"/>
      <c r="FX55" s="930"/>
      <c r="FY55" s="930"/>
      <c r="FZ55" s="930"/>
      <c r="GA55" s="930"/>
      <c r="GB55" s="930"/>
      <c r="GC55" s="930"/>
      <c r="GD55" s="930"/>
      <c r="GE55" s="930"/>
      <c r="GF55" s="930"/>
      <c r="GG55" s="930"/>
      <c r="GH55" s="930"/>
      <c r="GI55" s="930"/>
      <c r="GJ55" s="12"/>
      <c r="GK55" s="12"/>
      <c r="GL55" s="12"/>
      <c r="GM55" s="12"/>
      <c r="GN55" s="12"/>
      <c r="GO55" s="12"/>
      <c r="GP55" s="12"/>
      <c r="GQ55" s="12"/>
      <c r="GR55" s="12"/>
      <c r="GS55" s="12"/>
      <c r="GT55" s="12"/>
      <c r="GU55" s="12"/>
      <c r="GV55" s="12"/>
      <c r="GW55" s="12"/>
      <c r="GX55" s="12"/>
      <c r="GY55" s="12"/>
      <c r="GZ55" s="12"/>
      <c r="HA55" s="12"/>
      <c r="HB55" s="12"/>
      <c r="HC55" s="245"/>
      <c r="HD55" s="469" t="s">
        <v>299</v>
      </c>
      <c r="HE55" s="925" t="s">
        <v>531</v>
      </c>
      <c r="HF55" s="931"/>
      <c r="HG55" s="932"/>
    </row>
    <row r="56" spans="2:215" s="25" customFormat="1" ht="9.75" customHeight="1">
      <c r="B56" s="251"/>
      <c r="D56" s="874" t="s">
        <v>16</v>
      </c>
      <c r="E56" s="874"/>
      <c r="F56" s="874"/>
      <c r="G56" s="874"/>
      <c r="H56" s="874"/>
      <c r="I56" s="874"/>
      <c r="J56" s="874"/>
      <c r="K56" s="368"/>
      <c r="L56" s="368"/>
      <c r="M56" s="368"/>
      <c r="N56" s="368"/>
      <c r="O56" s="368"/>
      <c r="P56" s="368"/>
      <c r="Q56" s="368"/>
      <c r="R56" s="368"/>
      <c r="S56" s="38"/>
      <c r="T56" s="38"/>
      <c r="U56" s="38"/>
      <c r="V56" s="38"/>
      <c r="W56" s="38"/>
      <c r="X56" s="38"/>
      <c r="Y56" s="38"/>
      <c r="Z56" s="38"/>
      <c r="AA56" s="38"/>
      <c r="AB56" s="50"/>
      <c r="AC56" s="50"/>
      <c r="AD56" s="50"/>
      <c r="AE56" s="819">
        <v>3</v>
      </c>
      <c r="AF56" s="819"/>
      <c r="AG56" s="819"/>
      <c r="AH56" s="819"/>
      <c r="AI56" s="104"/>
      <c r="AJ56" s="104"/>
      <c r="AK56" s="372"/>
      <c r="AL56" s="372"/>
      <c r="AM56" s="372"/>
      <c r="AN56" s="372"/>
      <c r="AO56" s="819">
        <v>5</v>
      </c>
      <c r="AP56" s="819"/>
      <c r="AQ56" s="819"/>
      <c r="AR56" s="819"/>
      <c r="AS56" s="385"/>
      <c r="AT56" s="385"/>
      <c r="AU56" s="104"/>
      <c r="AV56" s="372"/>
      <c r="AW56" s="372"/>
      <c r="AX56" s="372"/>
      <c r="AY56" s="372"/>
      <c r="AZ56" s="104"/>
      <c r="BA56" s="104"/>
      <c r="BB56" s="372"/>
      <c r="BC56" s="372"/>
      <c r="BD56" s="372"/>
      <c r="BE56" s="372"/>
      <c r="BF56" s="50"/>
      <c r="BG56" s="50"/>
      <c r="BH56" s="50"/>
      <c r="BI56" s="50"/>
      <c r="BJ56" s="50"/>
      <c r="BK56" s="50"/>
      <c r="BL56" s="50"/>
      <c r="BM56" s="50"/>
      <c r="BN56" s="50"/>
      <c r="BO56" s="50"/>
      <c r="BP56" s="50"/>
      <c r="BQ56" s="50"/>
      <c r="BR56" s="50"/>
      <c r="BS56" s="50"/>
      <c r="BT56" s="50"/>
      <c r="BU56" s="50"/>
      <c r="BV56" s="50"/>
      <c r="BW56" s="50"/>
      <c r="BX56" s="50"/>
      <c r="BY56" s="50"/>
      <c r="BZ56" s="50"/>
      <c r="CA56" s="50"/>
      <c r="CB56" s="50"/>
      <c r="CC56" s="50"/>
      <c r="CD56" s="50"/>
      <c r="CE56" s="50"/>
      <c r="CF56" s="50"/>
      <c r="CG56" s="50"/>
      <c r="CH56" s="50"/>
      <c r="CI56" s="50"/>
      <c r="CJ56" s="50"/>
      <c r="CK56" s="50"/>
      <c r="CL56" s="50"/>
      <c r="CM56" s="50"/>
      <c r="CN56" s="50"/>
      <c r="CO56" s="50"/>
      <c r="CP56" s="50"/>
      <c r="CQ56" s="50"/>
      <c r="CR56" s="50"/>
      <c r="CS56" s="50"/>
      <c r="CT56" s="50"/>
      <c r="CU56" s="50"/>
      <c r="CV56" s="50"/>
      <c r="CW56" s="50"/>
      <c r="CX56" s="50"/>
      <c r="CY56" s="50"/>
      <c r="CZ56" s="50"/>
      <c r="DA56" s="50"/>
      <c r="DB56" s="50"/>
      <c r="DC56" s="50"/>
      <c r="DD56" s="50"/>
      <c r="DE56" s="50"/>
      <c r="DF56" s="50"/>
      <c r="DG56" s="50"/>
      <c r="DH56" s="50"/>
      <c r="DI56" s="50"/>
      <c r="DJ56" s="50"/>
      <c r="DK56" s="50"/>
      <c r="DL56" s="50"/>
      <c r="DM56" s="50"/>
      <c r="DN56" s="50"/>
      <c r="DO56" s="50"/>
      <c r="DP56" s="50"/>
      <c r="DQ56" s="50"/>
      <c r="DR56" s="50"/>
      <c r="DS56" s="50"/>
      <c r="DT56" s="50"/>
      <c r="DU56" s="50"/>
      <c r="DV56" s="50"/>
      <c r="DW56" s="50"/>
      <c r="DX56" s="50"/>
      <c r="DY56" s="50"/>
      <c r="DZ56" s="50"/>
      <c r="EA56" s="50"/>
      <c r="EB56" s="50"/>
      <c r="EC56" s="50"/>
      <c r="ED56" s="50"/>
      <c r="EE56" s="50"/>
      <c r="EF56" s="50"/>
      <c r="EG56" s="50"/>
      <c r="EH56" s="50"/>
      <c r="EI56" s="50"/>
      <c r="EJ56" s="50"/>
      <c r="EK56" s="50"/>
      <c r="EL56" s="50"/>
      <c r="EM56" s="50"/>
      <c r="EN56" s="50"/>
      <c r="EO56" s="50"/>
      <c r="EP56" s="50"/>
      <c r="EQ56" s="50"/>
      <c r="ER56" s="50"/>
      <c r="ES56" s="50"/>
      <c r="ET56" s="50"/>
      <c r="EU56" s="50"/>
      <c r="EV56" s="50"/>
      <c r="EW56" s="50"/>
      <c r="EX56" s="50"/>
      <c r="EY56" s="50"/>
      <c r="EZ56" s="50"/>
      <c r="FA56" s="50"/>
      <c r="FB56" s="50"/>
      <c r="FC56" s="50"/>
      <c r="FD56" s="50"/>
      <c r="FE56" s="50"/>
      <c r="FF56" s="50"/>
      <c r="FG56" s="50"/>
      <c r="FH56" s="50"/>
      <c r="FI56" s="50"/>
      <c r="FJ56" s="50"/>
      <c r="FK56" s="50"/>
      <c r="FL56" s="50"/>
      <c r="FM56" s="50"/>
      <c r="FN56" s="50"/>
      <c r="FO56" s="50"/>
      <c r="FP56" s="50"/>
      <c r="FQ56" s="50"/>
      <c r="FR56" s="50"/>
      <c r="FS56" s="50"/>
      <c r="FT56" s="50"/>
      <c r="FU56" s="50"/>
      <c r="FV56" s="50"/>
      <c r="FW56" s="50"/>
      <c r="FX56" s="50"/>
      <c r="FY56" s="50"/>
      <c r="FZ56" s="50"/>
      <c r="GA56" s="50"/>
      <c r="GB56" s="50"/>
      <c r="GC56" s="50"/>
      <c r="GD56" s="50"/>
      <c r="GE56" s="50"/>
      <c r="GF56" s="50"/>
      <c r="GG56" s="40"/>
      <c r="GH56" s="40"/>
      <c r="GI56" s="40"/>
      <c r="GJ56" s="40"/>
      <c r="GK56" s="40"/>
      <c r="GL56" s="40"/>
      <c r="GM56" s="40"/>
      <c r="GN56" s="40"/>
      <c r="GO56" s="40"/>
      <c r="GP56" s="40"/>
      <c r="GQ56" s="40"/>
      <c r="GR56" s="40"/>
      <c r="GS56" s="40"/>
      <c r="GT56" s="40"/>
      <c r="GU56" s="40"/>
      <c r="GV56" s="40"/>
      <c r="GW56" s="40"/>
      <c r="GX56" s="40"/>
      <c r="GY56" s="40"/>
      <c r="GZ56" s="40"/>
      <c r="HA56" s="40"/>
      <c r="HB56" s="40"/>
      <c r="HC56" s="105"/>
      <c r="HD56" s="17"/>
    </row>
    <row r="57" spans="2:215" s="8" customFormat="1" ht="28.5" customHeight="1">
      <c r="B57" s="198"/>
      <c r="D57" s="874"/>
      <c r="E57" s="874"/>
      <c r="F57" s="874"/>
      <c r="G57" s="874"/>
      <c r="H57" s="874"/>
      <c r="I57" s="874"/>
      <c r="J57" s="874"/>
      <c r="K57" s="103"/>
      <c r="L57" s="875"/>
      <c r="M57" s="876"/>
      <c r="N57" s="876"/>
      <c r="O57" s="877"/>
      <c r="P57" s="103"/>
      <c r="Q57" s="103"/>
      <c r="R57" s="103"/>
      <c r="S57" s="878">
        <v>1</v>
      </c>
      <c r="T57" s="879"/>
      <c r="U57" s="879"/>
      <c r="V57" s="880"/>
      <c r="W57" s="37"/>
      <c r="X57" s="878">
        <v>0</v>
      </c>
      <c r="Y57" s="879"/>
      <c r="Z57" s="879"/>
      <c r="AA57" s="880"/>
      <c r="AB57" s="21"/>
      <c r="AC57" s="21"/>
      <c r="AD57" s="21"/>
      <c r="AE57" s="881"/>
      <c r="AF57" s="882"/>
      <c r="AG57" s="882"/>
      <c r="AH57" s="883"/>
      <c r="AI57" s="317"/>
      <c r="AJ57" s="881"/>
      <c r="AK57" s="882"/>
      <c r="AL57" s="882"/>
      <c r="AM57" s="883"/>
      <c r="AN57" s="16"/>
      <c r="AO57" s="881"/>
      <c r="AP57" s="882"/>
      <c r="AQ57" s="882"/>
      <c r="AR57" s="883"/>
      <c r="AS57" s="16"/>
      <c r="AT57" s="881"/>
      <c r="AU57" s="882"/>
      <c r="AV57" s="882"/>
      <c r="AW57" s="883"/>
      <c r="AX57" s="16"/>
      <c r="AY57" s="881"/>
      <c r="AZ57" s="882"/>
      <c r="BA57" s="882"/>
      <c r="BB57" s="883"/>
      <c r="BC57" s="16"/>
      <c r="BD57" s="16"/>
      <c r="BE57" s="624"/>
      <c r="BF57" s="928" t="s">
        <v>357</v>
      </c>
      <c r="BG57" s="928"/>
      <c r="BH57" s="928"/>
      <c r="BI57" s="928"/>
      <c r="BJ57" s="928"/>
      <c r="BK57" s="928"/>
      <c r="BL57" s="928"/>
      <c r="BM57" s="928"/>
      <c r="BN57" s="928"/>
      <c r="BO57" s="928"/>
      <c r="BP57" s="928"/>
      <c r="BQ57" s="928"/>
      <c r="BR57" s="928"/>
      <c r="BS57" s="928"/>
      <c r="BT57" s="928"/>
      <c r="BU57" s="928"/>
      <c r="BV57" s="928"/>
      <c r="BW57" s="928"/>
      <c r="BX57" s="928"/>
      <c r="BY57" s="928"/>
      <c r="BZ57" s="928"/>
      <c r="CA57" s="928"/>
      <c r="CB57" s="928"/>
      <c r="CC57" s="19"/>
      <c r="CD57" s="19"/>
      <c r="CE57" s="929"/>
      <c r="CF57" s="929"/>
      <c r="CG57" s="929"/>
      <c r="CH57" s="929"/>
      <c r="CI57" s="929"/>
      <c r="CJ57" s="929"/>
      <c r="CK57" s="929"/>
      <c r="CL57" s="929"/>
      <c r="CM57" s="929"/>
      <c r="CN57" s="929"/>
      <c r="CO57" s="929"/>
      <c r="CP57" s="929"/>
      <c r="CQ57" s="929"/>
      <c r="CR57" s="929"/>
      <c r="CS57" s="929"/>
      <c r="CT57" s="929"/>
      <c r="CU57" s="929"/>
      <c r="CV57" s="929"/>
      <c r="CW57" s="929"/>
      <c r="CX57" s="929"/>
      <c r="CY57" s="929"/>
      <c r="CZ57" s="929"/>
      <c r="DA57" s="929"/>
      <c r="DB57" s="929"/>
      <c r="DC57" s="929"/>
      <c r="DD57" s="929"/>
      <c r="DE57" s="929"/>
      <c r="DF57" s="929"/>
      <c r="DG57" s="929"/>
      <c r="DH57" s="929"/>
      <c r="DI57" s="929"/>
      <c r="DJ57" s="929"/>
      <c r="DK57" s="929"/>
      <c r="DL57" s="929"/>
      <c r="DM57" s="929"/>
      <c r="DN57" s="929"/>
      <c r="DO57" s="929"/>
      <c r="DP57" s="929"/>
      <c r="DQ57" s="929"/>
      <c r="DR57" s="929"/>
      <c r="DS57" s="929"/>
      <c r="DT57" s="929"/>
      <c r="DU57" s="929"/>
      <c r="DV57" s="929"/>
      <c r="DW57" s="929"/>
      <c r="DX57" s="929"/>
      <c r="DY57" s="19"/>
      <c r="DZ57" s="928" t="s">
        <v>358</v>
      </c>
      <c r="EA57" s="928"/>
      <c r="EB57" s="928"/>
      <c r="EC57" s="928"/>
      <c r="ED57" s="928"/>
      <c r="EE57" s="928"/>
      <c r="EF57" s="928"/>
      <c r="EG57" s="928"/>
      <c r="EH57" s="928"/>
      <c r="EI57" s="928"/>
      <c r="EJ57" s="928"/>
      <c r="EK57" s="928"/>
      <c r="EL57" s="928"/>
      <c r="EM57" s="928"/>
      <c r="EN57" s="928"/>
      <c r="EO57" s="928"/>
      <c r="EP57" s="928"/>
      <c r="EQ57" s="928"/>
      <c r="ER57" s="928"/>
      <c r="ES57" s="928"/>
      <c r="ET57" s="928"/>
      <c r="EU57" s="928"/>
      <c r="EV57" s="928"/>
      <c r="EW57" s="928"/>
      <c r="EX57" s="928"/>
      <c r="EY57" s="19"/>
      <c r="EZ57" s="19"/>
      <c r="FA57" s="929"/>
      <c r="FB57" s="929"/>
      <c r="FC57" s="929"/>
      <c r="FD57" s="929"/>
      <c r="FE57" s="929"/>
      <c r="FF57" s="929"/>
      <c r="FG57" s="929"/>
      <c r="FH57" s="929"/>
      <c r="FI57" s="929"/>
      <c r="FJ57" s="929"/>
      <c r="FK57" s="929"/>
      <c r="FL57" s="929"/>
      <c r="FM57" s="929"/>
      <c r="FN57" s="929"/>
      <c r="FO57" s="929"/>
      <c r="FP57" s="929"/>
      <c r="FQ57" s="929"/>
      <c r="FR57" s="929"/>
      <c r="FS57" s="929"/>
      <c r="FT57" s="929"/>
      <c r="FU57" s="929"/>
      <c r="FV57" s="929"/>
      <c r="FW57" s="929"/>
      <c r="FX57" s="929"/>
      <c r="FY57" s="929"/>
      <c r="FZ57" s="929"/>
      <c r="GA57" s="929"/>
      <c r="GB57" s="929"/>
      <c r="GC57" s="929"/>
      <c r="GD57" s="929"/>
      <c r="GE57" s="929"/>
      <c r="GF57" s="929"/>
      <c r="GG57" s="929"/>
      <c r="GH57" s="929"/>
      <c r="GI57" s="929"/>
      <c r="GJ57" s="929"/>
      <c r="GK57" s="929"/>
      <c r="GL57" s="929"/>
      <c r="GM57" s="929"/>
      <c r="GN57" s="929"/>
      <c r="GO57" s="929"/>
      <c r="GP57" s="929"/>
      <c r="GQ57" s="929"/>
      <c r="GR57" s="929"/>
      <c r="GS57" s="929"/>
      <c r="GT57" s="929"/>
      <c r="GU57" s="929"/>
      <c r="GV57" s="929"/>
      <c r="GW57" s="929"/>
      <c r="GX57" s="929"/>
      <c r="GY57" s="929"/>
      <c r="GZ57" s="929"/>
      <c r="HA57" s="12"/>
      <c r="HB57" s="12"/>
      <c r="HC57" s="105"/>
      <c r="HD57" s="468" t="s">
        <v>14</v>
      </c>
      <c r="HE57" s="925" t="s">
        <v>533</v>
      </c>
      <c r="HF57" s="926"/>
      <c r="HG57" s="927"/>
    </row>
    <row r="58" spans="2:215" s="25" customFormat="1" ht="9.75" customHeight="1">
      <c r="B58" s="251"/>
      <c r="D58" s="874"/>
      <c r="E58" s="874"/>
      <c r="F58" s="874"/>
      <c r="G58" s="874"/>
      <c r="H58" s="874"/>
      <c r="I58" s="874"/>
      <c r="J58" s="874"/>
      <c r="K58" s="368"/>
      <c r="L58" s="368"/>
      <c r="M58" s="368"/>
      <c r="N58" s="368"/>
      <c r="O58" s="368"/>
      <c r="P58" s="368"/>
      <c r="Q58" s="368"/>
      <c r="R58" s="368"/>
      <c r="S58" s="38"/>
      <c r="T58" s="38"/>
      <c r="U58" s="38"/>
      <c r="V58" s="38"/>
      <c r="W58" s="38"/>
      <c r="X58" s="38"/>
      <c r="Y58" s="38"/>
      <c r="Z58" s="38"/>
      <c r="AA58" s="38"/>
      <c r="AB58" s="50"/>
      <c r="AC58" s="50"/>
      <c r="AD58" s="50"/>
      <c r="AE58" s="322"/>
      <c r="AF58" s="819">
        <v>3</v>
      </c>
      <c r="AG58" s="819"/>
      <c r="AH58" s="819"/>
      <c r="AI58" s="819"/>
      <c r="AJ58" s="819"/>
      <c r="AK58" s="819"/>
      <c r="AL58" s="104"/>
      <c r="AM58" s="104"/>
      <c r="AN58" s="104"/>
      <c r="AO58" s="104"/>
      <c r="AP58" s="104"/>
      <c r="AQ58" s="104"/>
      <c r="AR58" s="104"/>
      <c r="AS58" s="104"/>
      <c r="AT58" s="104"/>
      <c r="AU58" s="669"/>
      <c r="AV58" s="669"/>
      <c r="AW58" s="669"/>
      <c r="AX58" s="819">
        <v>5</v>
      </c>
      <c r="AY58" s="819"/>
      <c r="AZ58" s="819"/>
      <c r="BA58" s="819"/>
      <c r="BB58" s="819"/>
      <c r="BC58" s="819"/>
      <c r="BD58" s="104"/>
      <c r="BE58" s="372"/>
      <c r="BF58" s="104"/>
      <c r="BG58" s="104"/>
      <c r="BH58" s="104"/>
      <c r="BI58" s="104"/>
      <c r="BJ58" s="104"/>
      <c r="BK58" s="104"/>
      <c r="BL58" s="104"/>
      <c r="BM58" s="104"/>
      <c r="BN58" s="104"/>
      <c r="BO58" s="104"/>
      <c r="BP58" s="104"/>
      <c r="BQ58" s="104"/>
      <c r="BR58" s="104"/>
      <c r="BS58" s="104"/>
      <c r="BT58" s="104"/>
      <c r="BU58" s="104"/>
      <c r="BV58" s="104"/>
      <c r="BW58" s="104"/>
      <c r="BX58" s="104"/>
      <c r="BY58" s="104"/>
      <c r="BZ58" s="104"/>
      <c r="CA58" s="104"/>
      <c r="CB58" s="104"/>
      <c r="CC58" s="104"/>
      <c r="CD58" s="104"/>
      <c r="CE58" s="104"/>
      <c r="CF58" s="104"/>
      <c r="CG58" s="104"/>
      <c r="CH58" s="104"/>
      <c r="CI58" s="104"/>
      <c r="CJ58" s="104"/>
      <c r="CK58" s="104"/>
      <c r="CL58" s="619"/>
      <c r="CM58" s="619"/>
      <c r="CN58" s="619"/>
      <c r="CO58" s="104"/>
      <c r="CP58" s="104"/>
      <c r="CQ58" s="819">
        <v>10</v>
      </c>
      <c r="CR58" s="819"/>
      <c r="CS58" s="819"/>
      <c r="CT58" s="819"/>
      <c r="CU58" s="819"/>
      <c r="CV58" s="819"/>
      <c r="CW58" s="104"/>
      <c r="CX58" s="104"/>
      <c r="CY58" s="104"/>
      <c r="CZ58" s="104"/>
      <c r="DA58" s="104"/>
      <c r="DB58" s="104"/>
      <c r="DC58" s="104"/>
      <c r="DD58" s="104"/>
      <c r="DE58" s="104"/>
      <c r="DF58" s="104"/>
      <c r="DG58" s="104"/>
      <c r="DH58" s="104"/>
      <c r="DI58" s="104"/>
      <c r="DJ58" s="104"/>
      <c r="DK58" s="104"/>
      <c r="DL58" s="104"/>
      <c r="DM58" s="104"/>
      <c r="DN58" s="104"/>
      <c r="DO58" s="104"/>
      <c r="DP58" s="104"/>
      <c r="DQ58" s="104"/>
      <c r="DR58" s="104"/>
      <c r="DS58" s="104"/>
      <c r="DT58" s="104"/>
      <c r="DU58" s="104"/>
      <c r="DV58" s="669"/>
      <c r="DW58" s="669"/>
      <c r="DX58" s="669"/>
      <c r="DY58" s="104"/>
      <c r="DZ58" s="104"/>
      <c r="EA58" s="104"/>
      <c r="EB58" s="104"/>
      <c r="EC58" s="104"/>
      <c r="ED58" s="104"/>
      <c r="EE58" s="104"/>
      <c r="EF58" s="104"/>
      <c r="EG58" s="104"/>
      <c r="EH58" s="104"/>
      <c r="EI58" s="104"/>
      <c r="EJ58" s="819">
        <v>15</v>
      </c>
      <c r="EK58" s="819"/>
      <c r="EL58" s="819"/>
      <c r="EM58" s="819"/>
      <c r="EN58" s="819"/>
      <c r="EO58" s="819"/>
      <c r="EP58" s="104"/>
      <c r="EQ58" s="104"/>
      <c r="ER58" s="104"/>
      <c r="ES58" s="104"/>
      <c r="ET58" s="104"/>
      <c r="EU58" s="104"/>
      <c r="EV58" s="104"/>
      <c r="EW58" s="104"/>
      <c r="EX58" s="104"/>
      <c r="EY58" s="104"/>
      <c r="EZ58" s="104"/>
      <c r="FA58" s="104"/>
      <c r="FB58" s="104"/>
      <c r="FC58" s="104"/>
      <c r="FD58" s="104"/>
      <c r="FE58" s="104"/>
      <c r="FF58" s="104"/>
      <c r="FG58" s="104"/>
      <c r="FH58" s="104"/>
      <c r="FI58" s="104"/>
      <c r="FJ58" s="619"/>
      <c r="FK58" s="619"/>
      <c r="FL58" s="619"/>
      <c r="FM58" s="619"/>
      <c r="FN58" s="619"/>
      <c r="FO58" s="104"/>
      <c r="FP58" s="104"/>
      <c r="FQ58" s="104"/>
      <c r="FR58" s="104"/>
      <c r="FS58" s="104"/>
      <c r="FT58" s="104"/>
      <c r="FU58" s="104"/>
      <c r="FV58" s="104"/>
      <c r="FW58" s="104"/>
      <c r="FX58" s="104"/>
      <c r="FY58" s="104"/>
      <c r="FZ58" s="104"/>
      <c r="GA58" s="104"/>
      <c r="GB58" s="104"/>
      <c r="GC58" s="819">
        <v>20</v>
      </c>
      <c r="GD58" s="819"/>
      <c r="GE58" s="819"/>
      <c r="GF58" s="819"/>
      <c r="GG58" s="819"/>
      <c r="GH58" s="819"/>
      <c r="GI58" s="372"/>
      <c r="GJ58" s="372"/>
      <c r="GK58" s="372"/>
      <c r="GL58" s="372"/>
      <c r="GM58" s="372"/>
      <c r="GN58" s="372"/>
      <c r="GO58" s="372"/>
      <c r="GP58" s="372"/>
      <c r="GQ58" s="372"/>
      <c r="GR58" s="372"/>
      <c r="GS58" s="372"/>
      <c r="GT58" s="372"/>
      <c r="GU58" s="372"/>
      <c r="GV58" s="372"/>
      <c r="GW58" s="372"/>
      <c r="GX58" s="372"/>
      <c r="GY58" s="372"/>
      <c r="GZ58" s="372"/>
      <c r="HA58" s="372"/>
      <c r="HB58" s="40"/>
      <c r="HC58" s="105"/>
      <c r="HD58" s="17"/>
    </row>
    <row r="59" spans="2:215" s="8" customFormat="1" ht="28.5" customHeight="1">
      <c r="B59" s="924">
        <v>5</v>
      </c>
      <c r="C59" s="924"/>
      <c r="D59" s="874" t="s">
        <v>70</v>
      </c>
      <c r="E59" s="874"/>
      <c r="F59" s="874"/>
      <c r="G59" s="874"/>
      <c r="H59" s="874"/>
      <c r="I59" s="874"/>
      <c r="J59" s="874"/>
      <c r="K59" s="103"/>
      <c r="L59" s="875"/>
      <c r="M59" s="876"/>
      <c r="N59" s="876"/>
      <c r="O59" s="877"/>
      <c r="P59" s="103"/>
      <c r="Q59" s="103"/>
      <c r="R59" s="103"/>
      <c r="S59" s="878">
        <v>1</v>
      </c>
      <c r="T59" s="879"/>
      <c r="U59" s="879"/>
      <c r="V59" s="880"/>
      <c r="W59" s="37"/>
      <c r="X59" s="878">
        <v>1</v>
      </c>
      <c r="Y59" s="879"/>
      <c r="Z59" s="879"/>
      <c r="AA59" s="880"/>
      <c r="AB59" s="317"/>
      <c r="AC59" s="317"/>
      <c r="AD59" s="317"/>
      <c r="AE59" s="920" t="str">
        <f>MID($Q$11,1,1)</f>
        <v/>
      </c>
      <c r="AF59" s="921"/>
      <c r="AG59" s="921"/>
      <c r="AH59" s="921"/>
      <c r="AI59" s="921"/>
      <c r="AJ59" s="921"/>
      <c r="AK59" s="921"/>
      <c r="AL59" s="922"/>
      <c r="AM59" s="318"/>
      <c r="AN59" s="920" t="str">
        <f>MID($Q$11,2,1)</f>
        <v/>
      </c>
      <c r="AO59" s="921"/>
      <c r="AP59" s="921"/>
      <c r="AQ59" s="921"/>
      <c r="AR59" s="921"/>
      <c r="AS59" s="921"/>
      <c r="AT59" s="921"/>
      <c r="AU59" s="922"/>
      <c r="AV59" s="318"/>
      <c r="AW59" s="920" t="str">
        <f>MID($Q$11,3,1)</f>
        <v/>
      </c>
      <c r="AX59" s="921"/>
      <c r="AY59" s="921"/>
      <c r="AZ59" s="921"/>
      <c r="BA59" s="921"/>
      <c r="BB59" s="921"/>
      <c r="BC59" s="921"/>
      <c r="BD59" s="922"/>
      <c r="BE59" s="318"/>
      <c r="BF59" s="920" t="str">
        <f>MID($Q$11,4,1)</f>
        <v/>
      </c>
      <c r="BG59" s="921"/>
      <c r="BH59" s="921"/>
      <c r="BI59" s="921"/>
      <c r="BJ59" s="921"/>
      <c r="BK59" s="921"/>
      <c r="BL59" s="921"/>
      <c r="BM59" s="922"/>
      <c r="BN59" s="318"/>
      <c r="BO59" s="920" t="str">
        <f>MID($Q$11,5,1)</f>
        <v/>
      </c>
      <c r="BP59" s="921"/>
      <c r="BQ59" s="921"/>
      <c r="BR59" s="921"/>
      <c r="BS59" s="921"/>
      <c r="BT59" s="921"/>
      <c r="BU59" s="921"/>
      <c r="BV59" s="922"/>
      <c r="BW59" s="318"/>
      <c r="BX59" s="920" t="str">
        <f>MID($Q$11,6,1)</f>
        <v/>
      </c>
      <c r="BY59" s="921"/>
      <c r="BZ59" s="921"/>
      <c r="CA59" s="921"/>
      <c r="CB59" s="921"/>
      <c r="CC59" s="921"/>
      <c r="CD59" s="921"/>
      <c r="CE59" s="922"/>
      <c r="CF59" s="318"/>
      <c r="CG59" s="920" t="str">
        <f>MID($Q$11,7,1)</f>
        <v/>
      </c>
      <c r="CH59" s="921"/>
      <c r="CI59" s="921"/>
      <c r="CJ59" s="921"/>
      <c r="CK59" s="921"/>
      <c r="CL59" s="921"/>
      <c r="CM59" s="921"/>
      <c r="CN59" s="922"/>
      <c r="CO59" s="318"/>
      <c r="CP59" s="920" t="str">
        <f>MID($Q$11,8,1)</f>
        <v/>
      </c>
      <c r="CQ59" s="921"/>
      <c r="CR59" s="921"/>
      <c r="CS59" s="921"/>
      <c r="CT59" s="921"/>
      <c r="CU59" s="921"/>
      <c r="CV59" s="921"/>
      <c r="CW59" s="922"/>
      <c r="CX59" s="318"/>
      <c r="CY59" s="920" t="str">
        <f>MID($Q$11,9,1)</f>
        <v/>
      </c>
      <c r="CZ59" s="921"/>
      <c r="DA59" s="921"/>
      <c r="DB59" s="921"/>
      <c r="DC59" s="921"/>
      <c r="DD59" s="921"/>
      <c r="DE59" s="921"/>
      <c r="DF59" s="922"/>
      <c r="DG59" s="318"/>
      <c r="DH59" s="920" t="str">
        <f>MID($Q$11,10,1)</f>
        <v/>
      </c>
      <c r="DI59" s="921"/>
      <c r="DJ59" s="921"/>
      <c r="DK59" s="921"/>
      <c r="DL59" s="921"/>
      <c r="DM59" s="921"/>
      <c r="DN59" s="921"/>
      <c r="DO59" s="922"/>
      <c r="DP59" s="318"/>
      <c r="DQ59" s="920" t="str">
        <f>MID($Q$11,11,1)</f>
        <v/>
      </c>
      <c r="DR59" s="921"/>
      <c r="DS59" s="921"/>
      <c r="DT59" s="921"/>
      <c r="DU59" s="921"/>
      <c r="DV59" s="921"/>
      <c r="DW59" s="921"/>
      <c r="DX59" s="922"/>
      <c r="DY59" s="318"/>
      <c r="DZ59" s="920" t="str">
        <f>MID($Q$11,12,1)</f>
        <v/>
      </c>
      <c r="EA59" s="921"/>
      <c r="EB59" s="921"/>
      <c r="EC59" s="921"/>
      <c r="ED59" s="921"/>
      <c r="EE59" s="921"/>
      <c r="EF59" s="921"/>
      <c r="EG59" s="922"/>
      <c r="EH59" s="318"/>
      <c r="EI59" s="920" t="str">
        <f>MID($Q$11,13,1)</f>
        <v/>
      </c>
      <c r="EJ59" s="921"/>
      <c r="EK59" s="921"/>
      <c r="EL59" s="921"/>
      <c r="EM59" s="921"/>
      <c r="EN59" s="921"/>
      <c r="EO59" s="921"/>
      <c r="EP59" s="922"/>
      <c r="EQ59" s="318"/>
      <c r="ER59" s="920" t="str">
        <f>MID($Q$11,14,1)</f>
        <v/>
      </c>
      <c r="ES59" s="921"/>
      <c r="ET59" s="921"/>
      <c r="EU59" s="921"/>
      <c r="EV59" s="921"/>
      <c r="EW59" s="921"/>
      <c r="EX59" s="921"/>
      <c r="EY59" s="922"/>
      <c r="EZ59" s="318"/>
      <c r="FA59" s="920" t="str">
        <f>MID($Q$11,15,1)</f>
        <v/>
      </c>
      <c r="FB59" s="921"/>
      <c r="FC59" s="921"/>
      <c r="FD59" s="921"/>
      <c r="FE59" s="921"/>
      <c r="FF59" s="921"/>
      <c r="FG59" s="921"/>
      <c r="FH59" s="922"/>
      <c r="FI59" s="318"/>
      <c r="FJ59" s="920" t="str">
        <f>MID($Q$11,16,1)</f>
        <v/>
      </c>
      <c r="FK59" s="921"/>
      <c r="FL59" s="921"/>
      <c r="FM59" s="921"/>
      <c r="FN59" s="921"/>
      <c r="FO59" s="921"/>
      <c r="FP59" s="921"/>
      <c r="FQ59" s="922"/>
      <c r="FR59" s="318"/>
      <c r="FS59" s="920" t="str">
        <f>MID($Q$11,17,1)</f>
        <v/>
      </c>
      <c r="FT59" s="921"/>
      <c r="FU59" s="921"/>
      <c r="FV59" s="921"/>
      <c r="FW59" s="921"/>
      <c r="FX59" s="921"/>
      <c r="FY59" s="921"/>
      <c r="FZ59" s="922"/>
      <c r="GA59" s="318"/>
      <c r="GB59" s="920" t="str">
        <f>MID($Q$11,18,1)</f>
        <v/>
      </c>
      <c r="GC59" s="921"/>
      <c r="GD59" s="921"/>
      <c r="GE59" s="921"/>
      <c r="GF59" s="921"/>
      <c r="GG59" s="921"/>
      <c r="GH59" s="921"/>
      <c r="GI59" s="922"/>
      <c r="GJ59" s="318"/>
      <c r="GK59" s="920" t="str">
        <f>MID($Q$11,19,1)</f>
        <v/>
      </c>
      <c r="GL59" s="921"/>
      <c r="GM59" s="921"/>
      <c r="GN59" s="921"/>
      <c r="GO59" s="921"/>
      <c r="GP59" s="921"/>
      <c r="GQ59" s="921"/>
      <c r="GR59" s="922"/>
      <c r="GS59" s="318"/>
      <c r="GT59" s="920" t="str">
        <f>MID($Q$11,20,1)</f>
        <v/>
      </c>
      <c r="GU59" s="921"/>
      <c r="GV59" s="921"/>
      <c r="GW59" s="921"/>
      <c r="GX59" s="921"/>
      <c r="GY59" s="921"/>
      <c r="GZ59" s="921"/>
      <c r="HA59" s="922"/>
      <c r="HB59" s="12"/>
      <c r="HC59" s="245"/>
      <c r="HD59" s="923" t="s">
        <v>344</v>
      </c>
      <c r="HE59" s="923"/>
    </row>
    <row r="60" spans="2:215" s="25" customFormat="1" ht="9.75" customHeight="1">
      <c r="D60" s="39"/>
      <c r="E60" s="339"/>
      <c r="F60" s="339"/>
      <c r="G60" s="339"/>
      <c r="H60" s="339"/>
      <c r="I60" s="339"/>
      <c r="J60" s="339"/>
      <c r="K60" s="368"/>
      <c r="L60" s="368"/>
      <c r="M60" s="368"/>
      <c r="N60" s="368"/>
      <c r="O60" s="368"/>
      <c r="P60" s="368"/>
      <c r="Q60" s="368"/>
      <c r="R60" s="368"/>
      <c r="S60" s="38"/>
      <c r="T60" s="38"/>
      <c r="U60" s="38"/>
      <c r="V60" s="38"/>
      <c r="W60" s="38"/>
      <c r="X60" s="38"/>
      <c r="Y60" s="38"/>
      <c r="Z60" s="38"/>
      <c r="AA60" s="38"/>
      <c r="AB60" s="50"/>
      <c r="AC60" s="50"/>
      <c r="AD60" s="50"/>
      <c r="AE60" s="322"/>
      <c r="AF60" s="669"/>
      <c r="AG60" s="819">
        <v>23</v>
      </c>
      <c r="AH60" s="819"/>
      <c r="AI60" s="819"/>
      <c r="AJ60" s="819"/>
      <c r="AK60" s="819"/>
      <c r="AL60" s="104"/>
      <c r="AM60" s="104"/>
      <c r="AN60" s="104"/>
      <c r="AO60" s="104"/>
      <c r="AP60" s="104"/>
      <c r="AQ60" s="104"/>
      <c r="AR60" s="104"/>
      <c r="AS60" s="104"/>
      <c r="AT60" s="104"/>
      <c r="AU60" s="669"/>
      <c r="AV60" s="669"/>
      <c r="AW60" s="669"/>
      <c r="AX60" s="819">
        <v>25</v>
      </c>
      <c r="AY60" s="819"/>
      <c r="AZ60" s="819"/>
      <c r="BA60" s="819"/>
      <c r="BB60" s="819"/>
      <c r="BC60" s="819"/>
      <c r="BD60" s="104"/>
      <c r="BE60" s="372"/>
      <c r="BF60" s="104"/>
      <c r="BG60" s="104"/>
      <c r="BH60" s="104"/>
      <c r="BI60" s="104"/>
      <c r="BJ60" s="104"/>
      <c r="BK60" s="104"/>
      <c r="BL60" s="104"/>
      <c r="BM60" s="104"/>
      <c r="BN60" s="104"/>
      <c r="BO60" s="104"/>
      <c r="BP60" s="104"/>
      <c r="BQ60" s="104"/>
      <c r="BR60" s="104"/>
      <c r="BS60" s="104"/>
      <c r="BT60" s="104"/>
      <c r="BU60" s="104"/>
      <c r="BV60" s="104"/>
      <c r="BW60" s="104"/>
      <c r="BX60" s="104"/>
      <c r="BY60" s="104"/>
      <c r="BZ60" s="104"/>
      <c r="CA60" s="104"/>
      <c r="CB60" s="104"/>
      <c r="CC60" s="619"/>
      <c r="CD60" s="619"/>
      <c r="CE60" s="619"/>
      <c r="CF60" s="104"/>
      <c r="CG60" s="104"/>
      <c r="CH60" s="104"/>
      <c r="CI60" s="104"/>
      <c r="CJ60" s="104"/>
      <c r="CK60" s="104"/>
      <c r="CL60" s="619"/>
      <c r="CM60" s="619"/>
      <c r="CN60" s="619"/>
      <c r="CO60" s="104"/>
      <c r="CP60" s="104"/>
      <c r="CQ60" s="819">
        <v>30</v>
      </c>
      <c r="CR60" s="819"/>
      <c r="CS60" s="819"/>
      <c r="CT60" s="819"/>
      <c r="CU60" s="819"/>
      <c r="CV60" s="819"/>
      <c r="CW60" s="104"/>
      <c r="CX60" s="104"/>
      <c r="CY60" s="104"/>
      <c r="CZ60" s="104"/>
      <c r="DA60" s="104"/>
      <c r="DB60" s="104"/>
      <c r="DC60" s="104"/>
      <c r="DD60" s="104"/>
      <c r="DE60" s="104"/>
      <c r="DF60" s="104"/>
      <c r="DG60" s="104"/>
      <c r="DH60" s="104"/>
      <c r="DI60" s="104"/>
      <c r="DJ60" s="104"/>
      <c r="DK60" s="104"/>
      <c r="DL60" s="104"/>
      <c r="DM60" s="104"/>
      <c r="DN60" s="104"/>
      <c r="DO60" s="104"/>
      <c r="DP60" s="104"/>
      <c r="DQ60" s="104"/>
      <c r="DR60" s="104"/>
      <c r="DS60" s="104"/>
      <c r="DT60" s="104"/>
      <c r="DU60" s="104"/>
      <c r="DV60" s="669"/>
      <c r="DW60" s="669"/>
      <c r="DX60" s="669"/>
      <c r="DY60" s="104"/>
      <c r="DZ60" s="104"/>
      <c r="EA60" s="104"/>
      <c r="EB60" s="104"/>
      <c r="EC60" s="104"/>
      <c r="ED60" s="104"/>
      <c r="EE60" s="104"/>
      <c r="EF60" s="104"/>
      <c r="EG60" s="104"/>
      <c r="EH60" s="104"/>
      <c r="EI60" s="104"/>
      <c r="EJ60" s="819">
        <v>35</v>
      </c>
      <c r="EK60" s="819"/>
      <c r="EL60" s="819"/>
      <c r="EM60" s="819"/>
      <c r="EN60" s="819"/>
      <c r="EO60" s="819"/>
      <c r="EP60" s="104"/>
      <c r="EQ60" s="104"/>
      <c r="ER60" s="104"/>
      <c r="ES60" s="104"/>
      <c r="ET60" s="104"/>
      <c r="EU60" s="104"/>
      <c r="EV60" s="104"/>
      <c r="EW60" s="104"/>
      <c r="EX60" s="104"/>
      <c r="EY60" s="104"/>
      <c r="EZ60" s="104"/>
      <c r="FA60" s="104"/>
      <c r="FB60" s="104"/>
      <c r="FC60" s="104"/>
      <c r="FD60" s="104"/>
      <c r="FE60" s="104"/>
      <c r="FF60" s="104"/>
      <c r="FG60" s="104"/>
      <c r="FH60" s="104"/>
      <c r="FI60" s="104"/>
      <c r="FJ60" s="619"/>
      <c r="FK60" s="619"/>
      <c r="FL60" s="619"/>
      <c r="FM60" s="619"/>
      <c r="FN60" s="619"/>
      <c r="FO60" s="104"/>
      <c r="FP60" s="104"/>
      <c r="FQ60" s="104"/>
      <c r="FR60" s="104"/>
      <c r="FS60" s="104"/>
      <c r="FT60" s="104"/>
      <c r="FU60" s="104"/>
      <c r="FV60" s="104"/>
      <c r="FW60" s="104"/>
      <c r="FX60" s="104"/>
      <c r="FY60" s="104"/>
      <c r="FZ60" s="104"/>
      <c r="GA60" s="104"/>
      <c r="GB60" s="104"/>
      <c r="GC60" s="819">
        <v>40</v>
      </c>
      <c r="GD60" s="819"/>
      <c r="GE60" s="819"/>
      <c r="GF60" s="819"/>
      <c r="GG60" s="819"/>
      <c r="GH60" s="819"/>
      <c r="GI60" s="372"/>
      <c r="GJ60" s="372"/>
      <c r="GK60" s="372"/>
      <c r="GL60" s="372"/>
      <c r="GM60" s="372"/>
      <c r="GN60" s="372"/>
      <c r="GO60" s="372"/>
      <c r="GP60" s="372"/>
      <c r="GQ60" s="372"/>
      <c r="GR60" s="40"/>
      <c r="GS60" s="40"/>
      <c r="GT60" s="40"/>
      <c r="GU60" s="40"/>
      <c r="GV60" s="40"/>
      <c r="GW60" s="40"/>
      <c r="GX60" s="40"/>
      <c r="GY60" s="40"/>
      <c r="GZ60" s="40"/>
      <c r="HA60" s="40"/>
      <c r="HB60" s="40"/>
      <c r="HC60" s="105"/>
      <c r="HD60" s="923"/>
      <c r="HE60" s="923"/>
    </row>
    <row r="61" spans="2:215" s="26" customFormat="1" ht="28.5" customHeight="1">
      <c r="D61" s="338"/>
      <c r="E61" s="339"/>
      <c r="F61" s="339"/>
      <c r="G61" s="339"/>
      <c r="H61" s="339"/>
      <c r="I61" s="339"/>
      <c r="J61" s="335"/>
      <c r="K61" s="337"/>
      <c r="L61" s="337"/>
      <c r="M61" s="337"/>
      <c r="N61" s="337"/>
      <c r="O61" s="337"/>
      <c r="P61" s="337"/>
      <c r="Q61" s="337"/>
      <c r="R61" s="337"/>
      <c r="S61" s="38"/>
      <c r="T61" s="38"/>
      <c r="U61" s="38"/>
      <c r="V61" s="38"/>
      <c r="W61" s="38"/>
      <c r="X61" s="620"/>
      <c r="Y61" s="620"/>
      <c r="Z61" s="620"/>
      <c r="AA61" s="620"/>
      <c r="AB61" s="623"/>
      <c r="AC61" s="623"/>
      <c r="AD61" s="317"/>
      <c r="AE61" s="920" t="str">
        <f>MID($Q$11,21,1)</f>
        <v/>
      </c>
      <c r="AF61" s="921"/>
      <c r="AG61" s="921"/>
      <c r="AH61" s="921"/>
      <c r="AI61" s="921"/>
      <c r="AJ61" s="921"/>
      <c r="AK61" s="921"/>
      <c r="AL61" s="922"/>
      <c r="AM61" s="318"/>
      <c r="AN61" s="920" t="str">
        <f>MID($Q$11,22,1)</f>
        <v/>
      </c>
      <c r="AO61" s="921"/>
      <c r="AP61" s="921"/>
      <c r="AQ61" s="921"/>
      <c r="AR61" s="921"/>
      <c r="AS61" s="921"/>
      <c r="AT61" s="921"/>
      <c r="AU61" s="922"/>
      <c r="AV61" s="318"/>
      <c r="AW61" s="920" t="str">
        <f>MID($Q$11,23,1)</f>
        <v/>
      </c>
      <c r="AX61" s="921"/>
      <c r="AY61" s="921"/>
      <c r="AZ61" s="921"/>
      <c r="BA61" s="921"/>
      <c r="BB61" s="921"/>
      <c r="BC61" s="921"/>
      <c r="BD61" s="922"/>
      <c r="BE61" s="318"/>
      <c r="BF61" s="920" t="str">
        <f>MID($Q$11,24,1)</f>
        <v/>
      </c>
      <c r="BG61" s="921"/>
      <c r="BH61" s="921"/>
      <c r="BI61" s="921"/>
      <c r="BJ61" s="921"/>
      <c r="BK61" s="921"/>
      <c r="BL61" s="921"/>
      <c r="BM61" s="922"/>
      <c r="BN61" s="318"/>
      <c r="BO61" s="920" t="str">
        <f>MID($Q$11,25,1)</f>
        <v/>
      </c>
      <c r="BP61" s="921"/>
      <c r="BQ61" s="921"/>
      <c r="BR61" s="921"/>
      <c r="BS61" s="921"/>
      <c r="BT61" s="921"/>
      <c r="BU61" s="921"/>
      <c r="BV61" s="922"/>
      <c r="BW61" s="318"/>
      <c r="BX61" s="920" t="str">
        <f>MID($Q$11,26,1)</f>
        <v/>
      </c>
      <c r="BY61" s="921"/>
      <c r="BZ61" s="921"/>
      <c r="CA61" s="921"/>
      <c r="CB61" s="921"/>
      <c r="CC61" s="921"/>
      <c r="CD61" s="921"/>
      <c r="CE61" s="922"/>
      <c r="CF61" s="318"/>
      <c r="CG61" s="920" t="str">
        <f>MID($Q$11,27,1)</f>
        <v/>
      </c>
      <c r="CH61" s="921"/>
      <c r="CI61" s="921"/>
      <c r="CJ61" s="921"/>
      <c r="CK61" s="921"/>
      <c r="CL61" s="921"/>
      <c r="CM61" s="921"/>
      <c r="CN61" s="922"/>
      <c r="CO61" s="318"/>
      <c r="CP61" s="920" t="str">
        <f>MID($Q$11,28,1)</f>
        <v/>
      </c>
      <c r="CQ61" s="921"/>
      <c r="CR61" s="921"/>
      <c r="CS61" s="921"/>
      <c r="CT61" s="921"/>
      <c r="CU61" s="921"/>
      <c r="CV61" s="921"/>
      <c r="CW61" s="922"/>
      <c r="CX61" s="318"/>
      <c r="CY61" s="920" t="str">
        <f>MID($Q$11,29,1)</f>
        <v/>
      </c>
      <c r="CZ61" s="921"/>
      <c r="DA61" s="921"/>
      <c r="DB61" s="921"/>
      <c r="DC61" s="921"/>
      <c r="DD61" s="921"/>
      <c r="DE61" s="921"/>
      <c r="DF61" s="922"/>
      <c r="DG61" s="318"/>
      <c r="DH61" s="920" t="str">
        <f>MID($Q$11,30,1)</f>
        <v/>
      </c>
      <c r="DI61" s="921"/>
      <c r="DJ61" s="921"/>
      <c r="DK61" s="921"/>
      <c r="DL61" s="921"/>
      <c r="DM61" s="921"/>
      <c r="DN61" s="921"/>
      <c r="DO61" s="922"/>
      <c r="DP61" s="318"/>
      <c r="DQ61" s="920" t="str">
        <f>MID($Q$11,31,1)</f>
        <v/>
      </c>
      <c r="DR61" s="921"/>
      <c r="DS61" s="921"/>
      <c r="DT61" s="921"/>
      <c r="DU61" s="921"/>
      <c r="DV61" s="921"/>
      <c r="DW61" s="921"/>
      <c r="DX61" s="922"/>
      <c r="DY61" s="318"/>
      <c r="DZ61" s="920" t="str">
        <f>MID($Q$11,32,1)</f>
        <v/>
      </c>
      <c r="EA61" s="921"/>
      <c r="EB61" s="921"/>
      <c r="EC61" s="921"/>
      <c r="ED61" s="921"/>
      <c r="EE61" s="921"/>
      <c r="EF61" s="921"/>
      <c r="EG61" s="922"/>
      <c r="EH61" s="318"/>
      <c r="EI61" s="920" t="str">
        <f>MID($Q$11,33,1)</f>
        <v/>
      </c>
      <c r="EJ61" s="921"/>
      <c r="EK61" s="921"/>
      <c r="EL61" s="921"/>
      <c r="EM61" s="921"/>
      <c r="EN61" s="921"/>
      <c r="EO61" s="921"/>
      <c r="EP61" s="922"/>
      <c r="EQ61" s="318"/>
      <c r="ER61" s="920" t="str">
        <f>MID($Q$11,34,1)</f>
        <v/>
      </c>
      <c r="ES61" s="921"/>
      <c r="ET61" s="921"/>
      <c r="EU61" s="921"/>
      <c r="EV61" s="921"/>
      <c r="EW61" s="921"/>
      <c r="EX61" s="921"/>
      <c r="EY61" s="922"/>
      <c r="EZ61" s="318"/>
      <c r="FA61" s="920" t="str">
        <f>MID($Q$11,35,1)</f>
        <v/>
      </c>
      <c r="FB61" s="921"/>
      <c r="FC61" s="921"/>
      <c r="FD61" s="921"/>
      <c r="FE61" s="921"/>
      <c r="FF61" s="921"/>
      <c r="FG61" s="921"/>
      <c r="FH61" s="922"/>
      <c r="FI61" s="318"/>
      <c r="FJ61" s="920" t="str">
        <f>MID($Q$11,36,1)</f>
        <v/>
      </c>
      <c r="FK61" s="921"/>
      <c r="FL61" s="921"/>
      <c r="FM61" s="921"/>
      <c r="FN61" s="921"/>
      <c r="FO61" s="921"/>
      <c r="FP61" s="921"/>
      <c r="FQ61" s="922"/>
      <c r="FR61" s="318"/>
      <c r="FS61" s="920" t="str">
        <f>MID($Q$11,37,1)</f>
        <v/>
      </c>
      <c r="FT61" s="921"/>
      <c r="FU61" s="921"/>
      <c r="FV61" s="921"/>
      <c r="FW61" s="921"/>
      <c r="FX61" s="921"/>
      <c r="FY61" s="921"/>
      <c r="FZ61" s="922"/>
      <c r="GA61" s="318"/>
      <c r="GB61" s="920" t="str">
        <f>MID($Q$11,38,1)</f>
        <v/>
      </c>
      <c r="GC61" s="921"/>
      <c r="GD61" s="921"/>
      <c r="GE61" s="921"/>
      <c r="GF61" s="921"/>
      <c r="GG61" s="921"/>
      <c r="GH61" s="921"/>
      <c r="GI61" s="922"/>
      <c r="GJ61" s="318"/>
      <c r="GK61" s="920" t="str">
        <f>MID($Q$11,39,1)</f>
        <v/>
      </c>
      <c r="GL61" s="921"/>
      <c r="GM61" s="921"/>
      <c r="GN61" s="921"/>
      <c r="GO61" s="921"/>
      <c r="GP61" s="921"/>
      <c r="GQ61" s="921"/>
      <c r="GR61" s="922"/>
      <c r="GS61" s="318"/>
      <c r="GT61" s="920" t="str">
        <f>MID($Q$11,40,1)</f>
        <v/>
      </c>
      <c r="GU61" s="921"/>
      <c r="GV61" s="921"/>
      <c r="GW61" s="921"/>
      <c r="GX61" s="921"/>
      <c r="GY61" s="921"/>
      <c r="GZ61" s="921"/>
      <c r="HA61" s="922"/>
      <c r="HB61" s="12"/>
      <c r="HC61" s="245"/>
      <c r="HD61" s="923"/>
      <c r="HE61" s="923"/>
    </row>
    <row r="62" spans="2:215" s="25" customFormat="1" ht="9.75" customHeight="1">
      <c r="D62" s="39"/>
      <c r="E62" s="339"/>
      <c r="F62" s="339"/>
      <c r="G62" s="339"/>
      <c r="H62" s="339"/>
      <c r="I62" s="339"/>
      <c r="J62" s="339"/>
      <c r="K62" s="368"/>
      <c r="L62" s="368"/>
      <c r="M62" s="368"/>
      <c r="N62" s="368"/>
      <c r="O62" s="368"/>
      <c r="P62" s="368"/>
      <c r="Q62" s="368"/>
      <c r="R62" s="368"/>
      <c r="S62" s="38"/>
      <c r="T62" s="38"/>
      <c r="U62" s="38"/>
      <c r="V62" s="38"/>
      <c r="W62" s="38"/>
      <c r="X62" s="38"/>
      <c r="Y62" s="38"/>
      <c r="Z62" s="38"/>
      <c r="AA62" s="38"/>
      <c r="AB62" s="50"/>
      <c r="AC62" s="50"/>
      <c r="AD62" s="50"/>
      <c r="AE62" s="819">
        <v>3</v>
      </c>
      <c r="AF62" s="819"/>
      <c r="AG62" s="819"/>
      <c r="AH62" s="819"/>
      <c r="AI62" s="104"/>
      <c r="AJ62" s="104"/>
      <c r="AK62" s="372"/>
      <c r="AL62" s="372"/>
      <c r="AM62" s="372"/>
      <c r="AN62" s="372"/>
      <c r="AO62" s="819">
        <v>5</v>
      </c>
      <c r="AP62" s="819"/>
      <c r="AQ62" s="819"/>
      <c r="AR62" s="819"/>
      <c r="AS62" s="372"/>
      <c r="AT62" s="372"/>
      <c r="AU62" s="104"/>
      <c r="AV62" s="104"/>
      <c r="AW62" s="104"/>
      <c r="AX62" s="104"/>
      <c r="AY62" s="819">
        <v>6</v>
      </c>
      <c r="AZ62" s="819"/>
      <c r="BA62" s="819"/>
      <c r="BB62" s="819"/>
      <c r="BC62" s="372"/>
      <c r="BD62" s="372"/>
      <c r="BE62" s="104"/>
      <c r="BF62" s="104"/>
      <c r="BG62" s="104"/>
      <c r="BH62" s="104"/>
      <c r="BI62" s="104"/>
      <c r="BJ62" s="104"/>
      <c r="BK62" s="104"/>
      <c r="BL62" s="104"/>
      <c r="BM62" s="104"/>
      <c r="BN62" s="104"/>
      <c r="BO62" s="104"/>
      <c r="BP62" s="104"/>
      <c r="BQ62" s="104"/>
      <c r="BR62" s="104"/>
      <c r="BS62" s="104"/>
      <c r="BT62" s="104"/>
      <c r="BU62" s="104"/>
      <c r="BV62" s="104"/>
      <c r="BW62" s="104"/>
      <c r="BX62" s="104"/>
      <c r="BY62" s="104"/>
      <c r="BZ62" s="104"/>
      <c r="CA62" s="104"/>
      <c r="CB62" s="104"/>
      <c r="CC62" s="104"/>
      <c r="CD62" s="104"/>
      <c r="CE62" s="104"/>
      <c r="CF62" s="104"/>
      <c r="CG62" s="104"/>
      <c r="CH62" s="104"/>
      <c r="CI62" s="104"/>
      <c r="CJ62" s="104"/>
      <c r="CK62" s="104"/>
      <c r="CL62" s="104"/>
      <c r="CM62" s="104"/>
      <c r="CN62" s="104"/>
      <c r="CO62" s="104"/>
      <c r="CP62" s="104"/>
      <c r="CQ62" s="104"/>
      <c r="CR62" s="104"/>
      <c r="CS62" s="104"/>
      <c r="CT62" s="104"/>
      <c r="CU62" s="104"/>
      <c r="CV62" s="104"/>
      <c r="CW62" s="104"/>
      <c r="CX62" s="104"/>
      <c r="CY62" s="104"/>
      <c r="CZ62" s="104"/>
      <c r="DA62" s="104"/>
      <c r="DB62" s="104"/>
      <c r="DC62" s="104"/>
      <c r="DD62" s="104"/>
      <c r="DE62" s="104"/>
      <c r="DF62" s="104"/>
      <c r="DG62" s="104"/>
      <c r="DH62" s="104"/>
      <c r="DI62" s="819">
        <v>10</v>
      </c>
      <c r="DJ62" s="819"/>
      <c r="DK62" s="819"/>
      <c r="DL62" s="819"/>
      <c r="DM62" s="39"/>
      <c r="DN62" s="39"/>
      <c r="DO62" s="39"/>
      <c r="DP62" s="39"/>
      <c r="DQ62" s="104"/>
      <c r="DR62" s="104"/>
      <c r="DS62" s="104"/>
      <c r="DT62" s="104"/>
      <c r="DU62" s="104"/>
      <c r="DV62" s="104"/>
      <c r="DW62" s="104"/>
      <c r="DX62" s="104"/>
      <c r="DY62" s="104"/>
      <c r="DZ62" s="104"/>
      <c r="EA62" s="104"/>
      <c r="EB62" s="104"/>
      <c r="EC62" s="104"/>
      <c r="ED62" s="104"/>
      <c r="EE62" s="104"/>
      <c r="EF62" s="104"/>
      <c r="EG62" s="104"/>
      <c r="EH62" s="819">
        <v>15</v>
      </c>
      <c r="EI62" s="819"/>
      <c r="EJ62" s="819"/>
      <c r="EK62" s="819"/>
      <c r="EL62" s="104"/>
      <c r="EM62" s="104"/>
      <c r="EN62" s="104"/>
      <c r="EO62" s="39"/>
      <c r="EP62" s="39"/>
      <c r="EQ62" s="39"/>
      <c r="ER62" s="39"/>
      <c r="ES62" s="104"/>
      <c r="ET62" s="104"/>
      <c r="EU62" s="104"/>
      <c r="EV62" s="104"/>
      <c r="EW62" s="104"/>
      <c r="EX62" s="104"/>
      <c r="EY62" s="104"/>
      <c r="EZ62" s="104"/>
      <c r="FA62" s="104"/>
      <c r="FB62" s="104"/>
      <c r="FC62" s="104"/>
      <c r="FD62" s="104"/>
      <c r="FE62" s="104"/>
      <c r="FF62" s="104"/>
      <c r="FG62" s="819">
        <v>20</v>
      </c>
      <c r="FH62" s="819"/>
      <c r="FI62" s="819"/>
      <c r="FJ62" s="819"/>
      <c r="FK62" s="104"/>
      <c r="FL62" s="104"/>
      <c r="FM62" s="104"/>
      <c r="FN62" s="104"/>
      <c r="FO62" s="104"/>
      <c r="FP62" s="104"/>
      <c r="FQ62" s="39"/>
      <c r="FR62" s="39"/>
      <c r="FS62" s="39"/>
      <c r="FT62" s="39"/>
      <c r="FU62" s="104"/>
      <c r="FV62" s="104"/>
      <c r="FW62" s="104"/>
      <c r="FX62" s="104"/>
      <c r="FY62" s="104"/>
      <c r="FZ62" s="104"/>
      <c r="GA62" s="104"/>
      <c r="GB62" s="104"/>
      <c r="GC62" s="104"/>
      <c r="GD62" s="104"/>
      <c r="GE62" s="104"/>
      <c r="GF62" s="104"/>
      <c r="GG62" s="50"/>
      <c r="GH62" s="50"/>
      <c r="GI62" s="50"/>
      <c r="GJ62" s="50"/>
      <c r="GK62" s="50"/>
      <c r="GL62" s="50"/>
      <c r="GM62" s="50"/>
      <c r="GN62" s="50"/>
      <c r="GO62" s="40"/>
      <c r="GP62" s="40"/>
      <c r="GQ62" s="40"/>
      <c r="GR62" s="40"/>
      <c r="GS62" s="40"/>
      <c r="GT62" s="40"/>
      <c r="GU62" s="40"/>
      <c r="GV62" s="40"/>
      <c r="GW62" s="40"/>
      <c r="GX62" s="40"/>
      <c r="GY62" s="40"/>
      <c r="GZ62" s="40"/>
      <c r="HA62" s="40"/>
      <c r="HB62" s="40"/>
      <c r="HC62" s="105"/>
      <c r="HD62" s="17"/>
    </row>
    <row r="63" spans="2:215" s="8" customFormat="1" ht="28.5" customHeight="1">
      <c r="D63" s="874" t="s">
        <v>17</v>
      </c>
      <c r="E63" s="874"/>
      <c r="F63" s="874"/>
      <c r="G63" s="874"/>
      <c r="H63" s="874"/>
      <c r="I63" s="874"/>
      <c r="J63" s="874"/>
      <c r="K63" s="103"/>
      <c r="L63" s="915"/>
      <c r="M63" s="916"/>
      <c r="N63" s="916"/>
      <c r="O63" s="917"/>
      <c r="P63" s="337"/>
      <c r="Q63" s="337"/>
      <c r="R63" s="337"/>
      <c r="S63" s="878">
        <v>1</v>
      </c>
      <c r="T63" s="879"/>
      <c r="U63" s="879"/>
      <c r="V63" s="880"/>
      <c r="W63" s="37"/>
      <c r="X63" s="878">
        <v>2</v>
      </c>
      <c r="Y63" s="879"/>
      <c r="Z63" s="879"/>
      <c r="AA63" s="880"/>
      <c r="AB63" s="21"/>
      <c r="AC63" s="21"/>
      <c r="AD63" s="21"/>
      <c r="AE63" s="881"/>
      <c r="AF63" s="882"/>
      <c r="AG63" s="882"/>
      <c r="AH63" s="883"/>
      <c r="AI63" s="21"/>
      <c r="AJ63" s="881"/>
      <c r="AK63" s="882"/>
      <c r="AL63" s="882"/>
      <c r="AM63" s="883"/>
      <c r="AN63" s="21"/>
      <c r="AO63" s="881"/>
      <c r="AP63" s="882"/>
      <c r="AQ63" s="882"/>
      <c r="AR63" s="883"/>
      <c r="AS63" s="918" t="s">
        <v>14</v>
      </c>
      <c r="AT63" s="919"/>
      <c r="AU63" s="919"/>
      <c r="AV63" s="919"/>
      <c r="AW63" s="919"/>
      <c r="AX63" s="919"/>
      <c r="AY63" s="881"/>
      <c r="AZ63" s="882"/>
      <c r="BA63" s="882"/>
      <c r="BB63" s="883"/>
      <c r="BC63" s="21"/>
      <c r="BD63" s="881"/>
      <c r="BE63" s="882"/>
      <c r="BF63" s="882"/>
      <c r="BG63" s="883"/>
      <c r="BH63" s="21"/>
      <c r="BI63" s="881"/>
      <c r="BJ63" s="882"/>
      <c r="BK63" s="882"/>
      <c r="BL63" s="883"/>
      <c r="BM63" s="21"/>
      <c r="BN63" s="881"/>
      <c r="BO63" s="882"/>
      <c r="BP63" s="882"/>
      <c r="BQ63" s="883"/>
      <c r="BR63" s="624"/>
      <c r="BS63" s="624"/>
      <c r="BT63" s="624"/>
      <c r="BU63" s="624"/>
      <c r="BV63" s="38"/>
      <c r="BW63" s="18"/>
      <c r="BX63" s="19"/>
      <c r="BY63" s="19"/>
      <c r="BZ63" s="19"/>
      <c r="CA63" s="19"/>
      <c r="CB63" s="19"/>
      <c r="CC63" s="19"/>
      <c r="CD63" s="19"/>
      <c r="CE63" s="19"/>
      <c r="CF63" s="19"/>
      <c r="CG63" s="19"/>
      <c r="CH63" s="12"/>
      <c r="CI63" s="904" t="s">
        <v>59</v>
      </c>
      <c r="CJ63" s="904"/>
      <c r="CK63" s="904"/>
      <c r="CL63" s="904"/>
      <c r="CM63" s="904"/>
      <c r="CN63" s="904"/>
      <c r="CO63" s="904"/>
      <c r="CP63" s="904"/>
      <c r="CQ63" s="904"/>
      <c r="CR63" s="904"/>
      <c r="CS63" s="904"/>
      <c r="CT63" s="904"/>
      <c r="CU63" s="904"/>
      <c r="CV63" s="904"/>
      <c r="CW63" s="904"/>
      <c r="CX63" s="904"/>
      <c r="CY63" s="904"/>
      <c r="CZ63" s="904"/>
      <c r="DA63" s="904"/>
      <c r="DB63" s="904"/>
      <c r="DC63" s="904"/>
      <c r="DD63" s="904"/>
      <c r="DE63" s="904"/>
      <c r="DF63" s="904"/>
      <c r="DG63" s="904"/>
      <c r="DH63" s="904"/>
      <c r="DI63" s="881"/>
      <c r="DJ63" s="882"/>
      <c r="DK63" s="882"/>
      <c r="DL63" s="883"/>
      <c r="DM63" s="7"/>
      <c r="DN63" s="881"/>
      <c r="DO63" s="882"/>
      <c r="DP63" s="882"/>
      <c r="DQ63" s="883"/>
      <c r="DR63" s="7"/>
      <c r="DS63" s="881"/>
      <c r="DT63" s="882"/>
      <c r="DU63" s="882"/>
      <c r="DV63" s="883"/>
      <c r="DW63" s="7"/>
      <c r="DX63" s="881"/>
      <c r="DY63" s="882"/>
      <c r="DZ63" s="882"/>
      <c r="EA63" s="883"/>
      <c r="EB63" s="7"/>
      <c r="EC63" s="881"/>
      <c r="ED63" s="882"/>
      <c r="EE63" s="882"/>
      <c r="EF63" s="883"/>
      <c r="EG63" s="7"/>
      <c r="EH63" s="881"/>
      <c r="EI63" s="882"/>
      <c r="EJ63" s="882"/>
      <c r="EK63" s="883"/>
      <c r="EL63" s="7"/>
      <c r="EM63" s="881"/>
      <c r="EN63" s="882"/>
      <c r="EO63" s="882"/>
      <c r="EP63" s="883"/>
      <c r="EQ63" s="7"/>
      <c r="ER63" s="881"/>
      <c r="ES63" s="882"/>
      <c r="ET63" s="882"/>
      <c r="EU63" s="883"/>
      <c r="EV63" s="7"/>
      <c r="EW63" s="881"/>
      <c r="EX63" s="882"/>
      <c r="EY63" s="882"/>
      <c r="EZ63" s="883"/>
      <c r="FA63" s="7"/>
      <c r="FB63" s="881"/>
      <c r="FC63" s="882"/>
      <c r="FD63" s="882"/>
      <c r="FE63" s="883"/>
      <c r="FF63" s="7"/>
      <c r="FG63" s="881"/>
      <c r="FH63" s="882"/>
      <c r="FI63" s="882"/>
      <c r="FJ63" s="883"/>
      <c r="FK63" s="7"/>
      <c r="FL63" s="881"/>
      <c r="FM63" s="882"/>
      <c r="FN63" s="882"/>
      <c r="FO63" s="883"/>
      <c r="FP63" s="7"/>
      <c r="FQ63" s="881"/>
      <c r="FR63" s="882"/>
      <c r="FS63" s="882"/>
      <c r="FT63" s="883"/>
      <c r="FU63" s="7"/>
      <c r="FV63" s="624"/>
      <c r="FW63" s="624"/>
      <c r="FX63" s="624"/>
      <c r="FY63" s="624"/>
      <c r="FZ63" s="7"/>
      <c r="GA63" s="16"/>
      <c r="GB63" s="16"/>
      <c r="GC63" s="16"/>
      <c r="GD63" s="16"/>
      <c r="GE63" s="16"/>
      <c r="GF63" s="16"/>
      <c r="GG63" s="19"/>
      <c r="GH63" s="19"/>
      <c r="GI63" s="19"/>
      <c r="GJ63" s="19"/>
      <c r="GK63" s="19"/>
      <c r="GL63" s="19"/>
      <c r="GM63" s="19"/>
      <c r="GN63" s="19"/>
      <c r="GO63" s="12"/>
      <c r="GP63" s="12"/>
      <c r="GQ63" s="12"/>
      <c r="GR63" s="12"/>
      <c r="GS63" s="12"/>
      <c r="GT63" s="12"/>
      <c r="GU63" s="12"/>
      <c r="GV63" s="12"/>
      <c r="GW63" s="12"/>
      <c r="GX63" s="12"/>
      <c r="GY63" s="12"/>
      <c r="GZ63" s="12"/>
      <c r="HA63" s="12"/>
      <c r="HB63" s="12"/>
      <c r="HC63" s="105"/>
      <c r="HD63" s="20"/>
    </row>
    <row r="64" spans="2:215" s="8" customFormat="1" ht="21" customHeight="1">
      <c r="D64" s="668"/>
      <c r="E64" s="668"/>
      <c r="F64" s="668"/>
      <c r="G64" s="668"/>
      <c r="H64" s="668"/>
      <c r="I64" s="668"/>
      <c r="J64" s="668"/>
      <c r="K64" s="103"/>
      <c r="L64" s="337"/>
      <c r="M64" s="337"/>
      <c r="N64" s="337"/>
      <c r="O64" s="337"/>
      <c r="P64" s="337"/>
      <c r="Q64" s="337"/>
      <c r="R64" s="337"/>
      <c r="S64" s="38"/>
      <c r="T64" s="38"/>
      <c r="U64" s="38"/>
      <c r="V64" s="38"/>
      <c r="W64" s="37"/>
      <c r="X64" s="38"/>
      <c r="Y64" s="38"/>
      <c r="Z64" s="38"/>
      <c r="AA64" s="38"/>
      <c r="AB64" s="21"/>
      <c r="AC64" s="21"/>
      <c r="AD64" s="21"/>
      <c r="AE64" s="904" t="s">
        <v>359</v>
      </c>
      <c r="AF64" s="904"/>
      <c r="AG64" s="904"/>
      <c r="AH64" s="904"/>
      <c r="AI64" s="904"/>
      <c r="AJ64" s="904"/>
      <c r="AK64" s="904"/>
      <c r="AL64" s="904"/>
      <c r="AM64" s="904"/>
      <c r="AN64" s="904"/>
      <c r="AO64" s="904"/>
      <c r="AP64" s="904"/>
      <c r="AQ64" s="904"/>
      <c r="AR64" s="904"/>
      <c r="AS64" s="904"/>
      <c r="AT64" s="904"/>
      <c r="AU64" s="904"/>
      <c r="AV64" s="904"/>
      <c r="AW64" s="904"/>
      <c r="AX64" s="904"/>
      <c r="AY64" s="904"/>
      <c r="AZ64" s="904"/>
      <c r="BA64" s="904"/>
      <c r="BB64" s="904"/>
      <c r="BC64" s="904"/>
      <c r="BD64" s="904"/>
      <c r="BE64" s="904"/>
      <c r="BF64" s="904"/>
      <c r="BG64" s="904"/>
      <c r="BH64" s="904"/>
      <c r="BI64" s="904"/>
      <c r="BJ64" s="906"/>
      <c r="BK64" s="906"/>
      <c r="BL64" s="906"/>
      <c r="BM64" s="906"/>
      <c r="BN64" s="906"/>
      <c r="BO64" s="906"/>
      <c r="BP64" s="906"/>
      <c r="BQ64" s="906"/>
      <c r="BR64" s="906"/>
      <c r="BS64" s="906"/>
      <c r="BT64" s="906"/>
      <c r="BU64" s="906"/>
      <c r="BV64" s="906"/>
      <c r="BW64" s="906"/>
      <c r="BX64" s="906"/>
      <c r="BY64" s="906"/>
      <c r="BZ64" s="906"/>
      <c r="CA64" s="906"/>
      <c r="CB64" s="906"/>
      <c r="CC64" s="906"/>
      <c r="CD64" s="906"/>
      <c r="CE64" s="906"/>
      <c r="CF64" s="906"/>
      <c r="CG64" s="906"/>
      <c r="CH64" s="906"/>
      <c r="CI64" s="906"/>
      <c r="CJ64" s="906"/>
      <c r="CK64" s="906"/>
      <c r="CL64" s="906"/>
      <c r="CM64" s="906"/>
      <c r="CN64" s="906"/>
      <c r="CO64" s="906"/>
      <c r="CP64" s="906"/>
      <c r="CQ64" s="906"/>
      <c r="CR64" s="906"/>
      <c r="CS64" s="906"/>
      <c r="CT64" s="906"/>
      <c r="CU64" s="906"/>
      <c r="CV64" s="906"/>
      <c r="CW64" s="906"/>
      <c r="CX64" s="906"/>
      <c r="CY64" s="906"/>
      <c r="CZ64" s="906"/>
      <c r="DA64" s="906"/>
      <c r="DB64" s="906"/>
      <c r="DC64" s="906"/>
      <c r="DD64" s="906"/>
      <c r="DE64" s="906"/>
      <c r="DF64" s="906"/>
      <c r="DG64" s="906"/>
      <c r="DH64" s="7"/>
      <c r="DI64" s="7"/>
      <c r="DJ64" s="335"/>
      <c r="DK64" s="12"/>
      <c r="DL64" s="12"/>
      <c r="DM64" s="317"/>
      <c r="DN64" s="317"/>
      <c r="DO64" s="317"/>
      <c r="DP64" s="317"/>
      <c r="DQ64" s="16"/>
      <c r="DR64" s="317"/>
      <c r="DS64" s="31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317"/>
      <c r="EU64" s="317"/>
      <c r="EV64" s="317"/>
      <c r="EW64" s="317"/>
      <c r="EX64" s="317"/>
      <c r="EY64" s="16"/>
      <c r="EZ64" s="317"/>
      <c r="FA64" s="317"/>
      <c r="FB64" s="317"/>
      <c r="FC64" s="317"/>
      <c r="FD64" s="317"/>
      <c r="FE64" s="317"/>
      <c r="FF64" s="317"/>
      <c r="FG64" s="317"/>
      <c r="FH64" s="317"/>
      <c r="FI64" s="317"/>
      <c r="FJ64" s="16"/>
      <c r="FK64" s="317"/>
      <c r="FL64" s="317"/>
      <c r="FM64" s="317"/>
      <c r="FN64" s="317"/>
      <c r="FO64" s="317"/>
      <c r="FP64" s="16"/>
      <c r="FQ64" s="317"/>
      <c r="FR64" s="317"/>
      <c r="FS64" s="317"/>
      <c r="FT64" s="317"/>
      <c r="FU64" s="16"/>
      <c r="FV64" s="16"/>
      <c r="FW64" s="317"/>
      <c r="FX64" s="317"/>
      <c r="FY64" s="31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105"/>
    </row>
    <row r="65" spans="4:215" s="8" customFormat="1" ht="18" customHeight="1">
      <c r="D65" s="668"/>
      <c r="E65" s="668"/>
      <c r="F65" s="668"/>
      <c r="G65" s="668"/>
      <c r="H65" s="668"/>
      <c r="I65" s="668"/>
      <c r="J65" s="668"/>
      <c r="K65" s="103"/>
      <c r="L65" s="337"/>
      <c r="M65" s="337"/>
      <c r="N65" s="337"/>
      <c r="O65" s="337"/>
      <c r="P65" s="337"/>
      <c r="Q65" s="337"/>
      <c r="R65" s="337"/>
      <c r="S65" s="38"/>
      <c r="T65" s="38"/>
      <c r="U65" s="38"/>
      <c r="V65" s="38"/>
      <c r="W65" s="37"/>
      <c r="X65" s="38"/>
      <c r="Y65" s="38"/>
      <c r="Z65" s="38"/>
      <c r="AA65" s="38"/>
      <c r="AB65" s="21"/>
      <c r="AC65" s="21"/>
      <c r="AD65" s="21"/>
      <c r="AE65" s="335"/>
      <c r="AF65" s="335"/>
      <c r="AG65" s="335"/>
      <c r="AH65" s="335"/>
      <c r="AI65" s="335"/>
      <c r="AJ65" s="335"/>
      <c r="AK65" s="335"/>
      <c r="AL65" s="335"/>
      <c r="AM65" s="335"/>
      <c r="AN65" s="335"/>
      <c r="AO65" s="335"/>
      <c r="AP65" s="335"/>
      <c r="AQ65" s="335"/>
      <c r="AR65" s="335"/>
      <c r="AS65" s="335"/>
      <c r="AT65" s="335"/>
      <c r="AU65" s="335"/>
      <c r="AV65" s="335"/>
      <c r="AW65" s="335"/>
      <c r="AX65" s="335"/>
      <c r="AY65" s="335"/>
      <c r="AZ65" s="335"/>
      <c r="BA65" s="335"/>
      <c r="BB65" s="335"/>
      <c r="BC65" s="335"/>
      <c r="BD65" s="335"/>
      <c r="BE65" s="335"/>
      <c r="BF65" s="335"/>
      <c r="BG65" s="335"/>
      <c r="BH65" s="335"/>
      <c r="BI65" s="905" t="s">
        <v>667</v>
      </c>
      <c r="BJ65" s="905"/>
      <c r="BK65" s="905"/>
      <c r="BL65" s="905"/>
      <c r="BM65" s="905"/>
      <c r="BN65" s="905"/>
      <c r="BO65" s="905"/>
      <c r="BP65" s="905"/>
      <c r="BQ65" s="905"/>
      <c r="BR65" s="905"/>
      <c r="BS65" s="905"/>
      <c r="BT65" s="905"/>
      <c r="BU65" s="905"/>
      <c r="BV65" s="905"/>
      <c r="BW65" s="905"/>
      <c r="BX65" s="905"/>
      <c r="BY65" s="905"/>
      <c r="BZ65" s="905"/>
      <c r="CA65" s="905"/>
      <c r="CB65" s="905"/>
      <c r="CC65" s="905"/>
      <c r="CD65" s="905"/>
      <c r="CE65" s="905"/>
      <c r="CF65" s="905"/>
      <c r="CG65" s="905"/>
      <c r="CH65" s="905"/>
      <c r="CI65" s="905"/>
      <c r="CJ65" s="905"/>
      <c r="CK65" s="905"/>
      <c r="CL65" s="905"/>
      <c r="CM65" s="905"/>
      <c r="CN65" s="905"/>
      <c r="CO65" s="905"/>
      <c r="CP65" s="905"/>
      <c r="CQ65" s="905"/>
      <c r="CR65" s="905"/>
      <c r="CS65" s="905"/>
      <c r="CT65" s="905"/>
      <c r="CU65" s="905"/>
      <c r="CV65" s="905"/>
      <c r="CW65" s="905"/>
      <c r="CX65" s="905"/>
      <c r="CY65" s="905"/>
      <c r="CZ65" s="905"/>
      <c r="DA65" s="709"/>
      <c r="DB65" s="709"/>
      <c r="DC65" s="709"/>
      <c r="DD65" s="709"/>
      <c r="DE65" s="709"/>
      <c r="DF65" s="709"/>
      <c r="DG65" s="709"/>
      <c r="DH65" s="7"/>
      <c r="DI65" s="7"/>
      <c r="DJ65" s="335"/>
      <c r="DK65" s="12"/>
      <c r="DL65" s="12"/>
      <c r="DM65" s="317"/>
      <c r="DN65" s="317"/>
      <c r="DO65" s="317"/>
      <c r="DP65" s="317"/>
      <c r="DQ65" s="16"/>
      <c r="DR65" s="317"/>
      <c r="DS65" s="317"/>
      <c r="DT65" s="7"/>
      <c r="DU65" s="7"/>
      <c r="DV65" s="7"/>
      <c r="DW65" s="7"/>
      <c r="DX65" s="7"/>
      <c r="DY65" s="7"/>
      <c r="DZ65" s="7"/>
      <c r="EA65" s="7"/>
      <c r="EB65" s="7"/>
      <c r="EC65" s="7"/>
      <c r="ED65" s="7"/>
      <c r="EE65" s="7"/>
      <c r="EF65" s="7"/>
      <c r="EG65" s="7"/>
      <c r="EH65" s="905" t="s">
        <v>675</v>
      </c>
      <c r="EI65" s="905"/>
      <c r="EJ65" s="905"/>
      <c r="EK65" s="905"/>
      <c r="EL65" s="905"/>
      <c r="EM65" s="905"/>
      <c r="EN65" s="905"/>
      <c r="EO65" s="905"/>
      <c r="EP65" s="905"/>
      <c r="EQ65" s="905"/>
      <c r="ER65" s="905"/>
      <c r="ES65" s="905"/>
      <c r="ET65" s="905"/>
      <c r="EU65" s="905"/>
      <c r="EV65" s="905"/>
      <c r="EW65" s="905"/>
      <c r="EX65" s="905"/>
      <c r="EY65" s="905"/>
      <c r="EZ65" s="905"/>
      <c r="FA65" s="905"/>
      <c r="FB65" s="905"/>
      <c r="FC65" s="905"/>
      <c r="FD65" s="905"/>
      <c r="FE65" s="905"/>
      <c r="FF65" s="905"/>
      <c r="FG65" s="905"/>
      <c r="FH65" s="905"/>
      <c r="FI65" s="905"/>
      <c r="FJ65" s="905"/>
      <c r="FK65" s="905"/>
      <c r="FL65" s="905"/>
      <c r="FM65" s="905"/>
      <c r="FN65" s="905"/>
      <c r="FO65" s="905"/>
      <c r="FP65" s="905"/>
      <c r="FQ65" s="905"/>
      <c r="FR65" s="905"/>
      <c r="FS65" s="905"/>
      <c r="FT65" s="905"/>
      <c r="FU65" s="905"/>
      <c r="FV65" s="905"/>
      <c r="FW65" s="905"/>
      <c r="FX65" s="905"/>
      <c r="FY65" s="905"/>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105"/>
      <c r="HD65" s="913" t="s">
        <v>670</v>
      </c>
      <c r="HE65" s="914"/>
    </row>
    <row r="66" spans="4:215" s="25" customFormat="1" ht="9.75" customHeight="1">
      <c r="D66" s="39"/>
      <c r="E66" s="339"/>
      <c r="F66" s="339"/>
      <c r="G66" s="339"/>
      <c r="H66" s="339"/>
      <c r="I66" s="339"/>
      <c r="J66" s="339"/>
      <c r="K66" s="368"/>
      <c r="L66" s="368"/>
      <c r="M66" s="368"/>
      <c r="N66" s="368"/>
      <c r="O66" s="368"/>
      <c r="P66" s="368"/>
      <c r="Q66" s="368"/>
      <c r="R66" s="368"/>
      <c r="S66" s="38"/>
      <c r="T66" s="38"/>
      <c r="U66" s="38"/>
      <c r="V66" s="38"/>
      <c r="W66" s="38"/>
      <c r="X66" s="38"/>
      <c r="Y66" s="38"/>
      <c r="Z66" s="38"/>
      <c r="AA66" s="38"/>
      <c r="AB66" s="50"/>
      <c r="AC66" s="50"/>
      <c r="AD66" s="50"/>
      <c r="AE66" s="819">
        <v>3</v>
      </c>
      <c r="AF66" s="819"/>
      <c r="AG66" s="819"/>
      <c r="AH66" s="819"/>
      <c r="AI66" s="39"/>
      <c r="AJ66" s="39"/>
      <c r="AK66" s="39"/>
      <c r="AL66" s="39"/>
      <c r="AM66" s="39"/>
      <c r="AN66" s="39"/>
      <c r="AO66" s="39"/>
      <c r="AP66" s="39"/>
      <c r="AQ66" s="39"/>
      <c r="AR66" s="39"/>
      <c r="AS66" s="39"/>
      <c r="AT66" s="39"/>
      <c r="AU66" s="39"/>
      <c r="AV66" s="39"/>
      <c r="AW66" s="39"/>
      <c r="AX66" s="39"/>
      <c r="AY66" s="39"/>
      <c r="AZ66" s="39"/>
      <c r="BA66" s="39"/>
      <c r="BB66" s="39"/>
      <c r="BC66" s="39"/>
      <c r="BD66" s="39"/>
      <c r="BE66" s="39"/>
      <c r="BF66" s="39"/>
      <c r="BG66" s="39"/>
      <c r="BH66" s="39"/>
      <c r="BI66" s="819">
        <v>4</v>
      </c>
      <c r="BJ66" s="819"/>
      <c r="BK66" s="819"/>
      <c r="BL66" s="819"/>
      <c r="BM66" s="104"/>
      <c r="BN66" s="819">
        <v>5</v>
      </c>
      <c r="BO66" s="819"/>
      <c r="BP66" s="819"/>
      <c r="BQ66" s="819"/>
      <c r="BR66" s="104"/>
      <c r="BS66" s="707"/>
      <c r="BT66" s="707"/>
      <c r="BU66" s="707"/>
      <c r="BV66" s="707"/>
      <c r="BW66" s="372"/>
      <c r="BX66" s="372"/>
      <c r="BY66" s="104"/>
      <c r="BZ66" s="104"/>
      <c r="CA66" s="104"/>
      <c r="CB66" s="104"/>
      <c r="CC66" s="104"/>
      <c r="CD66" s="104"/>
      <c r="CE66" s="104"/>
      <c r="CF66" s="104"/>
      <c r="CG66" s="104"/>
      <c r="CH66" s="104"/>
      <c r="CI66" s="104"/>
      <c r="CJ66" s="104"/>
      <c r="CK66" s="104"/>
      <c r="CL66" s="104"/>
      <c r="CM66" s="39"/>
      <c r="CN66" s="39"/>
      <c r="CO66" s="819">
        <v>10</v>
      </c>
      <c r="CP66" s="819"/>
      <c r="CQ66" s="819"/>
      <c r="CR66" s="819"/>
      <c r="CS66" s="39"/>
      <c r="CT66" s="39"/>
      <c r="CU66" s="39"/>
      <c r="CV66" s="39"/>
      <c r="CW66" s="39"/>
      <c r="CX66" s="39"/>
      <c r="CY66" s="39"/>
      <c r="CZ66" s="39"/>
      <c r="DA66" s="104"/>
      <c r="DB66" s="104"/>
      <c r="DC66" s="104"/>
      <c r="DD66" s="104"/>
      <c r="DE66" s="104"/>
      <c r="DF66" s="104"/>
      <c r="DG66" s="104"/>
      <c r="DH66" s="104"/>
      <c r="DI66" s="104"/>
      <c r="DJ66" s="104"/>
      <c r="DK66" s="104"/>
      <c r="DL66" s="104"/>
      <c r="DM66" s="104"/>
      <c r="DN66" s="104"/>
      <c r="DO66" s="372"/>
      <c r="DP66" s="372"/>
      <c r="DQ66" s="372"/>
      <c r="DR66" s="372"/>
      <c r="DS66" s="372"/>
      <c r="DT66" s="372"/>
      <c r="DU66" s="372"/>
      <c r="DV66" s="372"/>
      <c r="DW66" s="372"/>
      <c r="DX66" s="372"/>
      <c r="DY66" s="39"/>
      <c r="DZ66" s="39"/>
      <c r="EA66" s="39"/>
      <c r="EB66" s="39"/>
      <c r="EC66" s="39"/>
      <c r="ED66" s="39"/>
      <c r="EE66" s="39"/>
      <c r="EF66" s="39"/>
      <c r="EG66" s="39"/>
      <c r="EH66" s="819">
        <v>13</v>
      </c>
      <c r="EI66" s="819"/>
      <c r="EJ66" s="819"/>
      <c r="EK66" s="819"/>
      <c r="EL66" s="104"/>
      <c r="EM66" s="104"/>
      <c r="EN66" s="104"/>
      <c r="EO66" s="104"/>
      <c r="EP66" s="104"/>
      <c r="EQ66" s="104"/>
      <c r="ER66" s="819">
        <v>15</v>
      </c>
      <c r="ES66" s="819"/>
      <c r="ET66" s="819"/>
      <c r="EU66" s="819"/>
      <c r="EV66" s="372"/>
      <c r="EW66" s="372"/>
      <c r="EX66" s="104"/>
      <c r="EY66" s="104"/>
      <c r="EZ66" s="104"/>
      <c r="FA66" s="104"/>
      <c r="FB66" s="104"/>
      <c r="FC66" s="104"/>
      <c r="FD66" s="104"/>
      <c r="FE66" s="104"/>
      <c r="FF66" s="104"/>
      <c r="FG66" s="104"/>
      <c r="FH66" s="104"/>
      <c r="FI66" s="104"/>
      <c r="FJ66" s="104"/>
      <c r="FK66" s="104"/>
      <c r="FL66" s="104"/>
      <c r="FM66" s="104"/>
      <c r="FN66" s="104"/>
      <c r="FO66" s="104"/>
      <c r="FP66" s="104"/>
      <c r="FQ66" s="819">
        <v>20</v>
      </c>
      <c r="FR66" s="819"/>
      <c r="FS66" s="819"/>
      <c r="FT66" s="819"/>
      <c r="FU66" s="104"/>
      <c r="FV66" s="39"/>
      <c r="FW66" s="39"/>
      <c r="FX66" s="39"/>
      <c r="FY66" s="39"/>
      <c r="FZ66" s="104"/>
      <c r="GA66" s="104"/>
      <c r="GB66" s="104"/>
      <c r="GC66" s="104"/>
      <c r="GD66" s="104"/>
      <c r="GE66" s="50"/>
      <c r="GF66" s="50"/>
      <c r="GG66" s="40"/>
      <c r="GH66" s="40"/>
      <c r="GI66" s="40"/>
      <c r="GJ66" s="40"/>
      <c r="GK66" s="40"/>
      <c r="GL66" s="40"/>
      <c r="GM66" s="40"/>
      <c r="GN66" s="40"/>
      <c r="GO66" s="40"/>
      <c r="GP66" s="819">
        <v>25</v>
      </c>
      <c r="GQ66" s="819"/>
      <c r="GR66" s="819"/>
      <c r="GS66" s="819"/>
      <c r="GT66" s="40"/>
      <c r="GU66" s="40"/>
      <c r="GV66" s="40"/>
      <c r="GW66" s="40"/>
      <c r="GX66" s="40"/>
      <c r="GY66" s="40"/>
      <c r="GZ66" s="40"/>
      <c r="HA66" s="40"/>
      <c r="HB66" s="40"/>
      <c r="HC66" s="105"/>
      <c r="HD66" s="914"/>
      <c r="HE66" s="914"/>
    </row>
    <row r="67" spans="4:215" s="8" customFormat="1" ht="14.25" customHeight="1">
      <c r="D67" s="873" t="s">
        <v>263</v>
      </c>
      <c r="E67" s="873"/>
      <c r="F67" s="873"/>
      <c r="G67" s="873"/>
      <c r="H67" s="873"/>
      <c r="I67" s="873"/>
      <c r="J67" s="873"/>
      <c r="K67" s="103"/>
      <c r="L67" s="855"/>
      <c r="M67" s="856"/>
      <c r="N67" s="856"/>
      <c r="O67" s="857"/>
      <c r="P67" s="14"/>
      <c r="Q67" s="14"/>
      <c r="R67" s="14"/>
      <c r="S67" s="864">
        <v>1</v>
      </c>
      <c r="T67" s="865"/>
      <c r="U67" s="865"/>
      <c r="V67" s="866"/>
      <c r="W67" s="37"/>
      <c r="X67" s="864">
        <v>3</v>
      </c>
      <c r="Y67" s="865"/>
      <c r="Z67" s="865"/>
      <c r="AA67" s="866"/>
      <c r="AB67" s="21"/>
      <c r="AC67" s="21"/>
      <c r="AD67" s="21"/>
      <c r="AE67" s="820"/>
      <c r="AF67" s="821"/>
      <c r="AG67" s="821"/>
      <c r="AH67" s="822"/>
      <c r="AI67" s="7"/>
      <c r="AJ67" s="7"/>
      <c r="AK67" s="895" t="s">
        <v>447</v>
      </c>
      <c r="AL67" s="895"/>
      <c r="AM67" s="895"/>
      <c r="AN67" s="895"/>
      <c r="AO67" s="895"/>
      <c r="AP67" s="901" t="s">
        <v>54</v>
      </c>
      <c r="AQ67" s="901"/>
      <c r="AR67" s="901"/>
      <c r="AS67" s="901"/>
      <c r="AT67" s="901"/>
      <c r="AU67" s="901"/>
      <c r="AV67" s="901"/>
      <c r="AW67" s="901"/>
      <c r="AX67" s="901"/>
      <c r="AY67" s="901"/>
      <c r="AZ67" s="901"/>
      <c r="BA67" s="901"/>
      <c r="BB67" s="843" t="s">
        <v>304</v>
      </c>
      <c r="BC67" s="843"/>
      <c r="BD67" s="843"/>
      <c r="BE67" s="843"/>
      <c r="BF67" s="37"/>
      <c r="BG67" s="37"/>
      <c r="BH67" s="7"/>
      <c r="BI67" s="820"/>
      <c r="BJ67" s="821"/>
      <c r="BK67" s="821"/>
      <c r="BL67" s="822"/>
      <c r="BM67" s="21"/>
      <c r="BN67" s="820"/>
      <c r="BO67" s="821"/>
      <c r="BP67" s="821"/>
      <c r="BQ67" s="822"/>
      <c r="BR67" s="21"/>
      <c r="BS67" s="820"/>
      <c r="BT67" s="821"/>
      <c r="BU67" s="821"/>
      <c r="BV67" s="822"/>
      <c r="BW67" s="21"/>
      <c r="BX67" s="12"/>
      <c r="BY67" s="820"/>
      <c r="BZ67" s="821"/>
      <c r="CA67" s="821"/>
      <c r="CB67" s="822"/>
      <c r="CC67" s="21"/>
      <c r="CD67" s="820"/>
      <c r="CE67" s="821"/>
      <c r="CF67" s="821"/>
      <c r="CG67" s="822"/>
      <c r="CH67" s="21"/>
      <c r="CI67" s="820"/>
      <c r="CJ67" s="821"/>
      <c r="CK67" s="821"/>
      <c r="CL67" s="822"/>
      <c r="CM67" s="12"/>
      <c r="CN67" s="12"/>
      <c r="CO67" s="820"/>
      <c r="CP67" s="821"/>
      <c r="CQ67" s="821"/>
      <c r="CR67" s="822"/>
      <c r="CS67" s="21"/>
      <c r="CT67" s="820"/>
      <c r="CU67" s="821"/>
      <c r="CV67" s="821"/>
      <c r="CW67" s="822"/>
      <c r="CX67" s="21"/>
      <c r="CY67" s="820"/>
      <c r="CZ67" s="821"/>
      <c r="DA67" s="821"/>
      <c r="DB67" s="822"/>
      <c r="DC67" s="7"/>
      <c r="DD67" s="7"/>
      <c r="DE67" s="873" t="s">
        <v>71</v>
      </c>
      <c r="DF67" s="873"/>
      <c r="DG67" s="873"/>
      <c r="DH67" s="873"/>
      <c r="DI67" s="873"/>
      <c r="DJ67" s="873"/>
      <c r="DK67" s="873"/>
      <c r="DL67" s="873"/>
      <c r="DM67" s="873"/>
      <c r="DN67" s="873"/>
      <c r="DO67" s="873"/>
      <c r="DP67" s="873"/>
      <c r="DQ67" s="37"/>
      <c r="DR67" s="37"/>
      <c r="DS67" s="37"/>
      <c r="DT67" s="37"/>
      <c r="DU67" s="37"/>
      <c r="DV67" s="37"/>
      <c r="DW67" s="37"/>
      <c r="DX67" s="37"/>
      <c r="DY67" s="7"/>
      <c r="DZ67" s="7"/>
      <c r="EA67" s="7"/>
      <c r="EB67" s="7"/>
      <c r="EC67" s="7"/>
      <c r="ED67" s="7"/>
      <c r="EE67" s="7"/>
      <c r="EF67" s="7"/>
      <c r="EG67" s="7"/>
      <c r="EH67" s="907" t="str">
        <f>DBCS(MID(会社名等!$E$11,1,1))</f>
        <v/>
      </c>
      <c r="EI67" s="908"/>
      <c r="EJ67" s="908"/>
      <c r="EK67" s="909"/>
      <c r="EL67" s="21"/>
      <c r="EM67" s="907" t="str">
        <f>DBCS(MID(会社名等!$E$11,2,1))</f>
        <v/>
      </c>
      <c r="EN67" s="908"/>
      <c r="EO67" s="908"/>
      <c r="EP67" s="909"/>
      <c r="EQ67" s="21"/>
      <c r="ER67" s="907" t="str">
        <f>DBCS(MID(会社名等!$E$11,3,1))</f>
        <v/>
      </c>
      <c r="ES67" s="908"/>
      <c r="ET67" s="908"/>
      <c r="EU67" s="909"/>
      <c r="EV67" s="21"/>
      <c r="EW67" s="907" t="str">
        <f>DBCS(MID(会社名等!$E$11,4,1))</f>
        <v/>
      </c>
      <c r="EX67" s="908"/>
      <c r="EY67" s="908"/>
      <c r="EZ67" s="909"/>
      <c r="FA67" s="21"/>
      <c r="FB67" s="907" t="str">
        <f>DBCS(MID(会社名等!$E$11,5,1))</f>
        <v/>
      </c>
      <c r="FC67" s="908"/>
      <c r="FD67" s="908"/>
      <c r="FE67" s="909"/>
      <c r="FF67" s="21"/>
      <c r="FG67" s="907" t="str">
        <f>DBCS(MID(会社名等!$E$11,6,1))</f>
        <v/>
      </c>
      <c r="FH67" s="908"/>
      <c r="FI67" s="908"/>
      <c r="FJ67" s="909"/>
      <c r="FK67" s="21"/>
      <c r="FL67" s="907" t="str">
        <f>DBCS(MID(会社名等!$E$11,7,1))</f>
        <v/>
      </c>
      <c r="FM67" s="908"/>
      <c r="FN67" s="908"/>
      <c r="FO67" s="909"/>
      <c r="FP67" s="21"/>
      <c r="FQ67" s="907" t="str">
        <f>DBCS(MID(会社名等!$E$11,8,1))</f>
        <v/>
      </c>
      <c r="FR67" s="908"/>
      <c r="FS67" s="908"/>
      <c r="FT67" s="909"/>
      <c r="FU67" s="21"/>
      <c r="FV67" s="907" t="str">
        <f>DBCS(MID(会社名等!$E$11,9,1))</f>
        <v/>
      </c>
      <c r="FW67" s="908"/>
      <c r="FX67" s="908"/>
      <c r="FY67" s="909"/>
      <c r="FZ67" s="21"/>
      <c r="GA67" s="907" t="str">
        <f>DBCS(MID(会社名等!$E$11,10,1))</f>
        <v/>
      </c>
      <c r="GB67" s="908"/>
      <c r="GC67" s="908"/>
      <c r="GD67" s="909"/>
      <c r="GE67" s="21"/>
      <c r="GF67" s="907" t="str">
        <f>DBCS(MID(会社名等!$E$11,11,1))</f>
        <v/>
      </c>
      <c r="GG67" s="908"/>
      <c r="GH67" s="908"/>
      <c r="GI67" s="909"/>
      <c r="GJ67" s="21"/>
      <c r="GK67" s="907" t="str">
        <f>DBCS(MID(会社名等!$E$11,12,1))</f>
        <v/>
      </c>
      <c r="GL67" s="908"/>
      <c r="GM67" s="908"/>
      <c r="GN67" s="909"/>
      <c r="GO67" s="21"/>
      <c r="GP67" s="907" t="str">
        <f>DBCS(MID(会社名等!$E$11,13,1))</f>
        <v/>
      </c>
      <c r="GQ67" s="908"/>
      <c r="GR67" s="908"/>
      <c r="GS67" s="909"/>
      <c r="GT67" s="7"/>
      <c r="GU67" s="7"/>
      <c r="GV67" s="7"/>
      <c r="GW67" s="7"/>
      <c r="GX67" s="7"/>
      <c r="GY67" s="7"/>
      <c r="GZ67" s="7"/>
      <c r="HA67" s="7"/>
      <c r="HB67" s="12"/>
      <c r="HC67" s="245"/>
      <c r="HD67" s="914"/>
      <c r="HE67" s="914"/>
    </row>
    <row r="68" spans="4:215" s="8" customFormat="1" ht="14.25" customHeight="1">
      <c r="D68" s="873"/>
      <c r="E68" s="873"/>
      <c r="F68" s="873"/>
      <c r="G68" s="873"/>
      <c r="H68" s="873"/>
      <c r="I68" s="873"/>
      <c r="J68" s="873"/>
      <c r="K68" s="103"/>
      <c r="L68" s="861"/>
      <c r="M68" s="862"/>
      <c r="N68" s="862"/>
      <c r="O68" s="863"/>
      <c r="P68" s="103"/>
      <c r="Q68" s="103"/>
      <c r="R68" s="103"/>
      <c r="S68" s="869"/>
      <c r="T68" s="870"/>
      <c r="U68" s="870"/>
      <c r="V68" s="871"/>
      <c r="W68" s="38"/>
      <c r="X68" s="869"/>
      <c r="Y68" s="870"/>
      <c r="Z68" s="870"/>
      <c r="AA68" s="871"/>
      <c r="AB68" s="21"/>
      <c r="AC68" s="21"/>
      <c r="AD68" s="21"/>
      <c r="AE68" s="826"/>
      <c r="AF68" s="827"/>
      <c r="AG68" s="827"/>
      <c r="AH68" s="828"/>
      <c r="AI68" s="7"/>
      <c r="AJ68" s="7"/>
      <c r="AK68" s="895"/>
      <c r="AL68" s="895"/>
      <c r="AM68" s="895"/>
      <c r="AN68" s="895"/>
      <c r="AO68" s="895"/>
      <c r="AP68" s="901" t="s">
        <v>53</v>
      </c>
      <c r="AQ68" s="901"/>
      <c r="AR68" s="901"/>
      <c r="AS68" s="901"/>
      <c r="AT68" s="901"/>
      <c r="AU68" s="901"/>
      <c r="AV68" s="901"/>
      <c r="AW68" s="901"/>
      <c r="AX68" s="901"/>
      <c r="AY68" s="901"/>
      <c r="AZ68" s="901"/>
      <c r="BA68" s="901"/>
      <c r="BB68" s="843"/>
      <c r="BC68" s="843"/>
      <c r="BD68" s="843"/>
      <c r="BE68" s="843"/>
      <c r="BF68" s="37"/>
      <c r="BG68" s="37"/>
      <c r="BH68" s="7"/>
      <c r="BI68" s="826"/>
      <c r="BJ68" s="827"/>
      <c r="BK68" s="827"/>
      <c r="BL68" s="828"/>
      <c r="BM68" s="21"/>
      <c r="BN68" s="826"/>
      <c r="BO68" s="827"/>
      <c r="BP68" s="827"/>
      <c r="BQ68" s="828"/>
      <c r="BR68" s="21"/>
      <c r="BS68" s="826"/>
      <c r="BT68" s="827"/>
      <c r="BU68" s="827"/>
      <c r="BV68" s="828"/>
      <c r="BW68" s="902" t="s">
        <v>672</v>
      </c>
      <c r="BX68" s="903"/>
      <c r="BY68" s="826"/>
      <c r="BZ68" s="827"/>
      <c r="CA68" s="827"/>
      <c r="CB68" s="828"/>
      <c r="CC68" s="21"/>
      <c r="CD68" s="826"/>
      <c r="CE68" s="827"/>
      <c r="CF68" s="827"/>
      <c r="CG68" s="828"/>
      <c r="CH68" s="21"/>
      <c r="CI68" s="826"/>
      <c r="CJ68" s="827"/>
      <c r="CK68" s="827"/>
      <c r="CL68" s="828"/>
      <c r="CM68" s="902" t="s">
        <v>672</v>
      </c>
      <c r="CN68" s="903"/>
      <c r="CO68" s="826"/>
      <c r="CP68" s="827"/>
      <c r="CQ68" s="827"/>
      <c r="CR68" s="828"/>
      <c r="CS68" s="21"/>
      <c r="CT68" s="826"/>
      <c r="CU68" s="827"/>
      <c r="CV68" s="827"/>
      <c r="CW68" s="828"/>
      <c r="CX68" s="21"/>
      <c r="CY68" s="826"/>
      <c r="CZ68" s="827"/>
      <c r="DA68" s="827"/>
      <c r="DB68" s="828"/>
      <c r="DC68" s="7"/>
      <c r="DD68" s="7"/>
      <c r="DE68" s="873"/>
      <c r="DF68" s="873"/>
      <c r="DG68" s="873"/>
      <c r="DH68" s="873"/>
      <c r="DI68" s="873"/>
      <c r="DJ68" s="873"/>
      <c r="DK68" s="873"/>
      <c r="DL68" s="873"/>
      <c r="DM68" s="873"/>
      <c r="DN68" s="873"/>
      <c r="DO68" s="873"/>
      <c r="DP68" s="873"/>
      <c r="DQ68" s="37"/>
      <c r="DR68" s="37"/>
      <c r="DS68" s="37"/>
      <c r="DT68" s="37"/>
      <c r="DU68" s="37"/>
      <c r="DV68" s="37"/>
      <c r="DW68" s="37"/>
      <c r="DX68" s="37"/>
      <c r="DY68" s="7"/>
      <c r="DZ68" s="7"/>
      <c r="EA68" s="7"/>
      <c r="EB68" s="7"/>
      <c r="EC68" s="7"/>
      <c r="ED68" s="7"/>
      <c r="EE68" s="7"/>
      <c r="EF68" s="7"/>
      <c r="EG68" s="7"/>
      <c r="EH68" s="910"/>
      <c r="EI68" s="911"/>
      <c r="EJ68" s="911"/>
      <c r="EK68" s="912"/>
      <c r="EL68" s="21"/>
      <c r="EM68" s="910"/>
      <c r="EN68" s="911"/>
      <c r="EO68" s="911"/>
      <c r="EP68" s="912"/>
      <c r="EQ68" s="21"/>
      <c r="ER68" s="910"/>
      <c r="ES68" s="911"/>
      <c r="ET68" s="911"/>
      <c r="EU68" s="912"/>
      <c r="EV68" s="708"/>
      <c r="EW68" s="910"/>
      <c r="EX68" s="911"/>
      <c r="EY68" s="911"/>
      <c r="EZ68" s="912"/>
      <c r="FA68" s="21"/>
      <c r="FB68" s="910"/>
      <c r="FC68" s="911"/>
      <c r="FD68" s="911"/>
      <c r="FE68" s="912"/>
      <c r="FF68" s="21"/>
      <c r="FG68" s="910"/>
      <c r="FH68" s="911"/>
      <c r="FI68" s="911"/>
      <c r="FJ68" s="912"/>
      <c r="FK68" s="708"/>
      <c r="FL68" s="910"/>
      <c r="FM68" s="911"/>
      <c r="FN68" s="911"/>
      <c r="FO68" s="912"/>
      <c r="FP68" s="21"/>
      <c r="FQ68" s="910"/>
      <c r="FR68" s="911"/>
      <c r="FS68" s="911"/>
      <c r="FT68" s="912"/>
      <c r="FU68" s="21"/>
      <c r="FV68" s="910"/>
      <c r="FW68" s="911"/>
      <c r="FX68" s="911"/>
      <c r="FY68" s="912"/>
      <c r="FZ68" s="21"/>
      <c r="GA68" s="910"/>
      <c r="GB68" s="911"/>
      <c r="GC68" s="911"/>
      <c r="GD68" s="912"/>
      <c r="GE68" s="708"/>
      <c r="GF68" s="910"/>
      <c r="GG68" s="911"/>
      <c r="GH68" s="911"/>
      <c r="GI68" s="912"/>
      <c r="GJ68" s="21"/>
      <c r="GK68" s="910"/>
      <c r="GL68" s="911"/>
      <c r="GM68" s="911"/>
      <c r="GN68" s="912"/>
      <c r="GO68" s="21"/>
      <c r="GP68" s="910"/>
      <c r="GQ68" s="911"/>
      <c r="GR68" s="911"/>
      <c r="GS68" s="912"/>
      <c r="GT68" s="7"/>
      <c r="GU68" s="7"/>
      <c r="GV68" s="7"/>
      <c r="GW68" s="7"/>
      <c r="GX68" s="7"/>
      <c r="GY68" s="7"/>
      <c r="GZ68" s="7"/>
      <c r="HA68" s="7"/>
      <c r="HB68" s="12"/>
      <c r="HC68" s="245"/>
      <c r="HD68" s="914"/>
      <c r="HE68" s="914"/>
    </row>
    <row r="69" spans="4:215" s="25" customFormat="1" ht="9.75" customHeight="1">
      <c r="D69" s="39"/>
      <c r="E69" s="339"/>
      <c r="F69" s="339"/>
      <c r="G69" s="339"/>
      <c r="H69" s="339"/>
      <c r="I69" s="339"/>
      <c r="J69" s="339"/>
      <c r="K69" s="39"/>
      <c r="L69" s="39"/>
      <c r="M69" s="39"/>
      <c r="N69" s="39"/>
      <c r="O69" s="39"/>
      <c r="P69" s="39"/>
      <c r="Q69" s="39"/>
      <c r="R69" s="39"/>
      <c r="S69" s="37"/>
      <c r="T69" s="37"/>
      <c r="U69" s="37"/>
      <c r="V69" s="37"/>
      <c r="W69" s="37"/>
      <c r="X69" s="37"/>
      <c r="Y69" s="37"/>
      <c r="Z69" s="37"/>
      <c r="AA69" s="37"/>
      <c r="AB69" s="40"/>
      <c r="AC69" s="40"/>
      <c r="AD69" s="40"/>
      <c r="AE69" s="819">
        <v>3</v>
      </c>
      <c r="AF69" s="819"/>
      <c r="AG69" s="819"/>
      <c r="AH69" s="819"/>
      <c r="AI69" s="104"/>
      <c r="AJ69" s="40"/>
      <c r="AK69" s="40"/>
      <c r="AL69" s="40"/>
      <c r="AM69" s="40"/>
      <c r="AN69" s="40"/>
      <c r="AO69" s="18"/>
      <c r="AP69" s="18"/>
      <c r="AQ69" s="18"/>
      <c r="AR69" s="18"/>
      <c r="AS69" s="18"/>
      <c r="AT69" s="18"/>
      <c r="AU69" s="18"/>
      <c r="AV69" s="18"/>
      <c r="AW69" s="18"/>
      <c r="AX69" s="18"/>
      <c r="AY69" s="18"/>
      <c r="AZ69" s="93"/>
      <c r="BA69" s="93"/>
      <c r="BB69" s="40"/>
      <c r="BC69" s="40"/>
      <c r="BD69" s="18"/>
      <c r="BE69" s="18"/>
      <c r="BF69" s="18"/>
      <c r="BG69" s="18"/>
      <c r="BH69" s="18"/>
      <c r="BI69" s="18"/>
      <c r="BJ69" s="18"/>
      <c r="BK69" s="18"/>
      <c r="BL69" s="18"/>
      <c r="BM69" s="18"/>
      <c r="BN69" s="18"/>
      <c r="BO69" s="18"/>
      <c r="BP69" s="18"/>
      <c r="BQ69" s="40"/>
      <c r="BR69" s="40"/>
      <c r="BS69" s="40"/>
      <c r="BT69" s="40"/>
      <c r="BU69" s="40"/>
      <c r="BV69" s="40"/>
      <c r="BW69" s="40"/>
      <c r="BX69" s="40"/>
      <c r="BY69" s="40"/>
      <c r="BZ69" s="40"/>
      <c r="CA69" s="40"/>
      <c r="CB69" s="40"/>
      <c r="CC69" s="885" t="s">
        <v>72</v>
      </c>
      <c r="CD69" s="885"/>
      <c r="CE69" s="885"/>
      <c r="CF69" s="885"/>
      <c r="CG69" s="885"/>
      <c r="CH69" s="885"/>
      <c r="CI69" s="885"/>
      <c r="CJ69" s="885"/>
      <c r="CK69" s="885"/>
      <c r="CL69" s="885"/>
      <c r="CM69" s="885"/>
      <c r="CN69" s="885"/>
      <c r="CO69" s="885"/>
      <c r="CP69" s="885"/>
      <c r="CQ69" s="885"/>
      <c r="CR69" s="885"/>
      <c r="CS69" s="885"/>
      <c r="CT69" s="885"/>
      <c r="CU69" s="885"/>
      <c r="CV69" s="885"/>
      <c r="CW69" s="885"/>
      <c r="CX69" s="885"/>
      <c r="CY69" s="885"/>
      <c r="CZ69" s="885"/>
      <c r="DA69" s="885"/>
      <c r="DB69" s="885"/>
      <c r="DC69" s="885"/>
      <c r="DD69" s="885"/>
      <c r="DE69" s="885"/>
      <c r="DF69" s="885"/>
      <c r="DG69" s="885"/>
      <c r="DH69" s="885"/>
      <c r="DI69" s="885"/>
      <c r="DJ69" s="885"/>
      <c r="DK69" s="885"/>
      <c r="DL69" s="885"/>
      <c r="DM69" s="885"/>
      <c r="DN69" s="885"/>
      <c r="DO69" s="885"/>
      <c r="DP69" s="885"/>
      <c r="DQ69" s="885"/>
      <c r="DR69" s="885"/>
      <c r="DS69" s="885"/>
      <c r="DT69" s="885"/>
      <c r="DU69" s="885"/>
      <c r="DV69" s="885"/>
      <c r="DW69" s="885"/>
      <c r="DX69" s="885"/>
      <c r="DY69" s="885"/>
      <c r="DZ69" s="885"/>
      <c r="EA69" s="885"/>
      <c r="EB69" s="885"/>
      <c r="EC69" s="885"/>
      <c r="ED69" s="885"/>
      <c r="EE69" s="885"/>
      <c r="EF69" s="885"/>
      <c r="EG69" s="885"/>
      <c r="EH69" s="885"/>
      <c r="EI69" s="885"/>
      <c r="EJ69" s="885"/>
      <c r="EK69" s="885"/>
      <c r="EL69" s="885"/>
      <c r="EM69" s="885"/>
      <c r="EN69" s="885"/>
      <c r="EO69" s="885"/>
      <c r="EP69" s="885"/>
      <c r="EQ69" s="885"/>
      <c r="ER69" s="885"/>
      <c r="ES69" s="885"/>
      <c r="ET69" s="885"/>
      <c r="EU69" s="885"/>
      <c r="EV69" s="885"/>
      <c r="EW69" s="885"/>
      <c r="EX69" s="885"/>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105"/>
      <c r="HD69" s="17"/>
    </row>
    <row r="70" spans="4:215" s="8" customFormat="1" ht="8.25" customHeight="1">
      <c r="D70" s="854" t="s">
        <v>55</v>
      </c>
      <c r="E70" s="854"/>
      <c r="F70" s="854"/>
      <c r="G70" s="854"/>
      <c r="H70" s="854"/>
      <c r="I70" s="854"/>
      <c r="J70" s="854"/>
      <c r="K70" s="7"/>
      <c r="L70" s="886"/>
      <c r="M70" s="887"/>
      <c r="N70" s="887"/>
      <c r="O70" s="888"/>
      <c r="P70" s="338"/>
      <c r="Q70" s="338"/>
      <c r="R70" s="338"/>
      <c r="S70" s="864">
        <v>1</v>
      </c>
      <c r="T70" s="865"/>
      <c r="U70" s="865"/>
      <c r="V70" s="866"/>
      <c r="W70" s="37"/>
      <c r="X70" s="864">
        <v>4</v>
      </c>
      <c r="Y70" s="865"/>
      <c r="Z70" s="865"/>
      <c r="AA70" s="866"/>
      <c r="AB70" s="21"/>
      <c r="AC70" s="21"/>
      <c r="AD70" s="18"/>
      <c r="AE70" s="820"/>
      <c r="AF70" s="821"/>
      <c r="AG70" s="821"/>
      <c r="AH70" s="822"/>
      <c r="AI70" s="749"/>
      <c r="AJ70" s="12"/>
      <c r="AK70" s="37"/>
      <c r="AL70" s="895" t="s">
        <v>447</v>
      </c>
      <c r="AM70" s="895"/>
      <c r="AN70" s="895"/>
      <c r="AO70" s="895"/>
      <c r="AP70" s="896" t="s">
        <v>89</v>
      </c>
      <c r="AQ70" s="896"/>
      <c r="AR70" s="896"/>
      <c r="AS70" s="896"/>
      <c r="AT70" s="896"/>
      <c r="AU70" s="896"/>
      <c r="AV70" s="896"/>
      <c r="AW70" s="896"/>
      <c r="AX70" s="896"/>
      <c r="AY70" s="896"/>
      <c r="AZ70" s="896"/>
      <c r="BA70" s="108"/>
      <c r="BB70" s="843" t="s">
        <v>304</v>
      </c>
      <c r="BC70" s="843"/>
      <c r="BD70" s="843"/>
      <c r="BE70" s="843"/>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885"/>
      <c r="CD70" s="885"/>
      <c r="CE70" s="885"/>
      <c r="CF70" s="885"/>
      <c r="CG70" s="885"/>
      <c r="CH70" s="885"/>
      <c r="CI70" s="885"/>
      <c r="CJ70" s="885"/>
      <c r="CK70" s="885"/>
      <c r="CL70" s="885"/>
      <c r="CM70" s="885"/>
      <c r="CN70" s="885"/>
      <c r="CO70" s="885"/>
      <c r="CP70" s="885"/>
      <c r="CQ70" s="885"/>
      <c r="CR70" s="885"/>
      <c r="CS70" s="885"/>
      <c r="CT70" s="885"/>
      <c r="CU70" s="885"/>
      <c r="CV70" s="885"/>
      <c r="CW70" s="885"/>
      <c r="CX70" s="885"/>
      <c r="CY70" s="885"/>
      <c r="CZ70" s="885"/>
      <c r="DA70" s="885"/>
      <c r="DB70" s="885"/>
      <c r="DC70" s="885"/>
      <c r="DD70" s="885"/>
      <c r="DE70" s="885"/>
      <c r="DF70" s="885"/>
      <c r="DG70" s="885"/>
      <c r="DH70" s="885"/>
      <c r="DI70" s="885"/>
      <c r="DJ70" s="885"/>
      <c r="DK70" s="885"/>
      <c r="DL70" s="885"/>
      <c r="DM70" s="885"/>
      <c r="DN70" s="885"/>
      <c r="DO70" s="885"/>
      <c r="DP70" s="885"/>
      <c r="DQ70" s="885"/>
      <c r="DR70" s="885"/>
      <c r="DS70" s="885"/>
      <c r="DT70" s="885"/>
      <c r="DU70" s="885"/>
      <c r="DV70" s="885"/>
      <c r="DW70" s="885"/>
      <c r="DX70" s="885"/>
      <c r="DY70" s="885"/>
      <c r="DZ70" s="885"/>
      <c r="EA70" s="885"/>
      <c r="EB70" s="885"/>
      <c r="EC70" s="885"/>
      <c r="ED70" s="885"/>
      <c r="EE70" s="885"/>
      <c r="EF70" s="885"/>
      <c r="EG70" s="885"/>
      <c r="EH70" s="885"/>
      <c r="EI70" s="885"/>
      <c r="EJ70" s="885"/>
      <c r="EK70" s="885"/>
      <c r="EL70" s="885"/>
      <c r="EM70" s="885"/>
      <c r="EN70" s="885"/>
      <c r="EO70" s="885"/>
      <c r="EP70" s="885"/>
      <c r="EQ70" s="885"/>
      <c r="ER70" s="885"/>
      <c r="ES70" s="885"/>
      <c r="ET70" s="885"/>
      <c r="EU70" s="885"/>
      <c r="EV70" s="885"/>
      <c r="EW70" s="885"/>
      <c r="EX70" s="885"/>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c r="HC70" s="105"/>
      <c r="HD70" s="20"/>
    </row>
    <row r="71" spans="4:215" s="8" customFormat="1" ht="6" customHeight="1">
      <c r="D71" s="854"/>
      <c r="E71" s="854"/>
      <c r="F71" s="854"/>
      <c r="G71" s="854"/>
      <c r="H71" s="854"/>
      <c r="I71" s="854"/>
      <c r="J71" s="854"/>
      <c r="K71" s="7"/>
      <c r="L71" s="889"/>
      <c r="M71" s="890"/>
      <c r="N71" s="890"/>
      <c r="O71" s="891"/>
      <c r="P71" s="338"/>
      <c r="Q71" s="338"/>
      <c r="R71" s="338"/>
      <c r="S71" s="867"/>
      <c r="T71" s="830"/>
      <c r="U71" s="830"/>
      <c r="V71" s="868"/>
      <c r="W71" s="37"/>
      <c r="X71" s="867"/>
      <c r="Y71" s="830"/>
      <c r="Z71" s="830"/>
      <c r="AA71" s="868"/>
      <c r="AB71" s="21"/>
      <c r="AC71" s="21"/>
      <c r="AD71" s="18"/>
      <c r="AE71" s="823"/>
      <c r="AF71" s="824"/>
      <c r="AG71" s="824"/>
      <c r="AH71" s="825"/>
      <c r="AI71" s="749"/>
      <c r="AJ71" s="12"/>
      <c r="AK71" s="37"/>
      <c r="AL71" s="895"/>
      <c r="AM71" s="895"/>
      <c r="AN71" s="895"/>
      <c r="AO71" s="895"/>
      <c r="AP71" s="896"/>
      <c r="AQ71" s="896"/>
      <c r="AR71" s="896"/>
      <c r="AS71" s="896"/>
      <c r="AT71" s="896"/>
      <c r="AU71" s="896"/>
      <c r="AV71" s="896"/>
      <c r="AW71" s="896"/>
      <c r="AX71" s="896"/>
      <c r="AY71" s="896"/>
      <c r="AZ71" s="896"/>
      <c r="BA71" s="108"/>
      <c r="BB71" s="843"/>
      <c r="BC71" s="843"/>
      <c r="BD71" s="843"/>
      <c r="BE71" s="843"/>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897"/>
      <c r="CD71" s="897"/>
      <c r="CE71" s="897"/>
      <c r="CF71" s="897"/>
      <c r="CG71" s="897"/>
      <c r="CH71" s="897"/>
      <c r="CI71" s="897"/>
      <c r="CJ71" s="897"/>
      <c r="CK71" s="897"/>
      <c r="CL71" s="897"/>
      <c r="CM71" s="897"/>
      <c r="CN71" s="897"/>
      <c r="CO71" s="897"/>
      <c r="CP71" s="897"/>
      <c r="CQ71" s="897"/>
      <c r="CR71" s="897"/>
      <c r="CS71" s="897"/>
      <c r="CT71" s="897"/>
      <c r="CU71" s="897"/>
      <c r="CV71" s="897"/>
      <c r="CW71" s="897"/>
      <c r="CX71" s="897"/>
      <c r="CY71" s="897"/>
      <c r="CZ71" s="897"/>
      <c r="DA71" s="897"/>
      <c r="DB71" s="897"/>
      <c r="DC71" s="897"/>
      <c r="DD71" s="897"/>
      <c r="DE71" s="897"/>
      <c r="DF71" s="897"/>
      <c r="DG71" s="897"/>
      <c r="DH71" s="897"/>
      <c r="DI71" s="897"/>
      <c r="DJ71" s="897"/>
      <c r="DK71" s="897"/>
      <c r="DL71" s="897"/>
      <c r="DM71" s="897"/>
      <c r="DN71" s="897"/>
      <c r="DO71" s="897"/>
      <c r="DP71" s="897"/>
      <c r="DQ71" s="897"/>
      <c r="DR71" s="897"/>
      <c r="DS71" s="897"/>
      <c r="DT71" s="897"/>
      <c r="DU71" s="897"/>
      <c r="DV71" s="897"/>
      <c r="DW71" s="897"/>
      <c r="DX71" s="897"/>
      <c r="DY71" s="897"/>
      <c r="DZ71" s="897"/>
      <c r="EA71" s="897"/>
      <c r="EB71" s="897"/>
      <c r="EC71" s="897"/>
      <c r="ED71" s="897"/>
      <c r="EE71" s="897"/>
      <c r="EF71" s="897"/>
      <c r="EG71" s="897"/>
      <c r="EH71" s="897"/>
      <c r="EI71" s="897"/>
      <c r="EJ71" s="897"/>
      <c r="EK71" s="897"/>
      <c r="EL71" s="897"/>
      <c r="EM71" s="897"/>
      <c r="EN71" s="897"/>
      <c r="EO71" s="897"/>
      <c r="EP71" s="897"/>
      <c r="EQ71" s="897"/>
      <c r="ER71" s="897"/>
      <c r="ES71" s="897"/>
      <c r="ET71" s="897"/>
      <c r="EU71" s="897"/>
      <c r="EV71" s="897"/>
      <c r="EW71" s="897"/>
      <c r="EX71" s="897"/>
      <c r="EY71" s="897"/>
      <c r="EZ71" s="897"/>
      <c r="FA71" s="897"/>
      <c r="FB71" s="897"/>
      <c r="FC71" s="897"/>
      <c r="FD71" s="897"/>
      <c r="FE71" s="897"/>
      <c r="FF71" s="897"/>
      <c r="FG71" s="897"/>
      <c r="FH71" s="897"/>
      <c r="FI71" s="897"/>
      <c r="FJ71" s="897"/>
      <c r="FK71" s="897"/>
      <c r="FL71" s="897"/>
      <c r="FM71" s="897"/>
      <c r="FN71" s="625"/>
      <c r="FO71" s="625"/>
      <c r="FP71" s="625"/>
      <c r="FQ71" s="625"/>
      <c r="FR71" s="625"/>
      <c r="FS71" s="625"/>
      <c r="FT71" s="625"/>
      <c r="FU71" s="625"/>
      <c r="FV71" s="625"/>
      <c r="FW71" s="625"/>
      <c r="FX71" s="625"/>
      <c r="FY71" s="625"/>
      <c r="FZ71" s="625"/>
      <c r="GA71" s="625"/>
      <c r="GB71" s="625"/>
      <c r="GC71" s="625"/>
      <c r="GD71" s="625"/>
      <c r="GE71" s="625"/>
      <c r="GF71" s="625"/>
      <c r="GG71" s="625"/>
      <c r="GH71" s="625"/>
      <c r="GI71" s="625"/>
      <c r="GJ71" s="625"/>
      <c r="GK71" s="625"/>
      <c r="GL71" s="625"/>
      <c r="GM71" s="625"/>
      <c r="GN71" s="625"/>
      <c r="GO71" s="12"/>
      <c r="GP71" s="12"/>
      <c r="GQ71" s="12"/>
      <c r="GR71" s="12"/>
      <c r="GS71" s="12"/>
      <c r="GT71" s="12"/>
      <c r="GU71" s="12"/>
      <c r="GV71" s="12"/>
      <c r="GW71" s="12"/>
      <c r="GX71" s="12"/>
      <c r="GY71" s="12"/>
      <c r="GZ71" s="12"/>
      <c r="HA71" s="12"/>
      <c r="HB71" s="12"/>
      <c r="HC71" s="105"/>
      <c r="HD71" s="20"/>
    </row>
    <row r="72" spans="4:215" s="8" customFormat="1" ht="14.25" customHeight="1">
      <c r="D72" s="854"/>
      <c r="E72" s="854"/>
      <c r="F72" s="854"/>
      <c r="G72" s="854"/>
      <c r="H72" s="854"/>
      <c r="I72" s="854"/>
      <c r="J72" s="854"/>
      <c r="K72" s="103"/>
      <c r="L72" s="892"/>
      <c r="M72" s="893"/>
      <c r="N72" s="893"/>
      <c r="O72" s="894"/>
      <c r="P72" s="337"/>
      <c r="Q72" s="337"/>
      <c r="R72" s="337"/>
      <c r="S72" s="869"/>
      <c r="T72" s="870"/>
      <c r="U72" s="870"/>
      <c r="V72" s="871"/>
      <c r="W72" s="38"/>
      <c r="X72" s="869"/>
      <c r="Y72" s="870"/>
      <c r="Z72" s="870"/>
      <c r="AA72" s="871"/>
      <c r="AB72" s="21"/>
      <c r="AC72" s="21"/>
      <c r="AD72" s="21"/>
      <c r="AE72" s="826"/>
      <c r="AF72" s="827"/>
      <c r="AG72" s="827"/>
      <c r="AH72" s="828"/>
      <c r="AI72" s="749"/>
      <c r="AJ72" s="12"/>
      <c r="AK72" s="37"/>
      <c r="AL72" s="895"/>
      <c r="AM72" s="895"/>
      <c r="AN72" s="895"/>
      <c r="AO72" s="895"/>
      <c r="AP72" s="899" t="s">
        <v>90</v>
      </c>
      <c r="AQ72" s="899"/>
      <c r="AR72" s="899"/>
      <c r="AS72" s="899"/>
      <c r="AT72" s="899"/>
      <c r="AU72" s="899"/>
      <c r="AV72" s="899"/>
      <c r="AW72" s="899"/>
      <c r="AX72" s="899"/>
      <c r="AY72" s="899"/>
      <c r="AZ72" s="899"/>
      <c r="BA72" s="750"/>
      <c r="BB72" s="843"/>
      <c r="BC72" s="843"/>
      <c r="BD72" s="843"/>
      <c r="BE72" s="843"/>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898"/>
      <c r="CD72" s="898"/>
      <c r="CE72" s="898"/>
      <c r="CF72" s="898"/>
      <c r="CG72" s="898"/>
      <c r="CH72" s="898"/>
      <c r="CI72" s="898"/>
      <c r="CJ72" s="898"/>
      <c r="CK72" s="898"/>
      <c r="CL72" s="898"/>
      <c r="CM72" s="898"/>
      <c r="CN72" s="898"/>
      <c r="CO72" s="898"/>
      <c r="CP72" s="898"/>
      <c r="CQ72" s="898"/>
      <c r="CR72" s="898"/>
      <c r="CS72" s="898"/>
      <c r="CT72" s="898"/>
      <c r="CU72" s="898"/>
      <c r="CV72" s="898"/>
      <c r="CW72" s="898"/>
      <c r="CX72" s="898"/>
      <c r="CY72" s="898"/>
      <c r="CZ72" s="898"/>
      <c r="DA72" s="898"/>
      <c r="DB72" s="898"/>
      <c r="DC72" s="898"/>
      <c r="DD72" s="898"/>
      <c r="DE72" s="898"/>
      <c r="DF72" s="898"/>
      <c r="DG72" s="898"/>
      <c r="DH72" s="898"/>
      <c r="DI72" s="898"/>
      <c r="DJ72" s="898"/>
      <c r="DK72" s="898"/>
      <c r="DL72" s="898"/>
      <c r="DM72" s="898"/>
      <c r="DN72" s="898"/>
      <c r="DO72" s="898"/>
      <c r="DP72" s="898"/>
      <c r="DQ72" s="898"/>
      <c r="DR72" s="898"/>
      <c r="DS72" s="898"/>
      <c r="DT72" s="898"/>
      <c r="DU72" s="898"/>
      <c r="DV72" s="898"/>
      <c r="DW72" s="898"/>
      <c r="DX72" s="898"/>
      <c r="DY72" s="898"/>
      <c r="DZ72" s="898"/>
      <c r="EA72" s="898"/>
      <c r="EB72" s="898"/>
      <c r="EC72" s="898"/>
      <c r="ED72" s="898"/>
      <c r="EE72" s="898"/>
      <c r="EF72" s="898"/>
      <c r="EG72" s="898"/>
      <c r="EH72" s="898"/>
      <c r="EI72" s="898"/>
      <c r="EJ72" s="898"/>
      <c r="EK72" s="898"/>
      <c r="EL72" s="898"/>
      <c r="EM72" s="898"/>
      <c r="EN72" s="898"/>
      <c r="EO72" s="898"/>
      <c r="EP72" s="898"/>
      <c r="EQ72" s="898"/>
      <c r="ER72" s="898"/>
      <c r="ES72" s="898"/>
      <c r="ET72" s="898"/>
      <c r="EU72" s="898"/>
      <c r="EV72" s="898"/>
      <c r="EW72" s="898"/>
      <c r="EX72" s="898"/>
      <c r="EY72" s="898"/>
      <c r="EZ72" s="898"/>
      <c r="FA72" s="898"/>
      <c r="FB72" s="898"/>
      <c r="FC72" s="898"/>
      <c r="FD72" s="898"/>
      <c r="FE72" s="898"/>
      <c r="FF72" s="898"/>
      <c r="FG72" s="898"/>
      <c r="FH72" s="898"/>
      <c r="FI72" s="898"/>
      <c r="FJ72" s="898"/>
      <c r="FK72" s="898"/>
      <c r="FL72" s="898"/>
      <c r="FM72" s="898"/>
      <c r="FN72" s="625"/>
      <c r="FO72" s="625"/>
      <c r="FP72" s="625"/>
      <c r="FQ72" s="625"/>
      <c r="FR72" s="625"/>
      <c r="FS72" s="625"/>
      <c r="FT72" s="625"/>
      <c r="FU72" s="625"/>
      <c r="FV72" s="625"/>
      <c r="FW72" s="625"/>
      <c r="FX72" s="625"/>
      <c r="FY72" s="625"/>
      <c r="FZ72" s="625"/>
      <c r="GA72" s="625"/>
      <c r="GB72" s="625"/>
      <c r="GC72" s="625"/>
      <c r="GD72" s="625"/>
      <c r="GE72" s="625"/>
      <c r="GF72" s="625"/>
      <c r="GG72" s="625"/>
      <c r="GH72" s="625"/>
      <c r="GI72" s="625"/>
      <c r="GJ72" s="625"/>
      <c r="GK72" s="625"/>
      <c r="GL72" s="625"/>
      <c r="GM72" s="625"/>
      <c r="GN72" s="625"/>
      <c r="GO72" s="12"/>
      <c r="GP72" s="12"/>
      <c r="GQ72" s="12"/>
      <c r="GR72" s="12"/>
      <c r="GS72" s="12"/>
      <c r="GT72" s="12"/>
      <c r="GU72" s="12"/>
      <c r="GV72" s="12"/>
      <c r="GW72" s="12"/>
      <c r="GX72" s="12"/>
      <c r="GY72" s="12"/>
      <c r="GZ72" s="12"/>
      <c r="HA72" s="12"/>
      <c r="HB72" s="12"/>
      <c r="HC72" s="105"/>
      <c r="HD72" s="20"/>
    </row>
    <row r="73" spans="4:215" s="8" customFormat="1" ht="3.75" customHeight="1">
      <c r="D73" s="7"/>
      <c r="E73" s="339"/>
      <c r="F73" s="339"/>
      <c r="G73" s="339"/>
      <c r="H73" s="339"/>
      <c r="I73" s="339"/>
      <c r="J73" s="339"/>
      <c r="K73" s="7"/>
      <c r="L73" s="7"/>
      <c r="M73" s="7"/>
      <c r="N73" s="7"/>
      <c r="O73" s="7"/>
      <c r="P73" s="7"/>
      <c r="Q73" s="7"/>
      <c r="R73" s="7"/>
      <c r="S73" s="37"/>
      <c r="T73" s="37"/>
      <c r="U73" s="37"/>
      <c r="V73" s="37"/>
      <c r="W73" s="37"/>
      <c r="X73" s="37"/>
      <c r="Y73" s="37"/>
      <c r="Z73" s="37"/>
      <c r="AA73" s="37"/>
      <c r="AB73" s="12"/>
      <c r="AC73" s="12"/>
      <c r="AD73" s="12"/>
      <c r="AE73" s="12"/>
      <c r="AF73" s="12"/>
      <c r="AG73" s="12"/>
      <c r="AH73" s="12"/>
      <c r="AI73" s="12"/>
      <c r="AJ73" s="12"/>
      <c r="AK73" s="12"/>
      <c r="AL73" s="12"/>
      <c r="AM73" s="12"/>
      <c r="AN73" s="12"/>
      <c r="AO73" s="12"/>
      <c r="AP73" s="899"/>
      <c r="AQ73" s="899"/>
      <c r="AR73" s="899"/>
      <c r="AS73" s="899"/>
      <c r="AT73" s="899"/>
      <c r="AU73" s="899"/>
      <c r="AV73" s="899"/>
      <c r="AW73" s="899"/>
      <c r="AX73" s="899"/>
      <c r="AY73" s="899"/>
      <c r="AZ73" s="899"/>
      <c r="BA73" s="750"/>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c r="HC73" s="105"/>
      <c r="HD73" s="20"/>
    </row>
    <row r="74" spans="4:215" s="8" customFormat="1" ht="8.25" customHeight="1">
      <c r="D74" s="7"/>
      <c r="E74" s="339"/>
      <c r="F74" s="339"/>
      <c r="G74" s="339"/>
      <c r="H74" s="339"/>
      <c r="I74" s="339"/>
      <c r="J74" s="339"/>
      <c r="K74" s="7"/>
      <c r="L74" s="7"/>
      <c r="M74" s="7"/>
      <c r="N74" s="7"/>
      <c r="O74" s="7"/>
      <c r="P74" s="7"/>
      <c r="Q74" s="7"/>
      <c r="R74" s="7"/>
      <c r="S74" s="37"/>
      <c r="T74" s="37"/>
      <c r="U74" s="37"/>
      <c r="V74" s="37"/>
      <c r="W74" s="37"/>
      <c r="X74" s="37"/>
      <c r="Y74" s="37"/>
      <c r="Z74" s="37"/>
      <c r="AA74" s="37"/>
      <c r="AB74" s="12"/>
      <c r="AC74" s="12"/>
      <c r="AD74" s="12"/>
      <c r="AE74" s="12"/>
      <c r="AF74" s="12"/>
      <c r="AG74" s="12"/>
      <c r="AH74" s="12"/>
      <c r="AI74" s="12"/>
      <c r="AJ74" s="12"/>
      <c r="AK74" s="12"/>
      <c r="AL74" s="12"/>
      <c r="AM74" s="12"/>
      <c r="AN74" s="12"/>
      <c r="AO74" s="12"/>
      <c r="AP74" s="750"/>
      <c r="AQ74" s="750"/>
      <c r="AR74" s="750"/>
      <c r="AS74" s="750"/>
      <c r="AT74" s="750"/>
      <c r="AU74" s="750"/>
      <c r="AV74" s="750"/>
      <c r="AW74" s="750"/>
      <c r="AX74" s="750"/>
      <c r="AY74" s="750"/>
      <c r="AZ74" s="750"/>
      <c r="BA74" s="750"/>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c r="HC74" s="105"/>
      <c r="HD74" s="20"/>
    </row>
    <row r="75" spans="4:215" s="25" customFormat="1" ht="9.75" customHeight="1">
      <c r="D75" s="626"/>
      <c r="E75" s="627"/>
      <c r="F75" s="627"/>
      <c r="G75" s="627"/>
      <c r="H75" s="627"/>
      <c r="I75" s="627"/>
      <c r="J75" s="627"/>
      <c r="K75" s="626"/>
      <c r="L75" s="626"/>
      <c r="M75" s="626"/>
      <c r="N75" s="626"/>
      <c r="O75" s="626"/>
      <c r="P75" s="626"/>
      <c r="Q75" s="626"/>
      <c r="R75" s="626"/>
      <c r="S75" s="628"/>
      <c r="T75" s="628"/>
      <c r="U75" s="628"/>
      <c r="V75" s="628"/>
      <c r="W75" s="628"/>
      <c r="X75" s="628"/>
      <c r="Y75" s="628"/>
      <c r="Z75" s="628"/>
      <c r="AA75" s="628"/>
      <c r="AB75" s="629"/>
      <c r="AC75" s="629"/>
      <c r="AD75" s="629"/>
      <c r="AE75" s="900">
        <v>3</v>
      </c>
      <c r="AF75" s="900"/>
      <c r="AG75" s="900"/>
      <c r="AH75" s="900"/>
      <c r="AI75" s="751"/>
      <c r="AJ75" s="629"/>
      <c r="AK75" s="629"/>
      <c r="AL75" s="629"/>
      <c r="AM75" s="629"/>
      <c r="AN75" s="629"/>
      <c r="AO75" s="629"/>
      <c r="AP75" s="629"/>
      <c r="AQ75" s="629"/>
      <c r="AR75" s="629"/>
      <c r="AS75" s="629"/>
      <c r="AT75" s="629"/>
      <c r="AU75" s="629"/>
      <c r="AV75" s="629"/>
      <c r="AW75" s="629"/>
      <c r="AX75" s="629"/>
      <c r="AY75" s="629"/>
      <c r="AZ75" s="629"/>
      <c r="BA75" s="629"/>
      <c r="BB75" s="629"/>
      <c r="BC75" s="629"/>
      <c r="BD75" s="629"/>
      <c r="BE75" s="629"/>
      <c r="BF75" s="629"/>
      <c r="BG75" s="629"/>
      <c r="BH75" s="629"/>
      <c r="BI75" s="629"/>
      <c r="BJ75" s="629"/>
      <c r="BK75" s="629"/>
      <c r="BL75" s="629"/>
      <c r="BM75" s="629"/>
      <c r="BN75" s="629"/>
      <c r="BO75" s="629"/>
      <c r="BP75" s="629"/>
      <c r="BQ75" s="629"/>
      <c r="BR75" s="629"/>
      <c r="BS75" s="629"/>
      <c r="BT75" s="629"/>
      <c r="BU75" s="629"/>
      <c r="BV75" s="629"/>
      <c r="BW75" s="629"/>
      <c r="BX75" s="629"/>
      <c r="BY75" s="629"/>
      <c r="BZ75" s="629"/>
      <c r="CA75" s="629"/>
      <c r="CB75" s="629"/>
      <c r="CC75" s="629"/>
      <c r="CD75" s="629"/>
      <c r="CE75" s="629"/>
      <c r="CF75" s="629"/>
      <c r="CG75" s="629"/>
      <c r="CH75" s="629"/>
      <c r="CI75" s="629"/>
      <c r="CJ75" s="629"/>
      <c r="CK75" s="629"/>
      <c r="CL75" s="629"/>
      <c r="CM75" s="629"/>
      <c r="CN75" s="629"/>
      <c r="CO75" s="629"/>
      <c r="CP75" s="629"/>
      <c r="CQ75" s="629"/>
      <c r="CR75" s="629"/>
      <c r="CS75" s="629"/>
      <c r="CT75" s="629"/>
      <c r="CU75" s="629"/>
      <c r="CV75" s="629"/>
      <c r="CW75" s="629"/>
      <c r="CX75" s="629"/>
      <c r="CY75" s="629"/>
      <c r="CZ75" s="629"/>
      <c r="DA75" s="629"/>
      <c r="DB75" s="629"/>
      <c r="DC75" s="629"/>
      <c r="DD75" s="629"/>
      <c r="DE75" s="629"/>
      <c r="DF75" s="629"/>
      <c r="DG75" s="629"/>
      <c r="DH75" s="629"/>
      <c r="DI75" s="629"/>
      <c r="DJ75" s="629"/>
      <c r="DK75" s="629"/>
      <c r="DL75" s="629"/>
      <c r="DM75" s="629"/>
      <c r="DN75" s="629"/>
      <c r="DO75" s="629"/>
      <c r="DP75" s="629"/>
      <c r="DQ75" s="629"/>
      <c r="DR75" s="629"/>
      <c r="DS75" s="629"/>
      <c r="DT75" s="629"/>
      <c r="DU75" s="629"/>
      <c r="DV75" s="629"/>
      <c r="DW75" s="629"/>
      <c r="DX75" s="629"/>
      <c r="DY75" s="629"/>
      <c r="DZ75" s="629"/>
      <c r="EA75" s="629"/>
      <c r="EB75" s="629"/>
      <c r="EC75" s="629"/>
      <c r="ED75" s="629"/>
      <c r="EE75" s="629"/>
      <c r="EF75" s="629"/>
      <c r="EG75" s="629"/>
      <c r="EH75" s="629"/>
      <c r="EI75" s="629"/>
      <c r="EJ75" s="629"/>
      <c r="EK75" s="629"/>
      <c r="EL75" s="629"/>
      <c r="EM75" s="629"/>
      <c r="EN75" s="629"/>
      <c r="EO75" s="629"/>
      <c r="EP75" s="629"/>
      <c r="EQ75" s="629"/>
      <c r="ER75" s="629"/>
      <c r="ES75" s="629"/>
      <c r="ET75" s="629"/>
      <c r="EU75" s="629"/>
      <c r="EV75" s="629"/>
      <c r="EW75" s="629"/>
      <c r="EX75" s="629"/>
      <c r="EY75" s="629"/>
      <c r="EZ75" s="629"/>
      <c r="FA75" s="629"/>
      <c r="FB75" s="629"/>
      <c r="FC75" s="629"/>
      <c r="FD75" s="629"/>
      <c r="FE75" s="629"/>
      <c r="FF75" s="629"/>
      <c r="FG75" s="629"/>
      <c r="FH75" s="629"/>
      <c r="FI75" s="629"/>
      <c r="FJ75" s="629"/>
      <c r="FK75" s="629"/>
      <c r="FL75" s="629"/>
      <c r="FM75" s="629"/>
      <c r="FN75" s="629"/>
      <c r="FO75" s="629"/>
      <c r="FP75" s="629"/>
      <c r="FQ75" s="629"/>
      <c r="FR75" s="629"/>
      <c r="FS75" s="629"/>
      <c r="FT75" s="629"/>
      <c r="FU75" s="629"/>
      <c r="FV75" s="629"/>
      <c r="FW75" s="629"/>
      <c r="FX75" s="629"/>
      <c r="FY75" s="629"/>
      <c r="FZ75" s="629"/>
      <c r="GA75" s="629"/>
      <c r="GB75" s="629"/>
      <c r="GC75" s="629"/>
      <c r="GD75" s="629"/>
      <c r="GE75" s="629"/>
      <c r="GF75" s="629"/>
      <c r="GG75" s="629"/>
      <c r="GH75" s="629"/>
      <c r="GI75" s="629"/>
      <c r="GJ75" s="629"/>
      <c r="GK75" s="629"/>
      <c r="GL75" s="629"/>
      <c r="GM75" s="629"/>
      <c r="GN75" s="629"/>
      <c r="GO75" s="629"/>
      <c r="GP75" s="629"/>
      <c r="GQ75" s="629"/>
      <c r="GR75" s="629"/>
      <c r="GS75" s="629"/>
      <c r="GT75" s="629"/>
      <c r="GU75" s="629"/>
      <c r="GV75" s="629"/>
      <c r="GW75" s="629"/>
      <c r="GX75" s="629"/>
      <c r="GY75" s="629"/>
      <c r="GZ75" s="629"/>
      <c r="HA75" s="629"/>
      <c r="HB75" s="629"/>
      <c r="HC75" s="105"/>
      <c r="HD75" s="17"/>
      <c r="HF75" s="8"/>
      <c r="HG75" s="8"/>
    </row>
    <row r="76" spans="4:215" s="8" customFormat="1" ht="28.5" customHeight="1">
      <c r="D76" s="874" t="s">
        <v>56</v>
      </c>
      <c r="E76" s="874"/>
      <c r="F76" s="874"/>
      <c r="G76" s="874"/>
      <c r="H76" s="874"/>
      <c r="I76" s="874"/>
      <c r="J76" s="874"/>
      <c r="K76" s="7"/>
      <c r="L76" s="875"/>
      <c r="M76" s="876"/>
      <c r="N76" s="876"/>
      <c r="O76" s="877"/>
      <c r="P76" s="14"/>
      <c r="Q76" s="14"/>
      <c r="R76" s="14"/>
      <c r="S76" s="878">
        <v>1</v>
      </c>
      <c r="T76" s="879"/>
      <c r="U76" s="879"/>
      <c r="V76" s="880"/>
      <c r="W76" s="37"/>
      <c r="X76" s="878">
        <v>5</v>
      </c>
      <c r="Y76" s="879"/>
      <c r="Z76" s="879"/>
      <c r="AA76" s="880"/>
      <c r="AB76" s="21"/>
      <c r="AC76" s="21"/>
      <c r="AD76" s="18"/>
      <c r="AE76" s="881"/>
      <c r="AF76" s="882"/>
      <c r="AG76" s="882"/>
      <c r="AH76" s="883"/>
      <c r="AI76" s="749"/>
      <c r="AJ76" s="12"/>
      <c r="AK76" s="12"/>
      <c r="AL76" s="12"/>
      <c r="AM76" s="12"/>
      <c r="AN76" s="884" t="s">
        <v>305</v>
      </c>
      <c r="AO76" s="884"/>
      <c r="AP76" s="884"/>
      <c r="AQ76" s="884"/>
      <c r="AR76" s="884"/>
      <c r="AS76" s="884"/>
      <c r="AT76" s="884"/>
      <c r="AU76" s="884"/>
      <c r="AV76" s="884"/>
      <c r="AW76" s="884"/>
      <c r="AX76" s="884"/>
      <c r="AY76" s="884"/>
      <c r="AZ76" s="884"/>
      <c r="BA76" s="884"/>
      <c r="BB76" s="884"/>
      <c r="BC76" s="884"/>
      <c r="BD76" s="884"/>
      <c r="BE76" s="884"/>
      <c r="BF76" s="884"/>
      <c r="BG76" s="884"/>
      <c r="BH76" s="884"/>
      <c r="BI76" s="884"/>
      <c r="BJ76" s="884"/>
      <c r="BK76" s="884"/>
      <c r="BL76" s="884"/>
      <c r="BM76" s="884"/>
      <c r="BN76" s="884"/>
      <c r="BO76" s="884"/>
      <c r="BP76" s="884"/>
      <c r="BQ76" s="884"/>
      <c r="BR76" s="884"/>
      <c r="BS76" s="884"/>
      <c r="BT76" s="884"/>
      <c r="BU76" s="884"/>
      <c r="BV76" s="884"/>
      <c r="BW76" s="884"/>
      <c r="BX76" s="884"/>
      <c r="BY76" s="884"/>
      <c r="BZ76" s="884"/>
      <c r="CA76" s="884"/>
      <c r="CB76" s="884"/>
      <c r="CC76" s="884"/>
      <c r="CD76" s="884"/>
      <c r="CE76" s="884"/>
      <c r="CF76" s="884"/>
      <c r="CG76" s="884"/>
      <c r="CH76" s="884"/>
      <c r="CI76" s="884"/>
      <c r="CJ76" s="884"/>
      <c r="CK76" s="884"/>
      <c r="CL76" s="884"/>
      <c r="CM76" s="884"/>
      <c r="CN76" s="884"/>
      <c r="CO76" s="884"/>
      <c r="CP76" s="884"/>
      <c r="CQ76" s="884"/>
      <c r="CR76" s="884"/>
      <c r="CS76" s="884"/>
      <c r="CT76" s="884"/>
      <c r="CU76" s="884"/>
      <c r="CV76" s="884"/>
      <c r="CW76" s="884"/>
      <c r="CX76" s="884"/>
      <c r="CY76" s="884"/>
      <c r="CZ76" s="884"/>
      <c r="DA76" s="884"/>
      <c r="DB76" s="884"/>
      <c r="DC76" s="884"/>
      <c r="DD76" s="884"/>
      <c r="DE76" s="884"/>
      <c r="DF76" s="884"/>
      <c r="DG76" s="884"/>
      <c r="DH76" s="884"/>
      <c r="DI76" s="884"/>
      <c r="DJ76" s="884"/>
      <c r="DK76" s="884"/>
      <c r="DL76" s="884"/>
      <c r="DM76" s="884"/>
      <c r="DN76" s="884"/>
      <c r="DO76" s="884"/>
      <c r="DP76" s="884"/>
      <c r="DQ76" s="884"/>
      <c r="DR76" s="884"/>
      <c r="DS76" s="884"/>
      <c r="DT76" s="884"/>
      <c r="DU76" s="884"/>
      <c r="DV76" s="884"/>
      <c r="DW76" s="884"/>
      <c r="DX76" s="884"/>
      <c r="DY76" s="884"/>
      <c r="DZ76" s="884"/>
      <c r="EA76" s="884"/>
      <c r="EB76" s="884"/>
      <c r="EC76" s="884"/>
      <c r="ED76" s="884"/>
      <c r="EE76" s="884"/>
      <c r="EF76" s="884"/>
      <c r="EG76" s="884"/>
      <c r="EH76" s="884"/>
      <c r="EI76" s="884"/>
      <c r="EJ76" s="884"/>
      <c r="EK76" s="884"/>
      <c r="EL76" s="884"/>
      <c r="EM76" s="884"/>
      <c r="EN76" s="884"/>
      <c r="EO76" s="884"/>
      <c r="EP76" s="884"/>
      <c r="EQ76" s="884"/>
      <c r="ER76" s="884"/>
      <c r="ES76" s="884"/>
      <c r="ET76" s="884"/>
      <c r="EU76" s="884"/>
      <c r="EV76" s="884"/>
      <c r="EW76" s="884"/>
      <c r="EX76" s="884"/>
      <c r="EY76" s="884"/>
      <c r="EZ76" s="884"/>
      <c r="FA76" s="884"/>
      <c r="FB76" s="884"/>
      <c r="FC76" s="884"/>
      <c r="FD76" s="884"/>
      <c r="FE76" s="884"/>
      <c r="FF76" s="884"/>
      <c r="FG76" s="884"/>
      <c r="FH76" s="884"/>
      <c r="FI76" s="884"/>
      <c r="FJ76" s="884"/>
      <c r="FK76" s="884"/>
      <c r="FL76" s="884"/>
      <c r="FM76" s="884"/>
      <c r="FN76" s="884"/>
      <c r="FO76" s="884"/>
      <c r="FP76" s="884"/>
      <c r="FQ76" s="884"/>
      <c r="FR76" s="884"/>
      <c r="FS76" s="884"/>
      <c r="FT76" s="884"/>
      <c r="FU76" s="884"/>
      <c r="FV76" s="884"/>
      <c r="FW76" s="884"/>
      <c r="FX76" s="884"/>
      <c r="FY76" s="884"/>
      <c r="FZ76" s="884"/>
      <c r="GA76" s="884"/>
      <c r="GB76" s="884"/>
      <c r="GC76" s="884"/>
      <c r="GD76" s="884"/>
      <c r="GE76" s="884"/>
      <c r="GF76" s="884"/>
      <c r="GG76" s="884"/>
      <c r="GH76" s="884"/>
      <c r="GI76" s="884"/>
      <c r="GJ76" s="884"/>
      <c r="GK76" s="884"/>
      <c r="GL76" s="884"/>
      <c r="GM76" s="884"/>
      <c r="GN76" s="884"/>
      <c r="GO76" s="884"/>
      <c r="GP76" s="884"/>
      <c r="GQ76" s="884"/>
      <c r="GR76" s="884"/>
      <c r="GS76" s="884"/>
      <c r="GT76" s="884"/>
      <c r="GU76" s="884"/>
      <c r="GV76" s="884"/>
      <c r="GW76" s="884"/>
      <c r="GX76" s="884"/>
      <c r="GY76" s="12"/>
      <c r="GZ76" s="12"/>
      <c r="HA76" s="12"/>
      <c r="HB76" s="12"/>
      <c r="HC76" s="719"/>
      <c r="HD76" s="468" t="s">
        <v>14</v>
      </c>
      <c r="HE76" s="846" t="s">
        <v>534</v>
      </c>
    </row>
    <row r="77" spans="4:215" s="8" customFormat="1" ht="13.5" customHeight="1">
      <c r="D77" s="7"/>
      <c r="E77" s="630"/>
      <c r="F77" s="630"/>
      <c r="G77" s="630"/>
      <c r="H77" s="630"/>
      <c r="I77" s="339"/>
      <c r="J77" s="339"/>
      <c r="K77" s="14"/>
      <c r="L77" s="14"/>
      <c r="M77" s="14"/>
      <c r="N77" s="14"/>
      <c r="O77" s="14"/>
      <c r="P77" s="14"/>
      <c r="Q77" s="14"/>
      <c r="R77" s="14"/>
      <c r="S77" s="37"/>
      <c r="T77" s="37"/>
      <c r="U77" s="37"/>
      <c r="V77" s="37"/>
      <c r="W77" s="37"/>
      <c r="X77" s="37"/>
      <c r="Y77" s="37"/>
      <c r="Z77" s="37"/>
      <c r="AA77" s="849" t="s">
        <v>85</v>
      </c>
      <c r="AB77" s="849"/>
      <c r="AC77" s="849"/>
      <c r="AD77" s="849"/>
      <c r="AE77" s="849"/>
      <c r="AF77" s="849"/>
      <c r="AG77" s="849"/>
      <c r="AH77" s="849"/>
      <c r="AI77" s="849"/>
      <c r="AJ77" s="849"/>
      <c r="AK77" s="850" t="s">
        <v>78</v>
      </c>
      <c r="AL77" s="850"/>
      <c r="AM77" s="850"/>
      <c r="AN77" s="850"/>
      <c r="AO77" s="850"/>
      <c r="AP77" s="850"/>
      <c r="AQ77" s="850"/>
      <c r="AR77" s="850"/>
      <c r="AS77" s="850"/>
      <c r="AT77" s="850"/>
      <c r="AU77" s="850"/>
      <c r="AV77" s="850"/>
      <c r="AW77" s="850"/>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2"/>
      <c r="GJ77" s="12"/>
      <c r="GK77" s="12"/>
      <c r="GL77" s="12"/>
      <c r="GM77" s="12"/>
      <c r="GN77" s="12"/>
      <c r="GO77" s="12"/>
      <c r="GP77" s="12"/>
      <c r="GQ77" s="12"/>
      <c r="GR77" s="12"/>
      <c r="GS77" s="12"/>
      <c r="GT77" s="12"/>
      <c r="GU77" s="12"/>
      <c r="GV77" s="12"/>
      <c r="GW77" s="12"/>
      <c r="GX77" s="12"/>
      <c r="GY77" s="12"/>
      <c r="GZ77" s="12"/>
      <c r="HA77" s="12"/>
      <c r="HB77" s="7"/>
      <c r="HC77" s="105"/>
      <c r="HE77" s="847"/>
    </row>
    <row r="78" spans="4:215" s="8" customFormat="1" ht="13.5" customHeight="1">
      <c r="D78" s="7"/>
      <c r="E78" s="339"/>
      <c r="F78" s="339"/>
      <c r="G78" s="339"/>
      <c r="H78" s="339"/>
      <c r="I78" s="339"/>
      <c r="J78" s="339"/>
      <c r="K78" s="14"/>
      <c r="L78" s="14"/>
      <c r="M78" s="14"/>
      <c r="N78" s="14"/>
      <c r="O78" s="14"/>
      <c r="P78" s="14"/>
      <c r="Q78" s="14"/>
      <c r="R78" s="14"/>
      <c r="S78" s="38"/>
      <c r="T78" s="38"/>
      <c r="U78" s="38"/>
      <c r="V78" s="38"/>
      <c r="W78" s="38"/>
      <c r="X78" s="38"/>
      <c r="Y78" s="38"/>
      <c r="Z78" s="38"/>
      <c r="AA78" s="849" t="s">
        <v>77</v>
      </c>
      <c r="AB78" s="849"/>
      <c r="AC78" s="849"/>
      <c r="AD78" s="849"/>
      <c r="AE78" s="849"/>
      <c r="AF78" s="849"/>
      <c r="AG78" s="849"/>
      <c r="AH78" s="849"/>
      <c r="AI78" s="849"/>
      <c r="AJ78" s="849"/>
      <c r="AK78" s="850"/>
      <c r="AL78" s="850"/>
      <c r="AM78" s="850"/>
      <c r="AN78" s="850"/>
      <c r="AO78" s="850"/>
      <c r="AP78" s="850"/>
      <c r="AQ78" s="850"/>
      <c r="AR78" s="850"/>
      <c r="AS78" s="850"/>
      <c r="AT78" s="850"/>
      <c r="AU78" s="850"/>
      <c r="AV78" s="850"/>
      <c r="AW78" s="850"/>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2"/>
      <c r="CM78" s="12"/>
      <c r="CN78" s="12"/>
      <c r="CO78" s="12"/>
      <c r="CP78" s="12"/>
      <c r="CQ78" s="12"/>
      <c r="CR78" s="12"/>
      <c r="CS78" s="12"/>
      <c r="CT78" s="12"/>
      <c r="CU78" s="12"/>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7"/>
      <c r="EE78" s="7"/>
      <c r="EF78" s="7"/>
      <c r="EG78" s="7"/>
      <c r="EH78" s="15"/>
      <c r="EI78" s="15"/>
      <c r="EJ78" s="15"/>
      <c r="EK78" s="15"/>
      <c r="EL78" s="15"/>
      <c r="EM78" s="15"/>
      <c r="EN78" s="15"/>
      <c r="EO78" s="15"/>
      <c r="EP78" s="12"/>
      <c r="EQ78" s="10"/>
      <c r="ER78" s="10"/>
      <c r="ES78" s="843" t="s">
        <v>58</v>
      </c>
      <c r="ET78" s="843"/>
      <c r="EU78" s="843"/>
      <c r="EV78" s="843"/>
      <c r="EW78" s="843"/>
      <c r="EX78" s="843"/>
      <c r="EY78" s="843"/>
      <c r="EZ78" s="843"/>
      <c r="FA78" s="843"/>
      <c r="FB78" s="843"/>
      <c r="FC78" s="843"/>
      <c r="FD78" s="843"/>
      <c r="FE78" s="843"/>
      <c r="FF78" s="843"/>
      <c r="FG78" s="843"/>
      <c r="FH78" s="843"/>
      <c r="FI78" s="843"/>
      <c r="FJ78" s="843"/>
      <c r="FK78" s="843"/>
      <c r="FL78" s="843"/>
      <c r="FM78" s="843"/>
      <c r="FN78" s="843"/>
      <c r="FO78" s="843"/>
      <c r="FP78" s="843"/>
      <c r="FQ78" s="843"/>
      <c r="FR78" s="843"/>
      <c r="FS78" s="843"/>
      <c r="FT78" s="843"/>
      <c r="FU78" s="12"/>
      <c r="FV78" s="12"/>
      <c r="FW78" s="15"/>
      <c r="FX78" s="15"/>
      <c r="FY78" s="15"/>
      <c r="FZ78" s="15"/>
      <c r="GA78" s="15"/>
      <c r="GB78" s="15"/>
      <c r="GC78" s="15"/>
      <c r="GD78" s="15"/>
      <c r="GE78" s="15"/>
      <c r="GF78" s="15"/>
      <c r="GG78" s="15"/>
      <c r="GH78" s="15"/>
      <c r="GI78" s="12"/>
      <c r="GJ78" s="12"/>
      <c r="GK78" s="12"/>
      <c r="GL78" s="12"/>
      <c r="GM78" s="12"/>
      <c r="GN78" s="12"/>
      <c r="GO78" s="12"/>
      <c r="GP78" s="12"/>
      <c r="GQ78" s="12"/>
      <c r="GR78" s="12"/>
      <c r="GS78" s="12"/>
      <c r="GT78" s="12"/>
      <c r="GU78" s="12"/>
      <c r="GV78" s="12"/>
      <c r="GW78" s="12"/>
      <c r="GX78" s="12"/>
      <c r="GY78" s="12"/>
      <c r="GZ78" s="12"/>
      <c r="HA78" s="12"/>
      <c r="HB78" s="7"/>
      <c r="HC78" s="105"/>
      <c r="HE78" s="847"/>
    </row>
    <row r="79" spans="4:215" s="25" customFormat="1" ht="9.75" customHeight="1">
      <c r="D79" s="39"/>
      <c r="E79" s="339"/>
      <c r="F79" s="339"/>
      <c r="G79" s="339"/>
      <c r="H79" s="339"/>
      <c r="I79" s="339"/>
      <c r="J79" s="339"/>
      <c r="K79" s="39"/>
      <c r="L79" s="39"/>
      <c r="M79" s="39"/>
      <c r="N79" s="39"/>
      <c r="O79" s="39"/>
      <c r="P79" s="39"/>
      <c r="Q79" s="39"/>
      <c r="R79" s="39"/>
      <c r="S79" s="37"/>
      <c r="T79" s="37"/>
      <c r="U79" s="37"/>
      <c r="V79" s="37"/>
      <c r="W79" s="37"/>
      <c r="X79" s="37"/>
      <c r="Y79" s="37"/>
      <c r="Z79" s="37"/>
      <c r="AA79" s="37"/>
      <c r="AB79" s="40"/>
      <c r="AC79" s="40"/>
      <c r="AD79" s="40"/>
      <c r="AE79" s="819">
        <v>3</v>
      </c>
      <c r="AF79" s="819"/>
      <c r="AG79" s="819"/>
      <c r="AH79" s="819"/>
      <c r="AI79" s="104"/>
      <c r="AJ79" s="372"/>
      <c r="AK79" s="372"/>
      <c r="AL79" s="372"/>
      <c r="AM79" s="372"/>
      <c r="AN79" s="372"/>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15"/>
      <c r="DA79" s="15"/>
      <c r="DB79" s="15"/>
      <c r="DC79" s="15"/>
      <c r="DD79" s="15"/>
      <c r="DE79" s="819">
        <v>5</v>
      </c>
      <c r="DF79" s="819"/>
      <c r="DG79" s="819"/>
      <c r="DH79" s="819"/>
      <c r="DI79" s="372"/>
      <c r="DJ79" s="372"/>
      <c r="DK79" s="372"/>
      <c r="DL79" s="372"/>
      <c r="DM79" s="372"/>
      <c r="DN79" s="372"/>
      <c r="DO79" s="372"/>
      <c r="DP79" s="372"/>
      <c r="DQ79" s="372"/>
      <c r="DR79" s="372"/>
      <c r="DS79" s="372"/>
      <c r="DT79" s="372"/>
      <c r="DU79" s="372"/>
      <c r="DV79" s="372"/>
      <c r="DW79" s="372"/>
      <c r="DX79" s="372"/>
      <c r="DY79" s="372"/>
      <c r="DZ79" s="372"/>
      <c r="EA79" s="372"/>
      <c r="EB79" s="372"/>
      <c r="EC79" s="372"/>
      <c r="ED79" s="819">
        <v>10</v>
      </c>
      <c r="EE79" s="819"/>
      <c r="EF79" s="819"/>
      <c r="EG79" s="819"/>
      <c r="EH79" s="39"/>
      <c r="EI79" s="39"/>
      <c r="EJ79" s="39"/>
      <c r="EK79" s="372"/>
      <c r="EL79" s="372"/>
      <c r="EM79" s="372"/>
      <c r="EN79" s="372"/>
      <c r="EO79" s="372"/>
      <c r="EP79" s="372"/>
      <c r="EQ79" s="372"/>
      <c r="ER79" s="372"/>
      <c r="ES79" s="372"/>
      <c r="ET79" s="372"/>
      <c r="EU79" s="104"/>
      <c r="EV79" s="104"/>
      <c r="EW79" s="104"/>
      <c r="EX79" s="104"/>
      <c r="EY79" s="372"/>
      <c r="EZ79" s="372"/>
      <c r="FA79" s="372"/>
      <c r="FB79" s="372"/>
      <c r="FC79" s="819">
        <v>11</v>
      </c>
      <c r="FD79" s="819"/>
      <c r="FE79" s="819"/>
      <c r="FF79" s="819"/>
      <c r="FG79" s="819"/>
      <c r="FH79" s="372"/>
      <c r="FI79" s="372"/>
      <c r="FJ79" s="372"/>
      <c r="FK79" s="372"/>
      <c r="FL79" s="104"/>
      <c r="FM79" s="104"/>
      <c r="FN79" s="104"/>
      <c r="FO79" s="104"/>
      <c r="FP79" s="104"/>
      <c r="FQ79" s="372"/>
      <c r="FR79" s="819">
        <v>13</v>
      </c>
      <c r="FS79" s="819"/>
      <c r="FT79" s="819"/>
      <c r="FU79" s="819"/>
      <c r="FV79" s="819"/>
      <c r="FW79" s="372"/>
      <c r="FX79" s="372"/>
      <c r="FY79" s="372"/>
      <c r="FZ79" s="372"/>
      <c r="GA79" s="39"/>
      <c r="GB79" s="104"/>
      <c r="GC79" s="372"/>
      <c r="GD79" s="372"/>
      <c r="GE79" s="372"/>
      <c r="GF79" s="372"/>
      <c r="GG79" s="819">
        <v>15</v>
      </c>
      <c r="GH79" s="819"/>
      <c r="GI79" s="819"/>
      <c r="GJ79" s="819"/>
      <c r="GK79" s="372"/>
      <c r="GL79" s="372"/>
      <c r="GM79" s="372"/>
      <c r="GN79" s="372"/>
      <c r="GO79" s="372"/>
      <c r="GP79" s="372"/>
      <c r="GQ79" s="40"/>
      <c r="GR79" s="40"/>
      <c r="GS79" s="40"/>
      <c r="GT79" s="40"/>
      <c r="GU79" s="40"/>
      <c r="GV79" s="40"/>
      <c r="GW79" s="39"/>
      <c r="GX79" s="39"/>
      <c r="GY79" s="40"/>
      <c r="GZ79" s="40"/>
      <c r="HA79" s="40"/>
      <c r="HB79" s="39"/>
      <c r="HC79" s="105"/>
      <c r="HE79" s="847"/>
      <c r="HF79" s="8"/>
      <c r="HG79" s="8"/>
    </row>
    <row r="80" spans="4:215" s="8" customFormat="1" ht="3" customHeight="1">
      <c r="D80" s="854" t="s">
        <v>57</v>
      </c>
      <c r="E80" s="854"/>
      <c r="F80" s="854"/>
      <c r="G80" s="854"/>
      <c r="H80" s="854"/>
      <c r="I80" s="854"/>
      <c r="J80" s="854"/>
      <c r="K80" s="14"/>
      <c r="L80" s="855"/>
      <c r="M80" s="856"/>
      <c r="N80" s="856"/>
      <c r="O80" s="857"/>
      <c r="P80" s="14"/>
      <c r="Q80" s="14"/>
      <c r="R80" s="14"/>
      <c r="S80" s="864">
        <v>1</v>
      </c>
      <c r="T80" s="865"/>
      <c r="U80" s="865"/>
      <c r="V80" s="866"/>
      <c r="W80" s="37"/>
      <c r="X80" s="864">
        <v>6</v>
      </c>
      <c r="Y80" s="865"/>
      <c r="Z80" s="865"/>
      <c r="AA80" s="866"/>
      <c r="AB80" s="21"/>
      <c r="AC80" s="21"/>
      <c r="AD80" s="18"/>
      <c r="AE80" s="820"/>
      <c r="AF80" s="821"/>
      <c r="AG80" s="821"/>
      <c r="AH80" s="822"/>
      <c r="AI80" s="18"/>
      <c r="AJ80" s="820"/>
      <c r="AK80" s="821"/>
      <c r="AL80" s="821"/>
      <c r="AM80" s="822"/>
      <c r="AN80" s="631"/>
      <c r="AO80" s="15"/>
      <c r="AP80" s="829" t="s">
        <v>88</v>
      </c>
      <c r="AQ80" s="829"/>
      <c r="AR80" s="829"/>
      <c r="AS80" s="829"/>
      <c r="AT80" s="829"/>
      <c r="AU80" s="829"/>
      <c r="AV80" s="829"/>
      <c r="AW80" s="829"/>
      <c r="AX80" s="829"/>
      <c r="AY80" s="829"/>
      <c r="AZ80" s="829"/>
      <c r="BA80" s="829"/>
      <c r="BB80" s="829"/>
      <c r="BC80" s="829"/>
      <c r="BD80" s="829"/>
      <c r="BE80" s="829"/>
      <c r="BF80" s="829"/>
      <c r="BG80" s="829"/>
      <c r="BH80" s="829"/>
      <c r="BI80" s="829"/>
      <c r="BJ80" s="829"/>
      <c r="BK80" s="829"/>
      <c r="BL80" s="829"/>
      <c r="BM80" s="829"/>
      <c r="BN80" s="37"/>
      <c r="BO80" s="37"/>
      <c r="BP80" s="37"/>
      <c r="BQ80" s="37"/>
      <c r="BR80" s="37"/>
      <c r="BS80" s="37"/>
      <c r="BT80" s="632"/>
      <c r="BU80" s="37"/>
      <c r="BV80" s="37"/>
      <c r="BW80" s="100"/>
      <c r="BX80" s="100"/>
      <c r="BY80" s="100"/>
      <c r="BZ80" s="830" t="s">
        <v>75</v>
      </c>
      <c r="CA80" s="830"/>
      <c r="CB80" s="830"/>
      <c r="CC80" s="830"/>
      <c r="CD80" s="830"/>
      <c r="CE80" s="830"/>
      <c r="CF80" s="37"/>
      <c r="CG80" s="37"/>
      <c r="CH80" s="37"/>
      <c r="CI80" s="37"/>
      <c r="CJ80" s="37"/>
      <c r="CK80" s="19"/>
      <c r="CL80" s="19"/>
      <c r="CM80" s="19"/>
      <c r="CN80" s="12"/>
      <c r="CO80" s="15"/>
      <c r="CP80" s="318"/>
      <c r="CQ80" s="318"/>
      <c r="CR80" s="318"/>
      <c r="CS80" s="12"/>
      <c r="CT80" s="12"/>
      <c r="CU80" s="318"/>
      <c r="CV80" s="19"/>
      <c r="CW80" s="19"/>
      <c r="CX80" s="334"/>
      <c r="CY80" s="334"/>
      <c r="CZ80" s="15"/>
      <c r="DA80" s="15"/>
      <c r="DB80" s="15"/>
      <c r="DC80" s="15"/>
      <c r="DD80" s="15"/>
      <c r="DE80" s="820"/>
      <c r="DF80" s="821"/>
      <c r="DG80" s="821"/>
      <c r="DH80" s="822"/>
      <c r="DI80" s="16"/>
      <c r="DJ80" s="820"/>
      <c r="DK80" s="821"/>
      <c r="DL80" s="821"/>
      <c r="DM80" s="822"/>
      <c r="DN80" s="624"/>
      <c r="DO80" s="820"/>
      <c r="DP80" s="821"/>
      <c r="DQ80" s="821"/>
      <c r="DR80" s="822"/>
      <c r="DS80" s="624"/>
      <c r="DT80" s="820"/>
      <c r="DU80" s="821"/>
      <c r="DV80" s="821"/>
      <c r="DW80" s="822"/>
      <c r="DX80" s="624"/>
      <c r="DY80" s="820"/>
      <c r="DZ80" s="821"/>
      <c r="EA80" s="821"/>
      <c r="EB80" s="822"/>
      <c r="EC80" s="624"/>
      <c r="ED80" s="820"/>
      <c r="EE80" s="821"/>
      <c r="EF80" s="821"/>
      <c r="EG80" s="822"/>
      <c r="EH80" s="842" t="s">
        <v>23</v>
      </c>
      <c r="EI80" s="843"/>
      <c r="EJ80" s="843"/>
      <c r="EK80" s="843"/>
      <c r="EL80" s="843"/>
      <c r="EM80" s="843"/>
      <c r="EN80" s="37"/>
      <c r="EO80" s="37"/>
      <c r="EP80" s="37"/>
      <c r="EQ80" s="38"/>
      <c r="ER80" s="38"/>
      <c r="ES80" s="38"/>
      <c r="ET80" s="38"/>
      <c r="EU80" s="38"/>
      <c r="EV80" s="38"/>
      <c r="EW80" s="37"/>
      <c r="EX80" s="38"/>
      <c r="EY80" s="37"/>
      <c r="EZ80" s="37"/>
      <c r="FA80" s="37"/>
      <c r="FB80" s="37"/>
      <c r="FC80" s="820"/>
      <c r="FD80" s="821"/>
      <c r="FE80" s="821"/>
      <c r="FF80" s="822"/>
      <c r="FG80" s="624"/>
      <c r="FH80" s="820"/>
      <c r="FI80" s="821"/>
      <c r="FJ80" s="821"/>
      <c r="FK80" s="822"/>
      <c r="FL80" s="624"/>
      <c r="FM80" s="15"/>
      <c r="FN80" s="15"/>
      <c r="FO80" s="19"/>
      <c r="FP80" s="19"/>
      <c r="FQ80" s="19"/>
      <c r="FR80" s="820"/>
      <c r="FS80" s="821"/>
      <c r="FT80" s="821"/>
      <c r="FU80" s="822"/>
      <c r="FV80" s="7"/>
      <c r="FW80" s="820"/>
      <c r="FX80" s="821"/>
      <c r="FY80" s="821"/>
      <c r="FZ80" s="822"/>
      <c r="GA80" s="7"/>
      <c r="GB80" s="7"/>
      <c r="GC80" s="19"/>
      <c r="GD80" s="19"/>
      <c r="GE80" s="19"/>
      <c r="GF80" s="19"/>
      <c r="GG80" s="820"/>
      <c r="GH80" s="821"/>
      <c r="GI80" s="821"/>
      <c r="GJ80" s="822"/>
      <c r="GK80" s="16"/>
      <c r="GL80" s="820"/>
      <c r="GM80" s="821"/>
      <c r="GN80" s="821"/>
      <c r="GO80" s="822"/>
      <c r="GP80" s="334"/>
      <c r="GQ80" s="12"/>
      <c r="GR80" s="12"/>
      <c r="GS80" s="12"/>
      <c r="GT80" s="12"/>
      <c r="GU80" s="12"/>
      <c r="GV80" s="7"/>
      <c r="GW80" s="7"/>
      <c r="GX80" s="7"/>
      <c r="GY80" s="12"/>
      <c r="GZ80" s="12"/>
      <c r="HA80" s="12"/>
      <c r="HB80" s="7"/>
      <c r="HC80" s="719"/>
      <c r="HE80" s="847"/>
    </row>
    <row r="81" spans="1:213" s="8" customFormat="1" ht="11.25" customHeight="1">
      <c r="A81" s="851" t="s">
        <v>682</v>
      </c>
      <c r="D81" s="854"/>
      <c r="E81" s="854"/>
      <c r="F81" s="854"/>
      <c r="G81" s="854"/>
      <c r="H81" s="854"/>
      <c r="I81" s="854"/>
      <c r="J81" s="854"/>
      <c r="K81" s="14"/>
      <c r="L81" s="858"/>
      <c r="M81" s="859"/>
      <c r="N81" s="859"/>
      <c r="O81" s="860"/>
      <c r="P81" s="14"/>
      <c r="Q81" s="14"/>
      <c r="R81" s="14"/>
      <c r="S81" s="867"/>
      <c r="T81" s="830"/>
      <c r="U81" s="830"/>
      <c r="V81" s="868"/>
      <c r="W81" s="37"/>
      <c r="X81" s="867"/>
      <c r="Y81" s="830"/>
      <c r="Z81" s="830"/>
      <c r="AA81" s="868"/>
      <c r="AB81" s="21"/>
      <c r="AC81" s="21"/>
      <c r="AD81" s="18"/>
      <c r="AE81" s="823"/>
      <c r="AF81" s="824"/>
      <c r="AG81" s="824"/>
      <c r="AH81" s="825"/>
      <c r="AI81" s="18"/>
      <c r="AJ81" s="823"/>
      <c r="AK81" s="824"/>
      <c r="AL81" s="824"/>
      <c r="AM81" s="825"/>
      <c r="AN81" s="631"/>
      <c r="AO81" s="15"/>
      <c r="AP81" s="829"/>
      <c r="AQ81" s="829"/>
      <c r="AR81" s="829"/>
      <c r="AS81" s="829"/>
      <c r="AT81" s="829"/>
      <c r="AU81" s="829"/>
      <c r="AV81" s="829"/>
      <c r="AW81" s="829"/>
      <c r="AX81" s="829"/>
      <c r="AY81" s="829"/>
      <c r="AZ81" s="829"/>
      <c r="BA81" s="829"/>
      <c r="BB81" s="829"/>
      <c r="BC81" s="829"/>
      <c r="BD81" s="829"/>
      <c r="BE81" s="829"/>
      <c r="BF81" s="829"/>
      <c r="BG81" s="829"/>
      <c r="BH81" s="829"/>
      <c r="BI81" s="829"/>
      <c r="BJ81" s="829"/>
      <c r="BK81" s="829"/>
      <c r="BL81" s="829"/>
      <c r="BM81" s="829"/>
      <c r="BN81" s="830" t="s">
        <v>7</v>
      </c>
      <c r="BO81" s="830"/>
      <c r="BP81" s="830"/>
      <c r="BQ81" s="830"/>
      <c r="BR81" s="830"/>
      <c r="BS81" s="830"/>
      <c r="BT81" s="830"/>
      <c r="BU81" s="830"/>
      <c r="BV81" s="830"/>
      <c r="BW81" s="830"/>
      <c r="BX81" s="830"/>
      <c r="BY81" s="830"/>
      <c r="BZ81" s="830"/>
      <c r="CA81" s="830"/>
      <c r="CB81" s="830"/>
      <c r="CC81" s="830"/>
      <c r="CD81" s="830"/>
      <c r="CE81" s="830"/>
      <c r="CF81" s="830" t="s">
        <v>14</v>
      </c>
      <c r="CG81" s="830"/>
      <c r="CH81" s="830"/>
      <c r="CI81" s="830"/>
      <c r="CJ81" s="38"/>
      <c r="CK81" s="820"/>
      <c r="CL81" s="821"/>
      <c r="CM81" s="821"/>
      <c r="CN81" s="822"/>
      <c r="CO81" s="317"/>
      <c r="CP81" s="820"/>
      <c r="CQ81" s="821"/>
      <c r="CR81" s="821"/>
      <c r="CS81" s="822"/>
      <c r="CT81" s="749"/>
      <c r="CU81" s="852" t="s">
        <v>304</v>
      </c>
      <c r="CV81" s="852"/>
      <c r="CW81" s="852"/>
      <c r="CX81" s="852"/>
      <c r="CY81" s="830" t="s">
        <v>24</v>
      </c>
      <c r="CZ81" s="830"/>
      <c r="DA81" s="830"/>
      <c r="DB81" s="830"/>
      <c r="DC81" s="830"/>
      <c r="DD81" s="830"/>
      <c r="DE81" s="823"/>
      <c r="DF81" s="824"/>
      <c r="DG81" s="824"/>
      <c r="DH81" s="825"/>
      <c r="DI81" s="16"/>
      <c r="DJ81" s="823"/>
      <c r="DK81" s="824"/>
      <c r="DL81" s="824"/>
      <c r="DM81" s="825"/>
      <c r="DN81" s="624"/>
      <c r="DO81" s="823"/>
      <c r="DP81" s="824"/>
      <c r="DQ81" s="824"/>
      <c r="DR81" s="825"/>
      <c r="DS81" s="624"/>
      <c r="DT81" s="823"/>
      <c r="DU81" s="824"/>
      <c r="DV81" s="824"/>
      <c r="DW81" s="825"/>
      <c r="DX81" s="624"/>
      <c r="DY81" s="823"/>
      <c r="DZ81" s="824"/>
      <c r="EA81" s="824"/>
      <c r="EB81" s="825"/>
      <c r="EC81" s="624"/>
      <c r="ED81" s="823"/>
      <c r="EE81" s="824"/>
      <c r="EF81" s="824"/>
      <c r="EG81" s="825"/>
      <c r="EH81" s="842"/>
      <c r="EI81" s="843"/>
      <c r="EJ81" s="843"/>
      <c r="EK81" s="843"/>
      <c r="EL81" s="843"/>
      <c r="EM81" s="843"/>
      <c r="EN81" s="37"/>
      <c r="EO81" s="37"/>
      <c r="EP81" s="37"/>
      <c r="EQ81" s="831" t="s">
        <v>691</v>
      </c>
      <c r="ER81" s="831"/>
      <c r="ES81" s="831"/>
      <c r="ET81" s="831"/>
      <c r="EU81" s="831"/>
      <c r="EV81" s="831"/>
      <c r="EW81" s="831"/>
      <c r="EX81" s="831"/>
      <c r="EY81" s="831"/>
      <c r="EZ81" s="831"/>
      <c r="FA81" s="831"/>
      <c r="FB81" s="831"/>
      <c r="FC81" s="823"/>
      <c r="FD81" s="824"/>
      <c r="FE81" s="824"/>
      <c r="FF81" s="825"/>
      <c r="FG81" s="624"/>
      <c r="FH81" s="823"/>
      <c r="FI81" s="824"/>
      <c r="FJ81" s="824"/>
      <c r="FK81" s="825"/>
      <c r="FL81" s="867" t="s">
        <v>19</v>
      </c>
      <c r="FM81" s="830"/>
      <c r="FN81" s="830"/>
      <c r="FO81" s="830"/>
      <c r="FP81" s="830"/>
      <c r="FQ81" s="830"/>
      <c r="FR81" s="823"/>
      <c r="FS81" s="824"/>
      <c r="FT81" s="824"/>
      <c r="FU81" s="825"/>
      <c r="FV81" s="37"/>
      <c r="FW81" s="823"/>
      <c r="FX81" s="824"/>
      <c r="FY81" s="824"/>
      <c r="FZ81" s="825"/>
      <c r="GA81" s="830" t="s">
        <v>20</v>
      </c>
      <c r="GB81" s="830"/>
      <c r="GC81" s="830"/>
      <c r="GD81" s="830"/>
      <c r="GE81" s="830"/>
      <c r="GF81" s="830"/>
      <c r="GG81" s="823"/>
      <c r="GH81" s="824"/>
      <c r="GI81" s="824"/>
      <c r="GJ81" s="825"/>
      <c r="GK81" s="16"/>
      <c r="GL81" s="823"/>
      <c r="GM81" s="824"/>
      <c r="GN81" s="824"/>
      <c r="GO81" s="825"/>
      <c r="GP81" s="830" t="s">
        <v>21</v>
      </c>
      <c r="GQ81" s="844"/>
      <c r="GR81" s="844"/>
      <c r="GS81" s="844"/>
      <c r="GT81" s="844"/>
      <c r="GU81" s="844"/>
      <c r="GV81" s="7"/>
      <c r="GW81" s="7"/>
      <c r="GX81" s="7"/>
      <c r="GY81" s="54"/>
      <c r="GZ81" s="12"/>
      <c r="HA81" s="12"/>
      <c r="HB81" s="7"/>
      <c r="HC81" s="719"/>
      <c r="HD81" s="872" t="s">
        <v>14</v>
      </c>
      <c r="HE81" s="847"/>
    </row>
    <row r="82" spans="1:213" s="8" customFormat="1" ht="11.25" customHeight="1">
      <c r="A82" s="851"/>
      <c r="D82" s="854"/>
      <c r="E82" s="854"/>
      <c r="F82" s="854"/>
      <c r="G82" s="854"/>
      <c r="H82" s="854"/>
      <c r="I82" s="854"/>
      <c r="J82" s="854"/>
      <c r="K82" s="14"/>
      <c r="L82" s="858"/>
      <c r="M82" s="859"/>
      <c r="N82" s="859"/>
      <c r="O82" s="860"/>
      <c r="P82" s="14"/>
      <c r="Q82" s="14"/>
      <c r="R82" s="14"/>
      <c r="S82" s="867"/>
      <c r="T82" s="830"/>
      <c r="U82" s="830"/>
      <c r="V82" s="868"/>
      <c r="W82" s="37"/>
      <c r="X82" s="867"/>
      <c r="Y82" s="830"/>
      <c r="Z82" s="830"/>
      <c r="AA82" s="868"/>
      <c r="AB82" s="21"/>
      <c r="AC82" s="21"/>
      <c r="AD82" s="18"/>
      <c r="AE82" s="823"/>
      <c r="AF82" s="824"/>
      <c r="AG82" s="824"/>
      <c r="AH82" s="825"/>
      <c r="AI82" s="18"/>
      <c r="AJ82" s="823"/>
      <c r="AK82" s="824"/>
      <c r="AL82" s="824"/>
      <c r="AM82" s="825"/>
      <c r="AN82" s="631"/>
      <c r="AO82" s="15"/>
      <c r="AP82" s="853" t="str">
        <f>+会社名等!D6</f>
        <v>○○知事</v>
      </c>
      <c r="AQ82" s="853"/>
      <c r="AR82" s="853"/>
      <c r="AS82" s="853"/>
      <c r="AT82" s="853"/>
      <c r="AU82" s="853"/>
      <c r="AV82" s="853"/>
      <c r="AW82" s="853"/>
      <c r="AX82" s="853"/>
      <c r="AY82" s="853"/>
      <c r="AZ82" s="853"/>
      <c r="BA82" s="853"/>
      <c r="BB82" s="853"/>
      <c r="BC82" s="853"/>
      <c r="BD82" s="853"/>
      <c r="BE82" s="853"/>
      <c r="BF82" s="853"/>
      <c r="BG82" s="853"/>
      <c r="BH82" s="853"/>
      <c r="BI82" s="853"/>
      <c r="BJ82" s="853"/>
      <c r="BK82" s="853"/>
      <c r="BL82" s="853"/>
      <c r="BM82" s="853"/>
      <c r="BN82" s="830"/>
      <c r="BO82" s="830"/>
      <c r="BP82" s="830"/>
      <c r="BQ82" s="830"/>
      <c r="BR82" s="830"/>
      <c r="BS82" s="830"/>
      <c r="BT82" s="830"/>
      <c r="BU82" s="830"/>
      <c r="BV82" s="830"/>
      <c r="BW82" s="830"/>
      <c r="BX82" s="830"/>
      <c r="BY82" s="830"/>
      <c r="BZ82" s="830" t="s">
        <v>76</v>
      </c>
      <c r="CA82" s="830"/>
      <c r="CB82" s="830"/>
      <c r="CC82" s="830"/>
      <c r="CD82" s="830"/>
      <c r="CE82" s="830"/>
      <c r="CF82" s="830"/>
      <c r="CG82" s="830"/>
      <c r="CH82" s="830"/>
      <c r="CI82" s="830"/>
      <c r="CJ82" s="38"/>
      <c r="CK82" s="826"/>
      <c r="CL82" s="827"/>
      <c r="CM82" s="827"/>
      <c r="CN82" s="828"/>
      <c r="CO82" s="317"/>
      <c r="CP82" s="826"/>
      <c r="CQ82" s="827"/>
      <c r="CR82" s="827"/>
      <c r="CS82" s="828"/>
      <c r="CT82" s="749"/>
      <c r="CU82" s="852"/>
      <c r="CV82" s="852"/>
      <c r="CW82" s="852"/>
      <c r="CX82" s="852"/>
      <c r="CY82" s="830"/>
      <c r="CZ82" s="830"/>
      <c r="DA82" s="830"/>
      <c r="DB82" s="830"/>
      <c r="DC82" s="830"/>
      <c r="DD82" s="830"/>
      <c r="DE82" s="823"/>
      <c r="DF82" s="824"/>
      <c r="DG82" s="824"/>
      <c r="DH82" s="825"/>
      <c r="DI82" s="16"/>
      <c r="DJ82" s="823"/>
      <c r="DK82" s="824"/>
      <c r="DL82" s="824"/>
      <c r="DM82" s="825"/>
      <c r="DN82" s="624"/>
      <c r="DO82" s="823"/>
      <c r="DP82" s="824"/>
      <c r="DQ82" s="824"/>
      <c r="DR82" s="825"/>
      <c r="DS82" s="624"/>
      <c r="DT82" s="823"/>
      <c r="DU82" s="824"/>
      <c r="DV82" s="824"/>
      <c r="DW82" s="825"/>
      <c r="DX82" s="624"/>
      <c r="DY82" s="823"/>
      <c r="DZ82" s="824"/>
      <c r="EA82" s="824"/>
      <c r="EB82" s="825"/>
      <c r="EC82" s="624"/>
      <c r="ED82" s="823"/>
      <c r="EE82" s="824"/>
      <c r="EF82" s="824"/>
      <c r="EG82" s="825"/>
      <c r="EH82" s="842"/>
      <c r="EI82" s="843"/>
      <c r="EJ82" s="843"/>
      <c r="EK82" s="843"/>
      <c r="EL82" s="843"/>
      <c r="EM82" s="843"/>
      <c r="EN82" s="37"/>
      <c r="EO82" s="37"/>
      <c r="EP82" s="37"/>
      <c r="EQ82" s="831"/>
      <c r="ER82" s="831"/>
      <c r="ES82" s="831"/>
      <c r="ET82" s="831"/>
      <c r="EU82" s="831"/>
      <c r="EV82" s="831"/>
      <c r="EW82" s="831"/>
      <c r="EX82" s="831"/>
      <c r="EY82" s="831"/>
      <c r="EZ82" s="831"/>
      <c r="FA82" s="831"/>
      <c r="FB82" s="831"/>
      <c r="FC82" s="823"/>
      <c r="FD82" s="824"/>
      <c r="FE82" s="824"/>
      <c r="FF82" s="825"/>
      <c r="FG82" s="624"/>
      <c r="FH82" s="823"/>
      <c r="FI82" s="824"/>
      <c r="FJ82" s="824"/>
      <c r="FK82" s="825"/>
      <c r="FL82" s="867"/>
      <c r="FM82" s="830"/>
      <c r="FN82" s="830"/>
      <c r="FO82" s="830"/>
      <c r="FP82" s="830"/>
      <c r="FQ82" s="830"/>
      <c r="FR82" s="823"/>
      <c r="FS82" s="824"/>
      <c r="FT82" s="824"/>
      <c r="FU82" s="825"/>
      <c r="FV82" s="37"/>
      <c r="FW82" s="823"/>
      <c r="FX82" s="824"/>
      <c r="FY82" s="824"/>
      <c r="FZ82" s="825"/>
      <c r="GA82" s="830"/>
      <c r="GB82" s="830"/>
      <c r="GC82" s="830"/>
      <c r="GD82" s="830"/>
      <c r="GE82" s="830"/>
      <c r="GF82" s="830"/>
      <c r="GG82" s="823"/>
      <c r="GH82" s="824"/>
      <c r="GI82" s="824"/>
      <c r="GJ82" s="825"/>
      <c r="GK82" s="16"/>
      <c r="GL82" s="823"/>
      <c r="GM82" s="824"/>
      <c r="GN82" s="824"/>
      <c r="GO82" s="825"/>
      <c r="GP82" s="844"/>
      <c r="GQ82" s="844"/>
      <c r="GR82" s="844"/>
      <c r="GS82" s="844"/>
      <c r="GT82" s="844"/>
      <c r="GU82" s="844"/>
      <c r="GV82" s="7"/>
      <c r="GW82" s="7"/>
      <c r="GX82" s="7"/>
      <c r="GY82" s="54"/>
      <c r="GZ82" s="12"/>
      <c r="HA82" s="12"/>
      <c r="HB82" s="7"/>
      <c r="HC82" s="719"/>
      <c r="HD82" s="872"/>
      <c r="HE82" s="848"/>
    </row>
    <row r="83" spans="1:213" s="8" customFormat="1" ht="3" customHeight="1">
      <c r="D83" s="854"/>
      <c r="E83" s="854"/>
      <c r="F83" s="854"/>
      <c r="G83" s="854"/>
      <c r="H83" s="854"/>
      <c r="I83" s="854"/>
      <c r="J83" s="854"/>
      <c r="K83" s="103"/>
      <c r="L83" s="861"/>
      <c r="M83" s="862"/>
      <c r="N83" s="862"/>
      <c r="O83" s="863"/>
      <c r="P83" s="103"/>
      <c r="Q83" s="103"/>
      <c r="R83" s="103"/>
      <c r="S83" s="869"/>
      <c r="T83" s="870"/>
      <c r="U83" s="870"/>
      <c r="V83" s="871"/>
      <c r="W83" s="38"/>
      <c r="X83" s="869"/>
      <c r="Y83" s="870"/>
      <c r="Z83" s="870"/>
      <c r="AA83" s="871"/>
      <c r="AB83" s="21"/>
      <c r="AC83" s="21"/>
      <c r="AD83" s="21"/>
      <c r="AE83" s="826"/>
      <c r="AF83" s="827"/>
      <c r="AG83" s="827"/>
      <c r="AH83" s="828"/>
      <c r="AI83" s="21"/>
      <c r="AJ83" s="826"/>
      <c r="AK83" s="827"/>
      <c r="AL83" s="827"/>
      <c r="AM83" s="828"/>
      <c r="AN83" s="631"/>
      <c r="AO83" s="19"/>
      <c r="AP83" s="853"/>
      <c r="AQ83" s="853"/>
      <c r="AR83" s="853"/>
      <c r="AS83" s="853"/>
      <c r="AT83" s="853"/>
      <c r="AU83" s="853"/>
      <c r="AV83" s="853"/>
      <c r="AW83" s="853"/>
      <c r="AX83" s="853"/>
      <c r="AY83" s="853"/>
      <c r="AZ83" s="853"/>
      <c r="BA83" s="853"/>
      <c r="BB83" s="853"/>
      <c r="BC83" s="853"/>
      <c r="BD83" s="853"/>
      <c r="BE83" s="853"/>
      <c r="BF83" s="853"/>
      <c r="BG83" s="853"/>
      <c r="BH83" s="853"/>
      <c r="BI83" s="853"/>
      <c r="BJ83" s="853"/>
      <c r="BK83" s="853"/>
      <c r="BL83" s="853"/>
      <c r="BM83" s="853"/>
      <c r="BN83" s="37"/>
      <c r="BO83" s="37"/>
      <c r="BP83" s="37"/>
      <c r="BQ83" s="37"/>
      <c r="BR83" s="37"/>
      <c r="BS83" s="633"/>
      <c r="BT83" s="632"/>
      <c r="BU83" s="38"/>
      <c r="BV83" s="38"/>
      <c r="BW83" s="100"/>
      <c r="BX83" s="100"/>
      <c r="BY83" s="100"/>
      <c r="BZ83" s="830"/>
      <c r="CA83" s="830"/>
      <c r="CB83" s="830"/>
      <c r="CC83" s="830"/>
      <c r="CD83" s="830"/>
      <c r="CE83" s="830"/>
      <c r="CF83" s="37"/>
      <c r="CG83" s="37"/>
      <c r="CH83" s="37"/>
      <c r="CI83" s="37"/>
      <c r="CJ83" s="37"/>
      <c r="CK83" s="634"/>
      <c r="CL83" s="634"/>
      <c r="CM83" s="634"/>
      <c r="CN83" s="12"/>
      <c r="CO83" s="19"/>
      <c r="CP83" s="318"/>
      <c r="CQ83" s="318"/>
      <c r="CR83" s="318"/>
      <c r="CS83" s="12"/>
      <c r="CT83" s="12"/>
      <c r="CU83" s="318"/>
      <c r="CV83" s="19"/>
      <c r="CW83" s="19"/>
      <c r="CX83" s="334"/>
      <c r="CY83" s="334"/>
      <c r="CZ83" s="12"/>
      <c r="DA83" s="12"/>
      <c r="DB83" s="12"/>
      <c r="DC83" s="12"/>
      <c r="DD83" s="334"/>
      <c r="DE83" s="826"/>
      <c r="DF83" s="827"/>
      <c r="DG83" s="827"/>
      <c r="DH83" s="828"/>
      <c r="DI83" s="317"/>
      <c r="DJ83" s="826"/>
      <c r="DK83" s="827"/>
      <c r="DL83" s="827"/>
      <c r="DM83" s="828"/>
      <c r="DN83" s="624"/>
      <c r="DO83" s="826"/>
      <c r="DP83" s="827"/>
      <c r="DQ83" s="827"/>
      <c r="DR83" s="828"/>
      <c r="DS83" s="624"/>
      <c r="DT83" s="826"/>
      <c r="DU83" s="827"/>
      <c r="DV83" s="827"/>
      <c r="DW83" s="828"/>
      <c r="DX83" s="624"/>
      <c r="DY83" s="826"/>
      <c r="DZ83" s="827"/>
      <c r="EA83" s="827"/>
      <c r="EB83" s="828"/>
      <c r="EC83" s="624"/>
      <c r="ED83" s="826"/>
      <c r="EE83" s="827"/>
      <c r="EF83" s="827"/>
      <c r="EG83" s="828"/>
      <c r="EH83" s="842"/>
      <c r="EI83" s="843"/>
      <c r="EJ83" s="843"/>
      <c r="EK83" s="843"/>
      <c r="EL83" s="843"/>
      <c r="EM83" s="843"/>
      <c r="EN83" s="37"/>
      <c r="EO83" s="37"/>
      <c r="EP83" s="37"/>
      <c r="EQ83" s="38"/>
      <c r="ER83" s="38"/>
      <c r="ES83" s="833"/>
      <c r="ET83" s="833"/>
      <c r="EU83" s="833"/>
      <c r="EV83" s="833"/>
      <c r="EW83" s="833"/>
      <c r="EX83" s="833"/>
      <c r="EY83" s="833"/>
      <c r="EZ83" s="833"/>
      <c r="FA83" s="833"/>
      <c r="FB83" s="833"/>
      <c r="FC83" s="826"/>
      <c r="FD83" s="827"/>
      <c r="FE83" s="827"/>
      <c r="FF83" s="828"/>
      <c r="FG83" s="624"/>
      <c r="FH83" s="826"/>
      <c r="FI83" s="827"/>
      <c r="FJ83" s="827"/>
      <c r="FK83" s="828"/>
      <c r="FL83" s="624"/>
      <c r="FM83" s="19"/>
      <c r="FN83" s="19"/>
      <c r="FO83" s="19"/>
      <c r="FP83" s="19"/>
      <c r="FQ83" s="19"/>
      <c r="FR83" s="826"/>
      <c r="FS83" s="827"/>
      <c r="FT83" s="827"/>
      <c r="FU83" s="828"/>
      <c r="FV83" s="7"/>
      <c r="FW83" s="826"/>
      <c r="FX83" s="827"/>
      <c r="FY83" s="827"/>
      <c r="FZ83" s="828"/>
      <c r="GA83" s="7"/>
      <c r="GB83" s="7"/>
      <c r="GC83" s="634"/>
      <c r="GD83" s="634"/>
      <c r="GE83" s="634"/>
      <c r="GF83" s="634"/>
      <c r="GG83" s="826"/>
      <c r="GH83" s="827"/>
      <c r="GI83" s="827"/>
      <c r="GJ83" s="828"/>
      <c r="GK83" s="317"/>
      <c r="GL83" s="826"/>
      <c r="GM83" s="827"/>
      <c r="GN83" s="827"/>
      <c r="GO83" s="828"/>
      <c r="GP83" s="334"/>
      <c r="GQ83" s="12"/>
      <c r="GR83" s="12"/>
      <c r="GS83" s="12"/>
      <c r="GT83" s="12"/>
      <c r="GU83" s="12"/>
      <c r="GV83" s="7"/>
      <c r="GW83" s="7"/>
      <c r="GX83" s="7"/>
      <c r="GY83" s="12"/>
      <c r="GZ83" s="12"/>
      <c r="HA83" s="12"/>
      <c r="HB83" s="7"/>
      <c r="HC83" s="719"/>
    </row>
    <row r="84" spans="1:213" s="8" customFormat="1" ht="3" customHeight="1">
      <c r="D84" s="635"/>
      <c r="E84" s="635"/>
      <c r="F84" s="635"/>
      <c r="G84" s="635"/>
      <c r="H84" s="635"/>
      <c r="I84" s="635"/>
      <c r="J84" s="635"/>
      <c r="K84" s="635"/>
      <c r="L84" s="635"/>
      <c r="M84" s="635"/>
      <c r="N84" s="635"/>
      <c r="O84" s="635"/>
      <c r="P84" s="635"/>
      <c r="Q84" s="635"/>
      <c r="R84" s="635"/>
      <c r="S84" s="635"/>
      <c r="T84" s="635"/>
      <c r="U84" s="635"/>
      <c r="V84" s="635"/>
      <c r="W84" s="635"/>
      <c r="X84" s="635"/>
      <c r="Y84" s="635"/>
      <c r="Z84" s="635"/>
      <c r="AA84" s="635"/>
      <c r="AB84" s="635"/>
      <c r="AC84" s="635"/>
      <c r="AD84" s="635"/>
      <c r="AE84" s="635"/>
      <c r="AF84" s="635"/>
      <c r="AG84" s="635"/>
      <c r="AH84" s="635"/>
      <c r="AI84" s="635"/>
      <c r="AJ84" s="635"/>
      <c r="AK84" s="635"/>
      <c r="AL84" s="635"/>
      <c r="AM84" s="635"/>
      <c r="AN84" s="635"/>
      <c r="AO84" s="635"/>
      <c r="AP84" s="635"/>
      <c r="AQ84" s="635"/>
      <c r="AR84" s="635"/>
      <c r="AS84" s="635"/>
      <c r="AT84" s="635"/>
      <c r="AU84" s="635"/>
      <c r="AV84" s="635"/>
      <c r="AW84" s="635"/>
      <c r="AX84" s="635"/>
      <c r="AY84" s="635"/>
      <c r="AZ84" s="635"/>
      <c r="BA84" s="635"/>
      <c r="BB84" s="635"/>
      <c r="BC84" s="635"/>
      <c r="BD84" s="635"/>
      <c r="BE84" s="635"/>
      <c r="BF84" s="635"/>
      <c r="BG84" s="635"/>
      <c r="BH84" s="635"/>
      <c r="BI84" s="635"/>
      <c r="BJ84" s="635"/>
      <c r="BK84" s="635"/>
      <c r="BL84" s="635"/>
      <c r="BM84" s="635"/>
      <c r="BN84" s="635"/>
      <c r="BO84" s="635"/>
      <c r="BP84" s="635"/>
      <c r="BQ84" s="635"/>
      <c r="BR84" s="635"/>
      <c r="BS84" s="635"/>
      <c r="BT84" s="635"/>
      <c r="BU84" s="635"/>
      <c r="BV84" s="635"/>
      <c r="BW84" s="635"/>
      <c r="BX84" s="635"/>
      <c r="BY84" s="635"/>
      <c r="BZ84" s="635"/>
      <c r="CA84" s="635"/>
      <c r="CB84" s="635"/>
      <c r="CC84" s="635"/>
      <c r="CD84" s="635"/>
      <c r="CE84" s="635"/>
      <c r="CF84" s="635"/>
      <c r="CG84" s="635"/>
      <c r="CH84" s="635"/>
      <c r="CI84" s="635"/>
      <c r="CJ84" s="635"/>
      <c r="CK84" s="635"/>
      <c r="CL84" s="635"/>
      <c r="CM84" s="635"/>
      <c r="CN84" s="635"/>
      <c r="CO84" s="635"/>
      <c r="CP84" s="635"/>
      <c r="CQ84" s="635"/>
      <c r="CR84" s="635"/>
      <c r="CS84" s="635"/>
      <c r="CT84" s="635"/>
      <c r="CU84" s="635"/>
      <c r="CV84" s="635"/>
      <c r="CW84" s="635"/>
      <c r="CX84" s="635"/>
      <c r="CY84" s="635"/>
      <c r="CZ84" s="635"/>
      <c r="DA84" s="635"/>
      <c r="DB84" s="635"/>
      <c r="DC84" s="635"/>
      <c r="DD84" s="635"/>
      <c r="DE84" s="635"/>
      <c r="DF84" s="635"/>
      <c r="DG84" s="635"/>
      <c r="DH84" s="635"/>
      <c r="DI84" s="635"/>
      <c r="DJ84" s="635"/>
      <c r="DK84" s="635"/>
      <c r="DL84" s="635"/>
      <c r="DM84" s="635"/>
      <c r="DN84" s="635"/>
      <c r="DO84" s="635"/>
      <c r="DP84" s="635"/>
      <c r="DQ84" s="635"/>
      <c r="DR84" s="635"/>
      <c r="DS84" s="635"/>
      <c r="DT84" s="635"/>
      <c r="DU84" s="635"/>
      <c r="DV84" s="635"/>
      <c r="DW84" s="635"/>
      <c r="DX84" s="635"/>
      <c r="DY84" s="635"/>
      <c r="DZ84" s="635"/>
      <c r="EA84" s="635"/>
      <c r="EB84" s="635"/>
      <c r="EC84" s="635"/>
      <c r="ED84" s="635"/>
      <c r="EE84" s="635"/>
      <c r="EF84" s="635"/>
      <c r="EG84" s="635"/>
      <c r="EH84" s="635"/>
      <c r="EI84" s="635"/>
      <c r="EJ84" s="635"/>
      <c r="EK84" s="635"/>
      <c r="EL84" s="635"/>
      <c r="EM84" s="635"/>
      <c r="EN84" s="635"/>
      <c r="EO84" s="635"/>
      <c r="EP84" s="635"/>
      <c r="EQ84" s="635"/>
      <c r="ER84" s="635"/>
      <c r="ES84" s="834"/>
      <c r="ET84" s="834"/>
      <c r="EU84" s="834"/>
      <c r="EV84" s="834"/>
      <c r="EW84" s="834"/>
      <c r="EX84" s="834"/>
      <c r="EY84" s="834"/>
      <c r="EZ84" s="834"/>
      <c r="FA84" s="834"/>
      <c r="FB84" s="834"/>
      <c r="FC84" s="635"/>
      <c r="FD84" s="635"/>
      <c r="FE84" s="635"/>
      <c r="FF84" s="635"/>
      <c r="FG84" s="635"/>
      <c r="FH84" s="635"/>
      <c r="FI84" s="635"/>
      <c r="FJ84" s="635"/>
      <c r="FK84" s="635"/>
      <c r="FL84" s="635"/>
      <c r="FM84" s="635"/>
      <c r="FN84" s="635"/>
      <c r="FO84" s="635"/>
      <c r="FP84" s="635"/>
      <c r="FQ84" s="635"/>
      <c r="FR84" s="635"/>
      <c r="FS84" s="635"/>
      <c r="FT84" s="635"/>
      <c r="FU84" s="635"/>
      <c r="FV84" s="635"/>
      <c r="FW84" s="635"/>
      <c r="FX84" s="635"/>
      <c r="FY84" s="635"/>
      <c r="FZ84" s="635"/>
      <c r="GA84" s="635"/>
      <c r="GB84" s="635"/>
      <c r="GC84" s="635"/>
      <c r="GD84" s="635"/>
      <c r="GE84" s="635"/>
      <c r="GF84" s="635"/>
      <c r="GG84" s="635"/>
      <c r="GH84" s="635"/>
      <c r="GI84" s="635"/>
      <c r="GJ84" s="635"/>
      <c r="GK84" s="635"/>
      <c r="GL84" s="635"/>
      <c r="GM84" s="635"/>
      <c r="GN84" s="635"/>
      <c r="GO84" s="635"/>
      <c r="GP84" s="635"/>
      <c r="GQ84" s="635"/>
      <c r="GR84" s="635"/>
      <c r="GS84" s="635"/>
      <c r="GT84" s="635"/>
      <c r="GU84" s="635"/>
      <c r="GV84" s="635"/>
      <c r="GW84" s="635"/>
      <c r="GX84" s="635"/>
      <c r="GY84" s="635"/>
      <c r="GZ84" s="635"/>
      <c r="HA84" s="635"/>
      <c r="HB84" s="635"/>
      <c r="HC84" s="105"/>
    </row>
    <row r="85" spans="1:213" s="11" customFormat="1" ht="13.5" customHeight="1">
      <c r="D85" s="845" t="s">
        <v>773</v>
      </c>
      <c r="E85" s="845"/>
      <c r="F85" s="845"/>
      <c r="G85" s="845"/>
      <c r="H85" s="845"/>
      <c r="I85" s="845"/>
      <c r="J85" s="845"/>
      <c r="K85" s="845"/>
      <c r="L85" s="845"/>
      <c r="M85" s="845"/>
      <c r="N85" s="845"/>
      <c r="O85" s="845"/>
      <c r="P85" s="845"/>
      <c r="Q85" s="845"/>
      <c r="R85" s="845"/>
      <c r="S85" s="845"/>
      <c r="T85" s="845"/>
      <c r="U85" s="845"/>
      <c r="V85" s="845"/>
      <c r="W85" s="845"/>
      <c r="X85" s="845"/>
      <c r="Y85" s="845"/>
      <c r="Z85" s="845"/>
      <c r="AA85" s="845"/>
      <c r="AB85" s="845"/>
      <c r="AC85" s="845"/>
      <c r="AD85" s="845"/>
      <c r="AE85" s="845"/>
      <c r="AF85" s="845"/>
      <c r="AG85" s="845"/>
      <c r="AH85" s="845"/>
      <c r="AI85" s="845"/>
      <c r="AJ85" s="845"/>
      <c r="AK85" s="845"/>
      <c r="AL85" s="845"/>
      <c r="AM85" s="845"/>
      <c r="AN85" s="845"/>
      <c r="AO85" s="845"/>
      <c r="AP85" s="845"/>
      <c r="AQ85" s="845"/>
      <c r="AR85" s="845"/>
      <c r="AS85" s="845"/>
      <c r="AT85" s="845"/>
      <c r="AU85" s="845"/>
      <c r="AV85" s="845"/>
      <c r="AW85" s="845"/>
      <c r="AX85" s="845"/>
      <c r="AY85" s="845"/>
      <c r="AZ85" s="845"/>
      <c r="BA85" s="845"/>
      <c r="BB85" s="845"/>
      <c r="BC85" s="845"/>
      <c r="BD85" s="845"/>
      <c r="BE85" s="845"/>
      <c r="BF85" s="845"/>
      <c r="BG85" s="845"/>
      <c r="BH85" s="845"/>
      <c r="BI85" s="845"/>
      <c r="BJ85" s="845"/>
      <c r="BK85" s="845"/>
      <c r="BL85" s="845"/>
      <c r="BM85" s="845"/>
      <c r="BN85" s="845"/>
      <c r="BO85" s="845"/>
      <c r="BP85" s="845"/>
      <c r="BQ85" s="845"/>
      <c r="BR85" s="845"/>
      <c r="BS85" s="845"/>
      <c r="BT85" s="845"/>
      <c r="BU85" s="845"/>
      <c r="BV85" s="845"/>
      <c r="BW85" s="845"/>
      <c r="BX85" s="845"/>
      <c r="BY85" s="845"/>
      <c r="BZ85" s="845"/>
      <c r="CA85" s="845"/>
      <c r="CB85" s="845"/>
      <c r="CC85" s="845"/>
      <c r="CD85" s="845"/>
      <c r="CE85" s="845"/>
      <c r="CF85" s="845"/>
      <c r="CG85" s="845"/>
      <c r="CH85" s="845"/>
      <c r="CI85" s="845"/>
      <c r="CJ85" s="845"/>
      <c r="CK85" s="845"/>
      <c r="CL85" s="845"/>
      <c r="CM85" s="845"/>
      <c r="CN85" s="845"/>
      <c r="CO85" s="845"/>
      <c r="CP85" s="845"/>
      <c r="CQ85" s="845"/>
      <c r="CR85" s="845"/>
      <c r="CS85" s="845"/>
      <c r="CT85" s="845"/>
      <c r="CU85" s="845"/>
      <c r="CV85" s="845"/>
      <c r="CW85" s="845"/>
      <c r="CX85" s="845"/>
      <c r="CY85" s="845"/>
      <c r="CZ85" s="845"/>
      <c r="DA85" s="845"/>
      <c r="DB85" s="845"/>
      <c r="DC85" s="845"/>
      <c r="DD85" s="845"/>
      <c r="DE85" s="845"/>
      <c r="DF85" s="845"/>
      <c r="DG85" s="845"/>
      <c r="DH85" s="845"/>
      <c r="DI85" s="845"/>
      <c r="DJ85" s="845"/>
      <c r="DK85" s="845"/>
      <c r="DL85" s="845"/>
      <c r="DM85" s="845"/>
      <c r="DN85" s="845"/>
      <c r="DO85" s="845"/>
      <c r="DP85" s="845"/>
      <c r="DQ85" s="845"/>
      <c r="DR85" s="845"/>
      <c r="DS85" s="845"/>
      <c r="DT85" s="845"/>
      <c r="DU85" s="845"/>
      <c r="DV85" s="845"/>
      <c r="DW85" s="845"/>
      <c r="DX85" s="845"/>
      <c r="DY85" s="845"/>
      <c r="DZ85" s="845"/>
      <c r="EA85" s="845"/>
      <c r="EB85" s="845"/>
      <c r="EC85" s="845"/>
      <c r="ED85" s="845"/>
      <c r="EE85" s="845"/>
      <c r="EF85" s="845"/>
      <c r="EG85" s="845"/>
      <c r="EH85" s="845"/>
      <c r="EI85" s="845"/>
      <c r="EJ85" s="845"/>
      <c r="EK85" s="845"/>
      <c r="EL85" s="845"/>
      <c r="EM85" s="845"/>
      <c r="EN85" s="845"/>
      <c r="EO85" s="845"/>
      <c r="EP85" s="845"/>
      <c r="EQ85" s="845"/>
      <c r="ER85" s="845"/>
      <c r="ES85" s="845"/>
      <c r="ET85" s="845"/>
      <c r="EU85" s="845"/>
      <c r="EV85" s="845"/>
      <c r="EW85" s="845"/>
      <c r="EX85" s="845"/>
      <c r="EY85" s="845"/>
      <c r="EZ85" s="845"/>
      <c r="FA85" s="845"/>
      <c r="FB85" s="845"/>
      <c r="FC85" s="845"/>
      <c r="FD85" s="845"/>
      <c r="FE85" s="845"/>
      <c r="FF85" s="845"/>
      <c r="FG85" s="845"/>
      <c r="FH85" s="845"/>
      <c r="FI85" s="845"/>
      <c r="FJ85" s="845"/>
      <c r="FK85" s="845"/>
      <c r="FL85" s="845"/>
      <c r="FM85" s="845"/>
      <c r="FN85" s="845"/>
      <c r="FO85" s="845"/>
      <c r="FP85" s="845"/>
      <c r="FQ85" s="845"/>
      <c r="FR85" s="845"/>
      <c r="FS85" s="845"/>
      <c r="FT85" s="845"/>
      <c r="FU85" s="845"/>
      <c r="FV85" s="845"/>
      <c r="FW85" s="845"/>
      <c r="FX85" s="845"/>
      <c r="FY85" s="845"/>
      <c r="FZ85" s="845"/>
      <c r="GA85" s="845"/>
      <c r="GB85" s="845"/>
      <c r="GC85" s="845"/>
      <c r="GD85" s="845"/>
      <c r="GE85" s="845"/>
      <c r="GF85" s="845"/>
      <c r="GG85" s="845"/>
      <c r="GH85" s="845"/>
      <c r="GI85" s="845"/>
      <c r="GJ85" s="845"/>
      <c r="GK85" s="845"/>
      <c r="GL85" s="845"/>
      <c r="GM85" s="845"/>
      <c r="GN85" s="845"/>
      <c r="GO85" s="845"/>
      <c r="GP85" s="845"/>
      <c r="GQ85" s="845"/>
      <c r="GR85" s="845"/>
      <c r="GS85" s="845"/>
      <c r="GT85" s="845"/>
      <c r="GU85" s="845"/>
      <c r="GV85" s="845"/>
      <c r="GW85" s="845"/>
      <c r="GX85" s="845"/>
      <c r="GY85" s="845"/>
      <c r="GZ85" s="845"/>
      <c r="HA85" s="845"/>
      <c r="HB85" s="845"/>
      <c r="HC85" s="105"/>
    </row>
    <row r="86" spans="1:213" s="30" customFormat="1" ht="13.5" customHeight="1">
      <c r="D86" s="340"/>
      <c r="E86" s="340"/>
      <c r="F86" s="12" t="s">
        <v>62</v>
      </c>
      <c r="G86" s="835"/>
      <c r="H86" s="835"/>
      <c r="I86" s="835"/>
      <c r="J86" s="835"/>
      <c r="K86" s="835"/>
      <c r="L86" s="835"/>
      <c r="M86" s="835"/>
      <c r="N86" s="835"/>
      <c r="O86" s="835"/>
      <c r="P86" s="835"/>
      <c r="Q86" s="835"/>
      <c r="R86" s="835"/>
      <c r="S86" s="835"/>
      <c r="T86" s="835"/>
      <c r="U86" s="835"/>
      <c r="V86" s="835"/>
      <c r="W86" s="835"/>
      <c r="X86" s="835"/>
      <c r="Y86" s="835"/>
      <c r="Z86" s="835"/>
      <c r="AA86" s="835"/>
      <c r="AB86" s="835"/>
      <c r="AC86" s="835"/>
      <c r="AD86" s="835"/>
      <c r="AE86" s="835"/>
      <c r="AF86" s="835"/>
      <c r="AG86" s="835"/>
      <c r="AH86" s="835"/>
      <c r="AI86" s="835"/>
      <c r="AJ86" s="835"/>
      <c r="AK86" s="835"/>
      <c r="AL86" s="835"/>
      <c r="AM86" s="835"/>
      <c r="AN86" s="835"/>
      <c r="AO86" s="835"/>
      <c r="AP86" s="835"/>
      <c r="AQ86" s="835"/>
      <c r="AR86" s="835"/>
      <c r="AS86" s="835"/>
      <c r="AT86" s="835"/>
      <c r="AU86" s="835"/>
      <c r="AV86" s="835"/>
      <c r="AW86" s="835"/>
      <c r="AX86" s="835"/>
      <c r="AY86" s="835"/>
      <c r="AZ86" s="835"/>
      <c r="BA86" s="835"/>
      <c r="BB86" s="835"/>
      <c r="BC86" s="835"/>
      <c r="BD86" s="835"/>
      <c r="BE86" s="835"/>
      <c r="BF86" s="835"/>
      <c r="BG86" s="340"/>
      <c r="BH86" s="340"/>
      <c r="BI86" s="340"/>
      <c r="BJ86" s="340"/>
      <c r="BK86" s="340"/>
      <c r="BL86" s="340"/>
      <c r="BM86" s="340"/>
      <c r="BN86" s="340"/>
      <c r="BO86" s="340"/>
      <c r="BP86" s="340"/>
      <c r="BQ86" s="340"/>
      <c r="BR86" s="340"/>
      <c r="BS86" s="340"/>
      <c r="BT86" s="340"/>
      <c r="BU86" s="340"/>
      <c r="BV86" s="340"/>
      <c r="BW86" s="340"/>
      <c r="BX86" s="340"/>
      <c r="BY86" s="340"/>
      <c r="BZ86" s="340"/>
      <c r="CA86" s="340"/>
      <c r="CB86" s="340"/>
      <c r="CC86" s="340"/>
      <c r="CD86" s="340"/>
      <c r="CE86" s="340"/>
      <c r="CF86" s="340"/>
      <c r="CG86" s="340"/>
      <c r="CH86" s="340"/>
      <c r="CI86" s="340"/>
      <c r="CJ86" s="340"/>
      <c r="CK86" s="340"/>
      <c r="CL86" s="340"/>
      <c r="CM86" s="340"/>
      <c r="CN86" s="340"/>
      <c r="CO86" s="340"/>
      <c r="CP86" s="340"/>
      <c r="CQ86" s="340"/>
      <c r="CR86" s="340"/>
      <c r="CS86" s="340"/>
      <c r="CT86" s="340"/>
      <c r="CU86" s="340"/>
      <c r="CV86" s="340"/>
      <c r="CW86" s="340"/>
      <c r="CX86" s="340"/>
      <c r="CY86" s="340"/>
      <c r="CZ86" s="340"/>
      <c r="DA86" s="340"/>
      <c r="DB86" s="340"/>
      <c r="DC86" s="340"/>
      <c r="DD86" s="340"/>
      <c r="DE86" s="340"/>
      <c r="DF86" s="340"/>
      <c r="DG86" s="340"/>
      <c r="DH86" s="340"/>
      <c r="DI86" s="340"/>
      <c r="DJ86" s="340"/>
      <c r="DK86" s="340"/>
      <c r="DL86" s="340"/>
      <c r="DM86" s="340"/>
      <c r="DN86" s="340"/>
      <c r="DO86" s="340"/>
      <c r="DP86" s="340"/>
      <c r="DQ86" s="340"/>
      <c r="DR86" s="340"/>
      <c r="DS86" s="340"/>
      <c r="DT86" s="340"/>
      <c r="DU86" s="340"/>
      <c r="DV86" s="340"/>
      <c r="DW86" s="340"/>
      <c r="DX86" s="340"/>
      <c r="DY86" s="340"/>
      <c r="DZ86" s="340"/>
      <c r="EA86" s="340"/>
      <c r="EB86" s="340"/>
      <c r="EC86" s="340"/>
      <c r="ED86" s="340"/>
      <c r="EE86" s="340"/>
      <c r="EF86" s="340"/>
      <c r="EG86" s="340"/>
      <c r="EH86" s="340"/>
      <c r="EI86" s="340"/>
      <c r="EJ86" s="340"/>
      <c r="EK86" s="340"/>
      <c r="EL86" s="340"/>
      <c r="EM86" s="340"/>
      <c r="EN86" s="340"/>
      <c r="EO86" s="340"/>
      <c r="EP86" s="340"/>
      <c r="EQ86" s="340"/>
      <c r="ER86" s="340"/>
      <c r="ES86" s="340"/>
      <c r="ET86" s="340"/>
      <c r="EU86" s="340"/>
      <c r="EV86" s="340"/>
      <c r="EW86" s="340"/>
      <c r="EX86" s="340"/>
      <c r="EY86" s="340"/>
      <c r="EZ86" s="340"/>
      <c r="FA86" s="340"/>
      <c r="FB86" s="340"/>
      <c r="FC86" s="340"/>
      <c r="FD86" s="340"/>
      <c r="FE86" s="340"/>
      <c r="FF86" s="340"/>
      <c r="FG86" s="340"/>
      <c r="FH86" s="340"/>
      <c r="FI86" s="340"/>
      <c r="FJ86" s="340"/>
      <c r="FK86" s="340"/>
      <c r="FL86" s="340"/>
      <c r="FM86" s="340"/>
      <c r="FN86" s="340"/>
      <c r="FO86" s="340"/>
      <c r="FP86" s="340"/>
      <c r="FQ86" s="340"/>
      <c r="FR86" s="340"/>
      <c r="FS86" s="340"/>
      <c r="FT86" s="340"/>
      <c r="FU86" s="340"/>
      <c r="FV86" s="340"/>
      <c r="FW86" s="340"/>
      <c r="FX86" s="340"/>
      <c r="FY86" s="340"/>
      <c r="FZ86" s="340"/>
      <c r="GA86" s="340"/>
      <c r="GB86" s="340"/>
      <c r="GC86" s="341"/>
      <c r="GD86" s="341"/>
      <c r="GE86" s="341"/>
      <c r="GF86" s="341"/>
      <c r="GG86" s="341"/>
      <c r="GH86" s="341"/>
      <c r="GI86" s="341"/>
      <c r="GJ86" s="341"/>
      <c r="GK86" s="341"/>
      <c r="GL86" s="341"/>
      <c r="GM86" s="341"/>
      <c r="GN86" s="341"/>
      <c r="GO86" s="341"/>
      <c r="GP86" s="341"/>
      <c r="GQ86" s="340"/>
      <c r="GR86" s="340"/>
      <c r="GS86" s="340"/>
      <c r="GT86" s="340"/>
      <c r="GU86" s="340"/>
      <c r="GV86" s="340"/>
      <c r="GW86" s="340"/>
      <c r="GX86" s="340"/>
      <c r="GY86" s="341"/>
      <c r="GZ86" s="341"/>
      <c r="HA86" s="341"/>
      <c r="HB86" s="341"/>
      <c r="HC86" s="105"/>
    </row>
    <row r="87" spans="1:213" s="57" customFormat="1" ht="21.75" customHeight="1">
      <c r="D87" s="93"/>
      <c r="E87" s="93"/>
      <c r="F87" s="342" t="s">
        <v>63</v>
      </c>
      <c r="G87" s="836"/>
      <c r="H87" s="836"/>
      <c r="I87" s="836"/>
      <c r="J87" s="836"/>
      <c r="K87" s="836"/>
      <c r="L87" s="836"/>
      <c r="M87" s="836"/>
      <c r="N87" s="836"/>
      <c r="O87" s="836"/>
      <c r="P87" s="836"/>
      <c r="Q87" s="836"/>
      <c r="R87" s="836"/>
      <c r="S87" s="836"/>
      <c r="T87" s="836"/>
      <c r="U87" s="836"/>
      <c r="V87" s="836"/>
      <c r="W87" s="836"/>
      <c r="X87" s="836"/>
      <c r="Y87" s="836"/>
      <c r="Z87" s="836"/>
      <c r="AA87" s="836"/>
      <c r="AB87" s="836"/>
      <c r="AC87" s="836"/>
      <c r="AD87" s="836"/>
      <c r="AE87" s="836"/>
      <c r="AF87" s="836"/>
      <c r="AG87" s="836"/>
      <c r="AH87" s="836"/>
      <c r="AI87" s="836"/>
      <c r="AJ87" s="836"/>
      <c r="AK87" s="836"/>
      <c r="AL87" s="836"/>
      <c r="AM87" s="836"/>
      <c r="AN87" s="836"/>
      <c r="AO87" s="836"/>
      <c r="AP87" s="836"/>
      <c r="AQ87" s="836"/>
      <c r="AR87" s="836"/>
      <c r="AS87" s="836"/>
      <c r="AT87" s="836"/>
      <c r="AU87" s="836"/>
      <c r="AV87" s="836"/>
      <c r="AW87" s="836"/>
      <c r="AX87" s="836"/>
      <c r="AY87" s="836"/>
      <c r="AZ87" s="836"/>
      <c r="BA87" s="836"/>
      <c r="BB87" s="836"/>
      <c r="BC87" s="836"/>
      <c r="BD87" s="836"/>
      <c r="BE87" s="836"/>
      <c r="BF87" s="836"/>
      <c r="BG87" s="343"/>
      <c r="BH87" s="343"/>
      <c r="BI87" s="343"/>
      <c r="BJ87" s="343"/>
      <c r="BK87" s="837" t="s">
        <v>292</v>
      </c>
      <c r="BL87" s="837"/>
      <c r="BM87" s="837"/>
      <c r="BN87" s="837"/>
      <c r="BO87" s="837"/>
      <c r="BP87" s="837"/>
      <c r="BQ87" s="837"/>
      <c r="BR87" s="837"/>
      <c r="BS87" s="837"/>
      <c r="BT87" s="837"/>
      <c r="BU87" s="837"/>
      <c r="BV87" s="837"/>
      <c r="BW87" s="841"/>
      <c r="BX87" s="841"/>
      <c r="BY87" s="841"/>
      <c r="BZ87" s="841"/>
      <c r="CA87" s="841"/>
      <c r="CB87" s="841"/>
      <c r="CC87" s="841"/>
      <c r="CD87" s="841"/>
      <c r="CE87" s="841"/>
      <c r="CF87" s="841"/>
      <c r="CG87" s="841"/>
      <c r="CH87" s="841"/>
      <c r="CI87" s="841"/>
      <c r="CJ87" s="841"/>
      <c r="CK87" s="841"/>
      <c r="CL87" s="841"/>
      <c r="CM87" s="841"/>
      <c r="CN87" s="841"/>
      <c r="CO87" s="841"/>
      <c r="CP87" s="841"/>
      <c r="CQ87" s="841"/>
      <c r="CR87" s="841"/>
      <c r="CS87" s="841"/>
      <c r="CT87" s="841"/>
      <c r="CU87" s="841"/>
      <c r="CV87" s="841"/>
      <c r="CW87" s="841"/>
      <c r="CX87" s="841"/>
      <c r="CY87" s="841"/>
      <c r="CZ87" s="841"/>
      <c r="DA87" s="841"/>
      <c r="DB87" s="841"/>
      <c r="DC87" s="841"/>
      <c r="DD87" s="841"/>
      <c r="DE87" s="841"/>
      <c r="DF87" s="841"/>
      <c r="DG87" s="841"/>
      <c r="DH87" s="841"/>
      <c r="DI87" s="841"/>
      <c r="DJ87" s="841"/>
      <c r="DK87" s="841"/>
      <c r="DL87" s="841"/>
      <c r="DM87" s="841"/>
      <c r="DN87" s="841"/>
      <c r="DO87" s="841"/>
      <c r="DP87" s="841"/>
      <c r="DQ87" s="841"/>
      <c r="DR87" s="841"/>
      <c r="DS87" s="841"/>
      <c r="DT87" s="841"/>
      <c r="DU87" s="841"/>
      <c r="DV87" s="841"/>
      <c r="DW87" s="841"/>
      <c r="DX87" s="841"/>
      <c r="DY87" s="841"/>
      <c r="DZ87" s="343"/>
      <c r="EA87" s="343"/>
      <c r="EB87" s="837" t="s">
        <v>59</v>
      </c>
      <c r="EC87" s="837"/>
      <c r="ED87" s="837"/>
      <c r="EE87" s="837"/>
      <c r="EF87" s="837"/>
      <c r="EG87" s="837"/>
      <c r="EH87" s="837"/>
      <c r="EI87" s="837"/>
      <c r="EJ87" s="837"/>
      <c r="EK87" s="837"/>
      <c r="EL87" s="837"/>
      <c r="EM87" s="837"/>
      <c r="EN87" s="837"/>
      <c r="EO87" s="837"/>
      <c r="EP87" s="837"/>
      <c r="EQ87" s="837"/>
      <c r="ER87" s="837"/>
      <c r="ES87" s="841"/>
      <c r="ET87" s="841"/>
      <c r="EU87" s="841"/>
      <c r="EV87" s="841"/>
      <c r="EW87" s="841"/>
      <c r="EX87" s="841"/>
      <c r="EY87" s="841"/>
      <c r="EZ87" s="841"/>
      <c r="FA87" s="841"/>
      <c r="FB87" s="841"/>
      <c r="FC87" s="841"/>
      <c r="FD87" s="841"/>
      <c r="FE87" s="841"/>
      <c r="FF87" s="841"/>
      <c r="FG87" s="841"/>
      <c r="FH87" s="841"/>
      <c r="FI87" s="841"/>
      <c r="FJ87" s="841"/>
      <c r="FK87" s="841"/>
      <c r="FL87" s="841"/>
      <c r="FM87" s="841"/>
      <c r="FN87" s="841"/>
      <c r="FO87" s="841"/>
      <c r="FP87" s="841"/>
      <c r="FQ87" s="841"/>
      <c r="FR87" s="841"/>
      <c r="FS87" s="841"/>
      <c r="FT87" s="841"/>
      <c r="FU87" s="841"/>
      <c r="FV87" s="841"/>
      <c r="FW87" s="841"/>
      <c r="FX87" s="841"/>
      <c r="FY87" s="841"/>
      <c r="FZ87" s="841"/>
      <c r="GA87" s="841"/>
      <c r="GB87" s="841"/>
      <c r="GC87" s="841"/>
      <c r="GD87" s="841"/>
      <c r="GE87" s="841"/>
      <c r="GF87" s="841"/>
      <c r="GG87" s="841"/>
      <c r="GH87" s="841"/>
      <c r="GI87" s="841"/>
      <c r="GJ87" s="841"/>
      <c r="GK87" s="841"/>
      <c r="GL87" s="841"/>
      <c r="GM87" s="841"/>
      <c r="GN87" s="841"/>
      <c r="GO87" s="841"/>
      <c r="GP87" s="841"/>
      <c r="GQ87" s="841"/>
      <c r="GR87" s="841"/>
      <c r="GS87" s="841"/>
      <c r="GT87" s="841"/>
      <c r="GU87" s="841"/>
      <c r="GV87" s="93"/>
      <c r="GW87" s="93"/>
      <c r="GX87" s="93"/>
      <c r="GY87" s="91"/>
      <c r="GZ87" s="91"/>
      <c r="HA87" s="91"/>
      <c r="HB87" s="91"/>
      <c r="HC87" s="105"/>
    </row>
    <row r="88" spans="1:213" s="8" customFormat="1" ht="5.25" customHeight="1">
      <c r="D88" s="12"/>
      <c r="E88" s="12"/>
      <c r="F88" s="838" t="s">
        <v>359</v>
      </c>
      <c r="G88" s="838"/>
      <c r="H88" s="838"/>
      <c r="I88" s="838"/>
      <c r="J88" s="838"/>
      <c r="K88" s="838"/>
      <c r="L88" s="838"/>
      <c r="M88" s="838"/>
      <c r="N88" s="838"/>
      <c r="O88" s="840"/>
      <c r="P88" s="840"/>
      <c r="Q88" s="840"/>
      <c r="R88" s="840"/>
      <c r="S88" s="840"/>
      <c r="T88" s="840"/>
      <c r="U88" s="840"/>
      <c r="V88" s="840"/>
      <c r="W88" s="840"/>
      <c r="X88" s="840"/>
      <c r="Y88" s="840"/>
      <c r="Z88" s="840"/>
      <c r="AA88" s="840"/>
      <c r="AB88" s="840"/>
      <c r="AC88" s="840"/>
      <c r="AD88" s="840"/>
      <c r="AE88" s="840"/>
      <c r="AF88" s="840"/>
      <c r="AG88" s="840"/>
      <c r="AH88" s="840"/>
      <c r="AI88" s="840"/>
      <c r="AJ88" s="840"/>
      <c r="AK88" s="840"/>
      <c r="AL88" s="840"/>
      <c r="AM88" s="840"/>
      <c r="AN88" s="840"/>
      <c r="AO88" s="840"/>
      <c r="AP88" s="840"/>
      <c r="AQ88" s="840"/>
      <c r="AR88" s="840"/>
      <c r="AS88" s="840"/>
      <c r="AT88" s="840"/>
      <c r="AU88" s="840"/>
      <c r="AV88" s="840"/>
      <c r="AW88" s="840"/>
      <c r="AX88" s="840"/>
      <c r="AY88" s="840"/>
      <c r="AZ88" s="840"/>
      <c r="BA88" s="840"/>
      <c r="BB88" s="840"/>
      <c r="BC88" s="840"/>
      <c r="BD88" s="840"/>
      <c r="BE88" s="840"/>
      <c r="BF88" s="840"/>
      <c r="BG88" s="12"/>
      <c r="BH88" s="12"/>
      <c r="BI88" s="12"/>
      <c r="BJ88" s="12"/>
      <c r="BK88" s="19"/>
      <c r="BL88" s="19"/>
      <c r="BM88" s="19"/>
      <c r="BN88" s="19"/>
      <c r="BO88" s="19"/>
      <c r="BP88" s="19"/>
      <c r="BQ88" s="19"/>
      <c r="BR88" s="19"/>
      <c r="BS88" s="19"/>
      <c r="BT88" s="19"/>
      <c r="BU88" s="19"/>
      <c r="BV88" s="19"/>
      <c r="BW88" s="19"/>
      <c r="BX88" s="19"/>
      <c r="BY88" s="19"/>
      <c r="BZ88" s="19"/>
      <c r="CA88" s="19"/>
      <c r="CB88" s="19"/>
      <c r="CC88" s="19"/>
      <c r="CD88" s="19"/>
      <c r="CE88" s="19"/>
      <c r="CF88" s="19"/>
      <c r="CG88" s="19"/>
      <c r="CH88" s="19"/>
      <c r="CI88" s="19"/>
      <c r="CJ88" s="19"/>
      <c r="CK88" s="19"/>
      <c r="CL88" s="19"/>
      <c r="CM88" s="19"/>
      <c r="CN88" s="19"/>
      <c r="CO88" s="19"/>
      <c r="CP88" s="19"/>
      <c r="CQ88" s="19"/>
      <c r="CR88" s="19"/>
      <c r="CS88" s="19"/>
      <c r="CT88" s="19"/>
      <c r="CU88" s="19"/>
      <c r="CV88" s="19"/>
      <c r="CW88" s="19"/>
      <c r="CX88" s="19"/>
      <c r="CY88" s="19"/>
      <c r="CZ88" s="19"/>
      <c r="DA88" s="19"/>
      <c r="DB88" s="19"/>
      <c r="DC88" s="19"/>
      <c r="DD88" s="19"/>
      <c r="DE88" s="19"/>
      <c r="DF88" s="19"/>
      <c r="DG88" s="19"/>
      <c r="DH88" s="19"/>
      <c r="DI88" s="19"/>
      <c r="DJ88" s="19"/>
      <c r="DK88" s="19"/>
      <c r="DL88" s="19"/>
      <c r="DM88" s="19"/>
      <c r="DN88" s="19"/>
      <c r="DO88" s="19"/>
      <c r="DP88" s="19"/>
      <c r="DQ88" s="19"/>
      <c r="DR88" s="19"/>
      <c r="DS88" s="19"/>
      <c r="DT88" s="19"/>
      <c r="DU88" s="19"/>
      <c r="DV88" s="19"/>
      <c r="DW88" s="19"/>
      <c r="DX88" s="19"/>
      <c r="DY88" s="19"/>
      <c r="DZ88" s="12"/>
      <c r="EA88" s="12"/>
      <c r="EB88" s="12"/>
      <c r="EC88" s="12"/>
      <c r="ED88" s="12"/>
      <c r="EE88" s="12"/>
      <c r="EF88" s="22"/>
      <c r="EG88" s="22"/>
      <c r="EH88" s="22"/>
      <c r="EI88" s="22"/>
      <c r="EJ88" s="22"/>
      <c r="EK88" s="133"/>
      <c r="EL88" s="133"/>
      <c r="EM88" s="133"/>
      <c r="EN88" s="133"/>
      <c r="EO88" s="133"/>
      <c r="EP88" s="133"/>
      <c r="EQ88" s="133"/>
      <c r="ER88" s="133"/>
      <c r="ES88" s="133"/>
      <c r="ET88" s="133"/>
      <c r="EU88" s="133"/>
      <c r="EV88" s="133"/>
      <c r="EW88" s="133"/>
      <c r="EX88" s="133"/>
      <c r="EY88" s="133"/>
      <c r="EZ88" s="133"/>
      <c r="FA88" s="344"/>
      <c r="FB88" s="344"/>
      <c r="FC88" s="344"/>
      <c r="FD88" s="344"/>
      <c r="FE88" s="344"/>
      <c r="FF88" s="344"/>
      <c r="FG88" s="133"/>
      <c r="FH88" s="133"/>
      <c r="FI88" s="133"/>
      <c r="FJ88" s="133"/>
      <c r="FK88" s="133"/>
      <c r="FL88" s="133"/>
      <c r="FM88" s="133"/>
      <c r="FN88" s="133"/>
      <c r="FO88" s="133"/>
      <c r="FP88" s="133"/>
      <c r="FQ88" s="133"/>
      <c r="FR88" s="133"/>
      <c r="FS88" s="133"/>
      <c r="FT88" s="133"/>
      <c r="FU88" s="133"/>
      <c r="FV88" s="133"/>
      <c r="FW88" s="133"/>
      <c r="FX88" s="133"/>
      <c r="FY88" s="133"/>
      <c r="FZ88" s="133"/>
      <c r="GA88" s="133"/>
      <c r="GB88" s="133"/>
      <c r="GC88" s="133"/>
      <c r="GD88" s="133"/>
      <c r="GE88" s="133"/>
      <c r="GF88" s="133"/>
      <c r="GG88" s="133"/>
      <c r="GH88" s="133"/>
      <c r="GI88" s="133"/>
      <c r="GJ88" s="133"/>
      <c r="GK88" s="133"/>
      <c r="GL88" s="133"/>
      <c r="GM88" s="133"/>
      <c r="GN88" s="133"/>
      <c r="GO88" s="133"/>
      <c r="GP88" s="133"/>
      <c r="GQ88" s="133"/>
      <c r="GR88" s="133"/>
      <c r="GS88" s="133"/>
      <c r="GT88" s="133"/>
      <c r="GU88" s="133"/>
      <c r="GV88" s="133"/>
      <c r="GW88" s="133"/>
      <c r="GX88" s="12"/>
      <c r="GY88" s="7"/>
      <c r="GZ88" s="7"/>
      <c r="HA88" s="7"/>
      <c r="HB88" s="7"/>
      <c r="HC88" s="105"/>
    </row>
    <row r="89" spans="1:213" s="26" customFormat="1" ht="15.75" customHeight="1">
      <c r="D89" s="338"/>
      <c r="E89" s="338"/>
      <c r="F89" s="839"/>
      <c r="G89" s="839"/>
      <c r="H89" s="839"/>
      <c r="I89" s="839"/>
      <c r="J89" s="839"/>
      <c r="K89" s="839"/>
      <c r="L89" s="839"/>
      <c r="M89" s="839"/>
      <c r="N89" s="839"/>
      <c r="O89" s="841"/>
      <c r="P89" s="841"/>
      <c r="Q89" s="841"/>
      <c r="R89" s="841"/>
      <c r="S89" s="841"/>
      <c r="T89" s="841"/>
      <c r="U89" s="841"/>
      <c r="V89" s="841"/>
      <c r="W89" s="841"/>
      <c r="X89" s="841"/>
      <c r="Y89" s="841"/>
      <c r="Z89" s="841"/>
      <c r="AA89" s="841"/>
      <c r="AB89" s="841"/>
      <c r="AC89" s="841"/>
      <c r="AD89" s="841"/>
      <c r="AE89" s="841"/>
      <c r="AF89" s="841"/>
      <c r="AG89" s="841"/>
      <c r="AH89" s="841"/>
      <c r="AI89" s="841"/>
      <c r="AJ89" s="841"/>
      <c r="AK89" s="841"/>
      <c r="AL89" s="841"/>
      <c r="AM89" s="841"/>
      <c r="AN89" s="841"/>
      <c r="AO89" s="841"/>
      <c r="AP89" s="841"/>
      <c r="AQ89" s="841"/>
      <c r="AR89" s="841"/>
      <c r="AS89" s="841"/>
      <c r="AT89" s="841"/>
      <c r="AU89" s="841"/>
      <c r="AV89" s="841"/>
      <c r="AW89" s="841"/>
      <c r="AX89" s="841"/>
      <c r="AY89" s="841"/>
      <c r="AZ89" s="841"/>
      <c r="BA89" s="841"/>
      <c r="BB89" s="841"/>
      <c r="BC89" s="841"/>
      <c r="BD89" s="841"/>
      <c r="BE89" s="841"/>
      <c r="BF89" s="841"/>
      <c r="BG89" s="338"/>
      <c r="BH89" s="338"/>
      <c r="BI89" s="338"/>
      <c r="BJ89" s="338"/>
      <c r="BK89" s="337"/>
      <c r="BL89" s="337"/>
      <c r="BM89" s="337"/>
      <c r="BN89" s="337"/>
      <c r="BO89" s="337"/>
      <c r="BP89" s="337"/>
      <c r="BQ89" s="337"/>
      <c r="BR89" s="337"/>
      <c r="BS89" s="337"/>
      <c r="BT89" s="337"/>
      <c r="BU89" s="337"/>
      <c r="BV89" s="337"/>
      <c r="BW89" s="337"/>
      <c r="BX89" s="337"/>
      <c r="BY89" s="337"/>
      <c r="BZ89" s="337"/>
      <c r="CA89" s="337"/>
      <c r="CB89" s="337"/>
      <c r="CC89" s="337"/>
      <c r="CD89" s="337"/>
      <c r="CE89" s="337"/>
      <c r="CF89" s="337"/>
      <c r="CG89" s="337"/>
      <c r="CH89" s="337"/>
      <c r="CI89" s="337"/>
      <c r="CJ89" s="337"/>
      <c r="CK89" s="337"/>
      <c r="CL89" s="337"/>
      <c r="CM89" s="337"/>
      <c r="CN89" s="337"/>
      <c r="CO89" s="337"/>
      <c r="CP89" s="337"/>
      <c r="CQ89" s="337"/>
      <c r="CR89" s="337"/>
      <c r="CS89" s="337"/>
      <c r="CT89" s="337"/>
      <c r="CU89" s="337"/>
      <c r="CV89" s="337"/>
      <c r="CW89" s="337"/>
      <c r="CX89" s="337"/>
      <c r="CY89" s="337"/>
      <c r="CZ89" s="337"/>
      <c r="DA89" s="832" t="str">
        <f>IF(会社名等!E14="","",会社名等!E14)</f>
        <v/>
      </c>
      <c r="DB89" s="832"/>
      <c r="DC89" s="832"/>
      <c r="DD89" s="832"/>
      <c r="DE89" s="832"/>
      <c r="DF89" s="832"/>
      <c r="DG89" s="832"/>
      <c r="DH89" s="832"/>
      <c r="DI89" s="832"/>
      <c r="DJ89" s="832"/>
      <c r="DK89" s="832"/>
      <c r="DL89" s="832"/>
      <c r="DM89" s="832"/>
      <c r="DN89" s="832"/>
      <c r="DO89" s="832"/>
      <c r="DP89" s="832"/>
      <c r="DQ89" s="832"/>
      <c r="DR89" s="832"/>
      <c r="DS89" s="832"/>
      <c r="DT89" s="832"/>
      <c r="DU89" s="832"/>
      <c r="DV89" s="832"/>
      <c r="DW89" s="832"/>
      <c r="DX89" s="832"/>
      <c r="DY89" s="832"/>
      <c r="DZ89" s="832"/>
      <c r="EA89" s="832"/>
      <c r="EB89" s="832"/>
      <c r="EC89" s="832"/>
      <c r="ED89" s="832"/>
      <c r="EE89" s="832"/>
      <c r="EF89" s="832"/>
      <c r="EG89" s="832"/>
      <c r="EH89" s="832"/>
      <c r="EI89" s="832"/>
      <c r="EJ89" s="832"/>
      <c r="EK89" s="832"/>
      <c r="EL89" s="832"/>
      <c r="EM89" s="832"/>
      <c r="EN89" s="832"/>
      <c r="EO89" s="832"/>
      <c r="EP89" s="832"/>
      <c r="EQ89" s="832"/>
      <c r="ER89" s="832"/>
      <c r="ES89" s="832"/>
      <c r="ET89" s="832"/>
      <c r="EU89" s="832"/>
      <c r="EV89" s="832"/>
      <c r="EW89" s="832"/>
      <c r="EX89" s="832"/>
      <c r="EY89" s="832"/>
      <c r="EZ89" s="832"/>
      <c r="FA89" s="832"/>
      <c r="FB89" s="832"/>
      <c r="FC89" s="832"/>
      <c r="FD89" s="832"/>
      <c r="FE89" s="832"/>
      <c r="FF89" s="832"/>
      <c r="FG89" s="832"/>
      <c r="FH89" s="832"/>
      <c r="FI89" s="832"/>
      <c r="FJ89" s="832"/>
      <c r="FK89" s="832"/>
      <c r="FL89" s="832"/>
      <c r="FM89" s="832"/>
      <c r="FN89" s="832"/>
      <c r="FO89" s="832"/>
      <c r="FP89" s="832"/>
      <c r="FQ89" s="832"/>
      <c r="FR89" s="832"/>
      <c r="FS89" s="832"/>
      <c r="FT89" s="832"/>
      <c r="FU89" s="832"/>
      <c r="FV89" s="832"/>
      <c r="FW89" s="832"/>
      <c r="FX89" s="832"/>
      <c r="FY89" s="832"/>
      <c r="FZ89" s="832"/>
      <c r="GA89" s="832"/>
      <c r="GB89" s="832"/>
      <c r="GC89" s="832"/>
      <c r="GD89" s="832"/>
      <c r="GE89" s="832"/>
      <c r="GF89" s="832"/>
      <c r="GG89" s="832"/>
      <c r="GH89" s="832"/>
      <c r="GI89" s="832"/>
      <c r="GJ89" s="832"/>
      <c r="GK89" s="832"/>
      <c r="GL89" s="832"/>
      <c r="GM89" s="832"/>
      <c r="GN89" s="832"/>
      <c r="GO89" s="832"/>
      <c r="GP89" s="832"/>
      <c r="GQ89" s="832"/>
      <c r="GR89" s="832"/>
      <c r="GS89" s="832"/>
      <c r="GT89" s="832"/>
      <c r="GU89" s="832"/>
      <c r="GV89" s="832"/>
      <c r="GW89" s="832"/>
      <c r="GX89" s="832"/>
      <c r="GY89" s="832"/>
      <c r="GZ89" s="832"/>
      <c r="HA89" s="832"/>
      <c r="HB89" s="832"/>
      <c r="HC89" s="105"/>
    </row>
    <row r="90" spans="1:213" s="26" customFormat="1" ht="15.75" customHeight="1">
      <c r="D90" s="338"/>
      <c r="E90" s="338"/>
      <c r="F90" s="337"/>
      <c r="G90" s="337"/>
      <c r="H90" s="337"/>
      <c r="I90" s="337"/>
      <c r="J90" s="337"/>
      <c r="K90" s="337"/>
      <c r="L90" s="337"/>
      <c r="M90" s="337"/>
      <c r="N90" s="337"/>
      <c r="O90" s="337"/>
      <c r="P90" s="337"/>
      <c r="Q90" s="337"/>
      <c r="R90" s="337"/>
      <c r="S90" s="337"/>
      <c r="T90" s="337"/>
      <c r="U90" s="337"/>
      <c r="V90" s="337"/>
      <c r="W90" s="337"/>
      <c r="X90" s="337"/>
      <c r="Y90" s="337"/>
      <c r="Z90" s="337"/>
      <c r="AA90" s="337"/>
      <c r="AB90" s="337"/>
      <c r="AC90" s="337"/>
      <c r="AD90" s="337"/>
      <c r="AE90" s="337"/>
      <c r="AF90" s="337"/>
      <c r="AG90" s="337"/>
      <c r="AH90" s="337"/>
      <c r="AI90" s="337"/>
      <c r="AJ90" s="337"/>
      <c r="AK90" s="337"/>
      <c r="AL90" s="337"/>
      <c r="AM90" s="337"/>
      <c r="AN90" s="337"/>
      <c r="AO90" s="337"/>
      <c r="AP90" s="337"/>
      <c r="AQ90" s="337"/>
      <c r="AR90" s="337"/>
      <c r="AS90" s="337"/>
      <c r="AT90" s="337"/>
      <c r="AU90" s="337"/>
      <c r="AV90" s="337"/>
      <c r="AW90" s="337"/>
      <c r="AX90" s="337"/>
      <c r="AY90" s="337"/>
      <c r="AZ90" s="337"/>
      <c r="BA90" s="337"/>
      <c r="BB90" s="337"/>
      <c r="BC90" s="337"/>
      <c r="BD90" s="337"/>
      <c r="BE90" s="337"/>
      <c r="BF90" s="337"/>
      <c r="BG90" s="338"/>
      <c r="BH90" s="338"/>
      <c r="BI90" s="338"/>
      <c r="BJ90" s="338"/>
      <c r="BK90" s="337"/>
      <c r="BL90" s="337"/>
      <c r="BM90" s="337"/>
      <c r="BN90" s="337"/>
      <c r="BO90" s="337"/>
      <c r="BP90" s="337"/>
      <c r="BQ90" s="337"/>
      <c r="BR90" s="337"/>
      <c r="BS90" s="337"/>
      <c r="BT90" s="337"/>
      <c r="BU90" s="337"/>
      <c r="BV90" s="337"/>
      <c r="BW90" s="337"/>
      <c r="BX90" s="337"/>
      <c r="BY90" s="337"/>
      <c r="BZ90" s="337"/>
      <c r="CA90" s="337"/>
      <c r="CB90" s="337"/>
      <c r="CC90" s="337"/>
      <c r="CD90" s="337"/>
      <c r="CE90" s="337"/>
      <c r="CF90" s="337"/>
      <c r="CG90" s="337"/>
      <c r="CH90" s="337"/>
      <c r="CI90" s="337"/>
      <c r="CJ90" s="337"/>
      <c r="CK90" s="337"/>
      <c r="CL90" s="337"/>
      <c r="CM90" s="337"/>
      <c r="CN90" s="337"/>
      <c r="CO90" s="337"/>
      <c r="CP90" s="337"/>
      <c r="CQ90" s="337"/>
      <c r="CR90" s="337"/>
      <c r="CS90" s="337"/>
      <c r="CT90" s="337"/>
      <c r="CU90" s="337"/>
      <c r="CV90" s="337"/>
      <c r="CW90" s="337"/>
      <c r="CX90" s="337"/>
      <c r="CY90" s="337"/>
      <c r="CZ90" s="337"/>
      <c r="DA90" s="832" t="str">
        <f>IF(会社名等!E15="","",会社名等!E15&amp;"  "&amp;会社名等!E18)</f>
        <v/>
      </c>
      <c r="DB90" s="832"/>
      <c r="DC90" s="832"/>
      <c r="DD90" s="832"/>
      <c r="DE90" s="832"/>
      <c r="DF90" s="832"/>
      <c r="DG90" s="832"/>
      <c r="DH90" s="832"/>
      <c r="DI90" s="832"/>
      <c r="DJ90" s="832"/>
      <c r="DK90" s="832"/>
      <c r="DL90" s="832"/>
      <c r="DM90" s="832"/>
      <c r="DN90" s="832"/>
      <c r="DO90" s="832"/>
      <c r="DP90" s="832"/>
      <c r="DQ90" s="832"/>
      <c r="DR90" s="832"/>
      <c r="DS90" s="832"/>
      <c r="DT90" s="832"/>
      <c r="DU90" s="832"/>
      <c r="DV90" s="832"/>
      <c r="DW90" s="832"/>
      <c r="DX90" s="832"/>
      <c r="DY90" s="832"/>
      <c r="DZ90" s="832"/>
      <c r="EA90" s="832"/>
      <c r="EB90" s="832"/>
      <c r="EC90" s="832"/>
      <c r="ED90" s="832"/>
      <c r="EE90" s="832"/>
      <c r="EF90" s="832"/>
      <c r="EG90" s="832"/>
      <c r="EH90" s="832"/>
      <c r="EI90" s="832"/>
      <c r="EJ90" s="832"/>
      <c r="EK90" s="832"/>
      <c r="EL90" s="832"/>
      <c r="EM90" s="832"/>
      <c r="EN90" s="832"/>
      <c r="EO90" s="832"/>
      <c r="EP90" s="832"/>
      <c r="EQ90" s="832"/>
      <c r="ER90" s="832"/>
      <c r="ES90" s="832"/>
      <c r="ET90" s="832"/>
      <c r="EU90" s="832"/>
      <c r="EV90" s="832"/>
      <c r="EW90" s="832"/>
      <c r="EX90" s="832"/>
      <c r="EY90" s="832"/>
      <c r="EZ90" s="832"/>
      <c r="FA90" s="832"/>
      <c r="FB90" s="832"/>
      <c r="FC90" s="832"/>
      <c r="FD90" s="832"/>
      <c r="FE90" s="832"/>
      <c r="FF90" s="832"/>
      <c r="FG90" s="832"/>
      <c r="FH90" s="832"/>
      <c r="FI90" s="832"/>
      <c r="FJ90" s="832"/>
      <c r="FK90" s="832"/>
      <c r="FL90" s="832"/>
      <c r="FM90" s="832"/>
      <c r="FN90" s="832"/>
      <c r="FO90" s="832"/>
      <c r="FP90" s="832"/>
      <c r="FQ90" s="832"/>
      <c r="FR90" s="832"/>
      <c r="FS90" s="832"/>
      <c r="FT90" s="832"/>
      <c r="FU90" s="832"/>
      <c r="FV90" s="832"/>
      <c r="FW90" s="832"/>
      <c r="FX90" s="832"/>
      <c r="FY90" s="832"/>
      <c r="FZ90" s="832"/>
      <c r="GA90" s="832"/>
      <c r="GB90" s="832"/>
      <c r="GC90" s="832"/>
      <c r="GD90" s="832"/>
      <c r="GE90" s="832"/>
      <c r="GF90" s="832"/>
      <c r="GG90" s="832"/>
      <c r="GH90" s="832"/>
      <c r="GI90" s="832"/>
      <c r="GJ90" s="832"/>
      <c r="GK90" s="832"/>
      <c r="GL90" s="832"/>
      <c r="GM90" s="832"/>
      <c r="GN90" s="832"/>
      <c r="GO90" s="832"/>
      <c r="GP90" s="832"/>
      <c r="GQ90" s="832"/>
      <c r="GR90" s="832"/>
      <c r="GS90" s="832"/>
      <c r="GT90" s="832"/>
      <c r="GU90" s="832"/>
      <c r="GV90" s="832"/>
      <c r="GW90" s="832"/>
      <c r="GX90" s="832"/>
      <c r="GY90" s="832"/>
      <c r="GZ90" s="832"/>
      <c r="HA90" s="832"/>
      <c r="HB90" s="832"/>
      <c r="HC90" s="105"/>
    </row>
    <row r="91" spans="1:213" s="26" customFormat="1" ht="15.75" customHeight="1">
      <c r="D91" s="338"/>
      <c r="E91" s="338"/>
      <c r="F91" s="337"/>
      <c r="G91" s="337"/>
      <c r="H91" s="337"/>
      <c r="I91" s="337"/>
      <c r="J91" s="337"/>
      <c r="K91" s="337"/>
      <c r="L91" s="337"/>
      <c r="M91" s="337"/>
      <c r="N91" s="337"/>
      <c r="O91" s="337"/>
      <c r="P91" s="337"/>
      <c r="Q91" s="337"/>
      <c r="R91" s="337"/>
      <c r="S91" s="337"/>
      <c r="T91" s="337"/>
      <c r="U91" s="337"/>
      <c r="V91" s="337"/>
      <c r="W91" s="337"/>
      <c r="X91" s="337"/>
      <c r="Y91" s="337"/>
      <c r="Z91" s="337"/>
      <c r="AA91" s="337"/>
      <c r="AB91" s="337"/>
      <c r="AC91" s="337"/>
      <c r="AD91" s="337"/>
      <c r="AE91" s="337"/>
      <c r="AF91" s="337"/>
      <c r="AG91" s="337"/>
      <c r="AH91" s="337"/>
      <c r="AI91" s="337"/>
      <c r="AJ91" s="337"/>
      <c r="AK91" s="337"/>
      <c r="AL91" s="337"/>
      <c r="AM91" s="337"/>
      <c r="AN91" s="337"/>
      <c r="AO91" s="337"/>
      <c r="AP91" s="337"/>
      <c r="AQ91" s="337"/>
      <c r="AR91" s="337"/>
      <c r="AS91" s="337"/>
      <c r="AT91" s="337"/>
      <c r="AU91" s="337"/>
      <c r="AV91" s="337"/>
      <c r="AW91" s="337"/>
      <c r="AX91" s="337"/>
      <c r="AY91" s="337"/>
      <c r="AZ91" s="337"/>
      <c r="BA91" s="337"/>
      <c r="BB91" s="337"/>
      <c r="BC91" s="337"/>
      <c r="BD91" s="337"/>
      <c r="BE91" s="337"/>
      <c r="BF91" s="337"/>
      <c r="BG91" s="338"/>
      <c r="BH91" s="338"/>
      <c r="BI91" s="338"/>
      <c r="BJ91" s="338"/>
      <c r="BK91" s="337"/>
      <c r="BL91" s="337"/>
      <c r="BM91" s="337"/>
      <c r="BN91" s="337"/>
      <c r="BO91" s="337"/>
      <c r="BP91" s="337"/>
      <c r="BQ91" s="337"/>
      <c r="BR91" s="337"/>
      <c r="BS91" s="337"/>
      <c r="BT91" s="337"/>
      <c r="BU91" s="337"/>
      <c r="BV91" s="337"/>
      <c r="BW91" s="337"/>
      <c r="BX91" s="337"/>
      <c r="BY91" s="337"/>
      <c r="BZ91" s="337"/>
      <c r="CA91" s="337"/>
      <c r="CB91" s="337"/>
      <c r="CC91" s="337"/>
      <c r="CD91" s="337"/>
      <c r="CE91" s="337"/>
      <c r="CF91" s="337"/>
      <c r="CG91" s="337"/>
      <c r="CH91" s="337"/>
      <c r="CI91" s="337"/>
      <c r="CJ91" s="337"/>
      <c r="CK91" s="337"/>
      <c r="CL91" s="337"/>
      <c r="CM91" s="337"/>
      <c r="CN91" s="337"/>
      <c r="CO91" s="337"/>
      <c r="CP91" s="337"/>
      <c r="CQ91" s="337"/>
      <c r="CR91" s="337"/>
      <c r="CS91" s="337"/>
      <c r="CT91" s="337"/>
      <c r="CU91" s="337"/>
      <c r="CV91" s="337"/>
      <c r="CW91" s="337"/>
      <c r="CX91" s="337"/>
      <c r="CY91" s="337"/>
      <c r="CZ91" s="337"/>
      <c r="DA91" s="832" t="str">
        <f>IF(会社名等!E16="","",会社名等!E16)</f>
        <v/>
      </c>
      <c r="DB91" s="832"/>
      <c r="DC91" s="832"/>
      <c r="DD91" s="832"/>
      <c r="DE91" s="832"/>
      <c r="DF91" s="832"/>
      <c r="DG91" s="832"/>
      <c r="DH91" s="832"/>
      <c r="DI91" s="832"/>
      <c r="DJ91" s="832"/>
      <c r="DK91" s="832"/>
      <c r="DL91" s="832"/>
      <c r="DM91" s="832"/>
      <c r="DN91" s="832"/>
      <c r="DO91" s="832"/>
      <c r="DP91" s="832"/>
      <c r="DQ91" s="832"/>
      <c r="DR91" s="832"/>
      <c r="DS91" s="832"/>
      <c r="DT91" s="832"/>
      <c r="DU91" s="832"/>
      <c r="DV91" s="832"/>
      <c r="DW91" s="832"/>
      <c r="DX91" s="832"/>
      <c r="DY91" s="832"/>
      <c r="DZ91" s="832"/>
      <c r="EA91" s="832"/>
      <c r="EB91" s="832"/>
      <c r="EC91" s="832"/>
      <c r="ED91" s="832"/>
      <c r="EE91" s="832"/>
      <c r="EF91" s="832"/>
      <c r="EG91" s="832"/>
      <c r="EH91" s="832"/>
      <c r="EI91" s="832"/>
      <c r="EJ91" s="832"/>
      <c r="EK91" s="832"/>
      <c r="EL91" s="832"/>
      <c r="EM91" s="832"/>
      <c r="EN91" s="832"/>
      <c r="EO91" s="832"/>
      <c r="EP91" s="832"/>
      <c r="EQ91" s="832"/>
      <c r="ER91" s="832"/>
      <c r="ES91" s="832"/>
      <c r="ET91" s="832"/>
      <c r="EU91" s="832"/>
      <c r="EV91" s="832"/>
      <c r="EW91" s="832"/>
      <c r="EX91" s="832"/>
      <c r="EY91" s="832"/>
      <c r="EZ91" s="832"/>
      <c r="FA91" s="832"/>
      <c r="FB91" s="832"/>
      <c r="FC91" s="832"/>
      <c r="FD91" s="832"/>
      <c r="FE91" s="832"/>
      <c r="FF91" s="832"/>
      <c r="FG91" s="832"/>
      <c r="FH91" s="832"/>
      <c r="FI91" s="832"/>
      <c r="FJ91" s="832"/>
      <c r="FK91" s="832"/>
      <c r="FL91" s="832"/>
      <c r="FM91" s="832"/>
      <c r="FN91" s="832"/>
      <c r="FO91" s="832"/>
      <c r="FP91" s="832"/>
      <c r="FQ91" s="832"/>
      <c r="FR91" s="832"/>
      <c r="FS91" s="832"/>
      <c r="FT91" s="832"/>
      <c r="FU91" s="832"/>
      <c r="FV91" s="832"/>
      <c r="FW91" s="832"/>
      <c r="FX91" s="832"/>
      <c r="FY91" s="832"/>
      <c r="FZ91" s="832"/>
      <c r="GA91" s="832"/>
      <c r="GB91" s="832"/>
      <c r="GC91" s="832"/>
      <c r="GD91" s="832"/>
      <c r="GE91" s="832"/>
      <c r="GF91" s="832"/>
      <c r="GG91" s="832"/>
      <c r="GH91" s="832"/>
      <c r="GI91" s="832"/>
      <c r="GJ91" s="832"/>
      <c r="GK91" s="832"/>
      <c r="GL91" s="832"/>
      <c r="GM91" s="832"/>
      <c r="GN91" s="832"/>
      <c r="GO91" s="832"/>
      <c r="GP91" s="832"/>
      <c r="GQ91" s="832"/>
      <c r="GR91" s="832"/>
      <c r="GS91" s="832"/>
      <c r="GT91" s="832"/>
      <c r="GU91" s="832"/>
      <c r="GV91" s="832"/>
      <c r="GW91" s="832"/>
      <c r="GX91" s="832"/>
      <c r="GY91" s="832"/>
      <c r="GZ91" s="832"/>
      <c r="HA91" s="832"/>
      <c r="HB91" s="832"/>
      <c r="HC91" s="105"/>
    </row>
    <row r="92" spans="1:213" s="125" customFormat="1"/>
    <row r="93" spans="1:213" s="125" customFormat="1">
      <c r="E93" s="90"/>
    </row>
    <row r="94" spans="1:213" s="125" customFormat="1">
      <c r="E94" s="90"/>
    </row>
    <row r="95" spans="1:213">
      <c r="E95" s="90"/>
    </row>
    <row r="96" spans="1:213">
      <c r="E96" s="90"/>
    </row>
    <row r="97" spans="5:5">
      <c r="E97" s="90"/>
    </row>
    <row r="98" spans="5:5">
      <c r="E98" s="90"/>
    </row>
    <row r="99" spans="5:5">
      <c r="E99" s="90"/>
    </row>
    <row r="100" spans="5:5">
      <c r="E100" s="90"/>
    </row>
    <row r="101" spans="5:5">
      <c r="E101" s="90"/>
    </row>
    <row r="102" spans="5:5">
      <c r="E102" s="90"/>
    </row>
    <row r="103" spans="5:5">
      <c r="E103" s="90"/>
    </row>
    <row r="104" spans="5:5">
      <c r="E104" s="90"/>
    </row>
    <row r="105" spans="5:5">
      <c r="E105" s="90"/>
    </row>
    <row r="106" spans="5:5">
      <c r="E106" s="90"/>
    </row>
    <row r="107" spans="5:5">
      <c r="E107" s="90"/>
    </row>
    <row r="108" spans="5:5">
      <c r="E108" s="90"/>
    </row>
    <row r="109" spans="5:5">
      <c r="E109" s="90"/>
    </row>
    <row r="110" spans="5:5">
      <c r="E110" s="90"/>
    </row>
    <row r="111" spans="5:5">
      <c r="E111" s="90"/>
    </row>
    <row r="112" spans="5:5">
      <c r="E112" s="90"/>
    </row>
    <row r="113" spans="5:5">
      <c r="E113" s="90"/>
    </row>
    <row r="114" spans="5:5">
      <c r="E114" s="90"/>
    </row>
    <row r="115" spans="5:5">
      <c r="E115" s="90"/>
    </row>
    <row r="116" spans="5:5">
      <c r="E116" s="90"/>
    </row>
    <row r="117" spans="5:5">
      <c r="E117" s="90"/>
    </row>
    <row r="118" spans="5:5">
      <c r="E118" s="90"/>
    </row>
    <row r="119" spans="5:5">
      <c r="E119" s="90"/>
    </row>
    <row r="120" spans="5:5">
      <c r="E120" s="90"/>
    </row>
    <row r="121" spans="5:5">
      <c r="E121" s="90"/>
    </row>
    <row r="122" spans="5:5">
      <c r="E122" s="90"/>
    </row>
    <row r="123" spans="5:5">
      <c r="E123" s="90"/>
    </row>
    <row r="124" spans="5:5">
      <c r="E124" s="90"/>
    </row>
    <row r="125" spans="5:5">
      <c r="E125" s="90"/>
    </row>
    <row r="126" spans="5:5">
      <c r="E126" s="90"/>
    </row>
    <row r="127" spans="5:5">
      <c r="E127" s="90"/>
    </row>
    <row r="128" spans="5:5">
      <c r="E128" s="90"/>
    </row>
    <row r="129" spans="5:5">
      <c r="E129" s="90"/>
    </row>
    <row r="130" spans="5:5">
      <c r="E130" s="90"/>
    </row>
    <row r="131" spans="5:5">
      <c r="E131" s="90"/>
    </row>
    <row r="132" spans="5:5">
      <c r="E132" s="90"/>
    </row>
    <row r="133" spans="5:5">
      <c r="E133" s="90"/>
    </row>
    <row r="134" spans="5:5">
      <c r="E134" s="90"/>
    </row>
    <row r="135" spans="5:5">
      <c r="E135" s="90"/>
    </row>
    <row r="136" spans="5:5">
      <c r="E136" s="90"/>
    </row>
    <row r="137" spans="5:5">
      <c r="E137" s="90"/>
    </row>
    <row r="138" spans="5:5">
      <c r="E138" s="90"/>
    </row>
    <row r="139" spans="5:5">
      <c r="E139" s="90"/>
    </row>
  </sheetData>
  <sheetProtection algorithmName="SHA-512" hashValue="yiJHc2G18fxSGE7epuGf4UA5NcQoIJ/V/rPU21SdvFwbOByE27dlSuMyVDtINTmRwp1lSzK0RjxjOeGZPNZGMA==" saltValue="wdXcmnuUvw7JsZqx/vwb2A==" spinCount="100000" sheet="1" objects="1" scenarios="1" selectLockedCells="1"/>
  <mergeCells count="647">
    <mergeCell ref="C5:P5"/>
    <mergeCell ref="Q5:V5"/>
    <mergeCell ref="X5:AC5"/>
    <mergeCell ref="B7:C7"/>
    <mergeCell ref="D7:P7"/>
    <mergeCell ref="Q7:CP7"/>
    <mergeCell ref="FI7:FO7"/>
    <mergeCell ref="FQ7:FW7"/>
    <mergeCell ref="B8:C8"/>
    <mergeCell ref="D8:P8"/>
    <mergeCell ref="Q8:CP8"/>
    <mergeCell ref="DX8:ED8"/>
    <mergeCell ref="EF8:EK8"/>
    <mergeCell ref="EN8:ER8"/>
    <mergeCell ref="B9:C9"/>
    <mergeCell ref="D9:P9"/>
    <mergeCell ref="Q9:BS9"/>
    <mergeCell ref="GI9:GN10"/>
    <mergeCell ref="GO9:GT10"/>
    <mergeCell ref="GU9:HA10"/>
    <mergeCell ref="B10:C10"/>
    <mergeCell ref="D10:P10"/>
    <mergeCell ref="Q10:BS10"/>
    <mergeCell ref="B11:C11"/>
    <mergeCell ref="D11:P11"/>
    <mergeCell ref="Q11:CP11"/>
    <mergeCell ref="GI11:GN11"/>
    <mergeCell ref="GO11:GT11"/>
    <mergeCell ref="GU11:HA11"/>
    <mergeCell ref="EB13:FZ15"/>
    <mergeCell ref="GB13:HB13"/>
    <mergeCell ref="BC14:EA14"/>
    <mergeCell ref="GE14:GH14"/>
    <mergeCell ref="GJ14:GM14"/>
    <mergeCell ref="GO14:GR14"/>
    <mergeCell ref="GT14:GW14"/>
    <mergeCell ref="GY14:HB14"/>
    <mergeCell ref="GV17:GZ17"/>
    <mergeCell ref="F18:BS20"/>
    <mergeCell ref="EO18:FK18"/>
    <mergeCell ref="FU18:GC18"/>
    <mergeCell ref="GM18:GU18"/>
    <mergeCell ref="CN19:DP19"/>
    <mergeCell ref="DS19:HB19"/>
    <mergeCell ref="CN20:DP20"/>
    <mergeCell ref="DS20:HB20"/>
    <mergeCell ref="EO17:FB17"/>
    <mergeCell ref="FC17:FK17"/>
    <mergeCell ref="FL17:FT17"/>
    <mergeCell ref="FU17:GC17"/>
    <mergeCell ref="GD17:GL17"/>
    <mergeCell ref="GM17:GU17"/>
    <mergeCell ref="E26:I26"/>
    <mergeCell ref="AB26:AK26"/>
    <mergeCell ref="AL26:AW26"/>
    <mergeCell ref="EW26:FO26"/>
    <mergeCell ref="D21:P22"/>
    <mergeCell ref="CN21:DP21"/>
    <mergeCell ref="DS21:HA22"/>
    <mergeCell ref="D23:P24"/>
    <mergeCell ref="R23:V24"/>
    <mergeCell ref="CZ23:DP24"/>
    <mergeCell ref="DS23:GS24"/>
    <mergeCell ref="GT23:HA24"/>
    <mergeCell ref="HE26:HE31"/>
    <mergeCell ref="R27:V27"/>
    <mergeCell ref="X27:AB27"/>
    <mergeCell ref="AE27:AH27"/>
    <mergeCell ref="AP27:BO29"/>
    <mergeCell ref="DA27:DD27"/>
    <mergeCell ref="DZ27:EC27"/>
    <mergeCell ref="EX27:FA27"/>
    <mergeCell ref="FK27:FO27"/>
    <mergeCell ref="FY27:GC27"/>
    <mergeCell ref="GI29:GM30"/>
    <mergeCell ref="FG29:FK30"/>
    <mergeCell ref="FU29:FY30"/>
    <mergeCell ref="FC28:FF31"/>
    <mergeCell ref="FL28:FO31"/>
    <mergeCell ref="FQ28:FT31"/>
    <mergeCell ref="FZ28:GC31"/>
    <mergeCell ref="GE28:GH31"/>
    <mergeCell ref="A29:A30"/>
    <mergeCell ref="E29:I30"/>
    <mergeCell ref="BP29:CC30"/>
    <mergeCell ref="CI29:CL30"/>
    <mergeCell ref="CM29:CO30"/>
    <mergeCell ref="CQ29:CS30"/>
    <mergeCell ref="AP30:BO32"/>
    <mergeCell ref="CD30:CH31"/>
    <mergeCell ref="EX28:FA31"/>
    <mergeCell ref="ED29:EH30"/>
    <mergeCell ref="EO29:EW30"/>
    <mergeCell ref="L28:O31"/>
    <mergeCell ref="S28:V31"/>
    <mergeCell ref="X28:AA31"/>
    <mergeCell ref="AE28:AH31"/>
    <mergeCell ref="AJ28:AM31"/>
    <mergeCell ref="CD28:CH29"/>
    <mergeCell ref="DA28:DD31"/>
    <mergeCell ref="DF28:DI31"/>
    <mergeCell ref="DK28:DN31"/>
    <mergeCell ref="E34:I35"/>
    <mergeCell ref="L34:O35"/>
    <mergeCell ref="S34:V35"/>
    <mergeCell ref="X34:AA35"/>
    <mergeCell ref="AE34:AH35"/>
    <mergeCell ref="FV33:FY33"/>
    <mergeCell ref="EO31:EW31"/>
    <mergeCell ref="AE33:AH33"/>
    <mergeCell ref="AS33:BQ33"/>
    <mergeCell ref="BS33:DD33"/>
    <mergeCell ref="DE33:EZ33"/>
    <mergeCell ref="DP28:DS31"/>
    <mergeCell ref="DU28:DX31"/>
    <mergeCell ref="DZ28:EC31"/>
    <mergeCell ref="CT29:CZ30"/>
    <mergeCell ref="BS34:DD34"/>
    <mergeCell ref="FV34:FY35"/>
    <mergeCell ref="HD34:HD35"/>
    <mergeCell ref="HE34:HF37"/>
    <mergeCell ref="AS35:BQ35"/>
    <mergeCell ref="BS35:DD35"/>
    <mergeCell ref="DE35:EZ35"/>
    <mergeCell ref="FD35:FU35"/>
    <mergeCell ref="GF35:GV35"/>
    <mergeCell ref="AW37:BA37"/>
    <mergeCell ref="BB37:BE37"/>
    <mergeCell ref="BP37:BS37"/>
    <mergeCell ref="GA34:GE35"/>
    <mergeCell ref="GF34:GV34"/>
    <mergeCell ref="BU37:BX37"/>
    <mergeCell ref="BY37:CC37"/>
    <mergeCell ref="DE34:EZ34"/>
    <mergeCell ref="FD34:FU34"/>
    <mergeCell ref="BP36:BS36"/>
    <mergeCell ref="AS34:BQ34"/>
    <mergeCell ref="GW34:GZ35"/>
    <mergeCell ref="E37:I37"/>
    <mergeCell ref="L37:O37"/>
    <mergeCell ref="S37:V37"/>
    <mergeCell ref="X37:AA37"/>
    <mergeCell ref="AB37:AL37"/>
    <mergeCell ref="AN37:AQ37"/>
    <mergeCell ref="AS37:AV37"/>
    <mergeCell ref="AN36:AQ36"/>
    <mergeCell ref="BB36:BE36"/>
    <mergeCell ref="AD40:AH40"/>
    <mergeCell ref="AI40:AM40"/>
    <mergeCell ref="AN40:AR40"/>
    <mergeCell ref="AS40:AW40"/>
    <mergeCell ref="AX40:BB40"/>
    <mergeCell ref="AD38:AM38"/>
    <mergeCell ref="BC40:BG40"/>
    <mergeCell ref="BG37:BJ37"/>
    <mergeCell ref="BK37:BO37"/>
    <mergeCell ref="FI40:FM40"/>
    <mergeCell ref="FN40:FR40"/>
    <mergeCell ref="DU40:DY40"/>
    <mergeCell ref="DZ40:ED40"/>
    <mergeCell ref="EE40:EI40"/>
    <mergeCell ref="EJ40:EN40"/>
    <mergeCell ref="CB40:CF40"/>
    <mergeCell ref="AJ41:AM41"/>
    <mergeCell ref="AO41:AR41"/>
    <mergeCell ref="AT41:AW41"/>
    <mergeCell ref="AY41:BB41"/>
    <mergeCell ref="BD41:BG41"/>
    <mergeCell ref="BI41:BL41"/>
    <mergeCell ref="BS41:BV41"/>
    <mergeCell ref="BX41:CA41"/>
    <mergeCell ref="BH40:BL40"/>
    <mergeCell ref="BM40:BQ40"/>
    <mergeCell ref="BR40:BV40"/>
    <mergeCell ref="BW40:CA40"/>
    <mergeCell ref="ET40:EX40"/>
    <mergeCell ref="EY40:FC40"/>
    <mergeCell ref="FD40:FH40"/>
    <mergeCell ref="CG40:CK40"/>
    <mergeCell ref="CW41:CZ41"/>
    <mergeCell ref="DQ41:DT41"/>
    <mergeCell ref="EO40:ES40"/>
    <mergeCell ref="CL40:CP40"/>
    <mergeCell ref="CQ40:CV40"/>
    <mergeCell ref="CW40:CZ40"/>
    <mergeCell ref="DA40:DE40"/>
    <mergeCell ref="DF40:DJ40"/>
    <mergeCell ref="DK40:DO40"/>
    <mergeCell ref="DP40:DT40"/>
    <mergeCell ref="CR41:CU41"/>
    <mergeCell ref="GR41:GU43"/>
    <mergeCell ref="FO41:FR41"/>
    <mergeCell ref="FY41:GB43"/>
    <mergeCell ref="GC41:GQ43"/>
    <mergeCell ref="FO43:FR43"/>
    <mergeCell ref="DV41:DY41"/>
    <mergeCell ref="EA41:ED41"/>
    <mergeCell ref="EF41:EI41"/>
    <mergeCell ref="EK41:EN41"/>
    <mergeCell ref="EP41:ES41"/>
    <mergeCell ref="EU41:EX41"/>
    <mergeCell ref="EK42:EN42"/>
    <mergeCell ref="FJ42:FM42"/>
    <mergeCell ref="EZ41:FC41"/>
    <mergeCell ref="FE41:FH41"/>
    <mergeCell ref="FJ41:FM41"/>
    <mergeCell ref="D41:J41"/>
    <mergeCell ref="L41:O41"/>
    <mergeCell ref="BN41:BQ41"/>
    <mergeCell ref="S41:V41"/>
    <mergeCell ref="X41:AA41"/>
    <mergeCell ref="AE41:AH41"/>
    <mergeCell ref="DL43:DO43"/>
    <mergeCell ref="AY43:BB43"/>
    <mergeCell ref="BD43:BG43"/>
    <mergeCell ref="BI43:BL43"/>
    <mergeCell ref="CC41:CF41"/>
    <mergeCell ref="CH41:CK41"/>
    <mergeCell ref="CM41:CP41"/>
    <mergeCell ref="BN43:BQ43"/>
    <mergeCell ref="BS43:BV43"/>
    <mergeCell ref="DB41:DE41"/>
    <mergeCell ref="DG41:DJ41"/>
    <mergeCell ref="DL41:DO41"/>
    <mergeCell ref="HE43:HF43"/>
    <mergeCell ref="AF44:AK44"/>
    <mergeCell ref="AX44:BC44"/>
    <mergeCell ref="CQ44:CV44"/>
    <mergeCell ref="EJ44:EO44"/>
    <mergeCell ref="GC44:GH44"/>
    <mergeCell ref="EK43:EN43"/>
    <mergeCell ref="EP43:ES43"/>
    <mergeCell ref="EU43:EX43"/>
    <mergeCell ref="EZ43:FC43"/>
    <mergeCell ref="AE43:AH43"/>
    <mergeCell ref="AJ43:AM43"/>
    <mergeCell ref="AO43:AR43"/>
    <mergeCell ref="AT43:AW43"/>
    <mergeCell ref="CR43:CU43"/>
    <mergeCell ref="CW43:CZ43"/>
    <mergeCell ref="CC43:CF43"/>
    <mergeCell ref="CH43:CK43"/>
    <mergeCell ref="CM43:CP43"/>
    <mergeCell ref="BX43:CA43"/>
    <mergeCell ref="DB43:DE43"/>
    <mergeCell ref="FE43:FH43"/>
    <mergeCell ref="FJ43:FM43"/>
    <mergeCell ref="DG43:DJ43"/>
    <mergeCell ref="AW45:BD45"/>
    <mergeCell ref="DZ45:EG45"/>
    <mergeCell ref="EI45:EP45"/>
    <mergeCell ref="DQ43:DT43"/>
    <mergeCell ref="DV43:DY43"/>
    <mergeCell ref="EA43:ED43"/>
    <mergeCell ref="EF43:EI43"/>
    <mergeCell ref="B45:C45"/>
    <mergeCell ref="E45:J45"/>
    <mergeCell ref="L45:O45"/>
    <mergeCell ref="S45:V45"/>
    <mergeCell ref="X45:AA45"/>
    <mergeCell ref="AE45:AL45"/>
    <mergeCell ref="S43:V43"/>
    <mergeCell ref="X43:AA43"/>
    <mergeCell ref="L43:O43"/>
    <mergeCell ref="AN45:AU45"/>
    <mergeCell ref="D42:J44"/>
    <mergeCell ref="AE42:AH42"/>
    <mergeCell ref="AO42:AR42"/>
    <mergeCell ref="BN42:BQ42"/>
    <mergeCell ref="CM42:CP42"/>
    <mergeCell ref="DL42:DO42"/>
    <mergeCell ref="CQ46:CV46"/>
    <mergeCell ref="EJ46:EO46"/>
    <mergeCell ref="CP45:CW45"/>
    <mergeCell ref="CY45:DF45"/>
    <mergeCell ref="DH45:DO45"/>
    <mergeCell ref="DQ45:DX45"/>
    <mergeCell ref="BF45:BM45"/>
    <mergeCell ref="BO45:BV45"/>
    <mergeCell ref="BX45:CE45"/>
    <mergeCell ref="CG45:CN45"/>
    <mergeCell ref="ER45:EY45"/>
    <mergeCell ref="FA45:FH45"/>
    <mergeCell ref="FJ45:FQ45"/>
    <mergeCell ref="FS45:FZ45"/>
    <mergeCell ref="GK47:GR47"/>
    <mergeCell ref="GT47:HA47"/>
    <mergeCell ref="AF48:AK48"/>
    <mergeCell ref="AX48:BC48"/>
    <mergeCell ref="CQ48:CV48"/>
    <mergeCell ref="EJ48:EO48"/>
    <mergeCell ref="GC48:GH48"/>
    <mergeCell ref="CG47:CN47"/>
    <mergeCell ref="CP47:CW47"/>
    <mergeCell ref="DQ47:DX47"/>
    <mergeCell ref="FA47:FH47"/>
    <mergeCell ref="GC46:GH46"/>
    <mergeCell ref="AE47:AL47"/>
    <mergeCell ref="AN47:AU47"/>
    <mergeCell ref="AW47:BD47"/>
    <mergeCell ref="AF46:AK46"/>
    <mergeCell ref="BF47:BM47"/>
    <mergeCell ref="BO47:BV47"/>
    <mergeCell ref="ER47:EY47"/>
    <mergeCell ref="AX46:BC46"/>
    <mergeCell ref="DZ47:EG47"/>
    <mergeCell ref="EI47:EP47"/>
    <mergeCell ref="CY47:DF47"/>
    <mergeCell ref="BX47:CE47"/>
    <mergeCell ref="ER51:EY51"/>
    <mergeCell ref="FA51:FH51"/>
    <mergeCell ref="EI49:EP49"/>
    <mergeCell ref="FA49:FH49"/>
    <mergeCell ref="B49:C49"/>
    <mergeCell ref="D49:J49"/>
    <mergeCell ref="L49:O49"/>
    <mergeCell ref="S49:V49"/>
    <mergeCell ref="X49:AA49"/>
    <mergeCell ref="AE49:AL49"/>
    <mergeCell ref="DH47:DO47"/>
    <mergeCell ref="AN49:AU49"/>
    <mergeCell ref="AW49:BD49"/>
    <mergeCell ref="CP49:CW49"/>
    <mergeCell ref="CY49:DF49"/>
    <mergeCell ref="AF50:AK50"/>
    <mergeCell ref="AX50:BC50"/>
    <mergeCell ref="CQ50:CV50"/>
    <mergeCell ref="EJ50:EO50"/>
    <mergeCell ref="DH49:DO49"/>
    <mergeCell ref="DQ49:DX49"/>
    <mergeCell ref="DZ49:EG49"/>
    <mergeCell ref="FJ49:FQ49"/>
    <mergeCell ref="FS49:FZ49"/>
    <mergeCell ref="BF49:BM49"/>
    <mergeCell ref="BO49:BV49"/>
    <mergeCell ref="BX49:CE49"/>
    <mergeCell ref="CG49:CN49"/>
    <mergeCell ref="ER49:EY49"/>
    <mergeCell ref="EI53:EP53"/>
    <mergeCell ref="CY51:DF51"/>
    <mergeCell ref="AF52:AK52"/>
    <mergeCell ref="AX52:BC52"/>
    <mergeCell ref="CQ52:CV52"/>
    <mergeCell ref="BX51:CE51"/>
    <mergeCell ref="AE51:AL51"/>
    <mergeCell ref="AN51:AU51"/>
    <mergeCell ref="AW51:BD51"/>
    <mergeCell ref="BX53:CE53"/>
    <mergeCell ref="CG53:CN53"/>
    <mergeCell ref="EJ52:EO52"/>
    <mergeCell ref="BF51:BM51"/>
    <mergeCell ref="BO51:BV51"/>
    <mergeCell ref="CG51:CN51"/>
    <mergeCell ref="DH51:DO51"/>
    <mergeCell ref="DQ51:DX51"/>
    <mergeCell ref="DZ51:EG51"/>
    <mergeCell ref="EI51:EP51"/>
    <mergeCell ref="CP51:CW51"/>
    <mergeCell ref="D53:J53"/>
    <mergeCell ref="L53:O53"/>
    <mergeCell ref="S53:V53"/>
    <mergeCell ref="X53:AA53"/>
    <mergeCell ref="AE53:AL53"/>
    <mergeCell ref="BF53:BM53"/>
    <mergeCell ref="BO53:BV53"/>
    <mergeCell ref="DZ53:EG53"/>
    <mergeCell ref="AN53:AU53"/>
    <mergeCell ref="AW53:BD53"/>
    <mergeCell ref="AF54:AK54"/>
    <mergeCell ref="AX54:BC54"/>
    <mergeCell ref="ER53:EY53"/>
    <mergeCell ref="FA53:FH53"/>
    <mergeCell ref="B55:C55"/>
    <mergeCell ref="D55:J55"/>
    <mergeCell ref="L55:O55"/>
    <mergeCell ref="S55:V55"/>
    <mergeCell ref="X55:AA55"/>
    <mergeCell ref="DH55:DO55"/>
    <mergeCell ref="AE55:AL55"/>
    <mergeCell ref="AN55:AU55"/>
    <mergeCell ref="CP53:CW53"/>
    <mergeCell ref="CY53:DF53"/>
    <mergeCell ref="DH53:DO53"/>
    <mergeCell ref="DQ53:DX53"/>
    <mergeCell ref="BO55:BV55"/>
    <mergeCell ref="BX55:CE55"/>
    <mergeCell ref="CG55:CN55"/>
    <mergeCell ref="CP55:CW55"/>
    <mergeCell ref="CQ54:CV54"/>
    <mergeCell ref="DW54:EY54"/>
    <mergeCell ref="CY55:DF55"/>
    <mergeCell ref="B53:C53"/>
    <mergeCell ref="FJ53:FQ53"/>
    <mergeCell ref="FS53:FZ53"/>
    <mergeCell ref="GB53:GI53"/>
    <mergeCell ref="GK53:GR53"/>
    <mergeCell ref="GT53:HA53"/>
    <mergeCell ref="HD45:HE54"/>
    <mergeCell ref="FJ51:FQ51"/>
    <mergeCell ref="FS51:FZ51"/>
    <mergeCell ref="GK51:GR51"/>
    <mergeCell ref="GT51:HA51"/>
    <mergeCell ref="GC52:GH52"/>
    <mergeCell ref="FJ47:FQ47"/>
    <mergeCell ref="FS47:FZ47"/>
    <mergeCell ref="GT49:HA49"/>
    <mergeCell ref="GB51:GI51"/>
    <mergeCell ref="GB47:GI47"/>
    <mergeCell ref="GK49:GR49"/>
    <mergeCell ref="GB45:GI45"/>
    <mergeCell ref="GK45:GR45"/>
    <mergeCell ref="GT45:HA45"/>
    <mergeCell ref="GB49:GI49"/>
    <mergeCell ref="GC50:GH50"/>
    <mergeCell ref="HE57:HG57"/>
    <mergeCell ref="DZ57:EX57"/>
    <mergeCell ref="FA57:GZ57"/>
    <mergeCell ref="DW55:GI55"/>
    <mergeCell ref="HE55:HG55"/>
    <mergeCell ref="AF58:AK58"/>
    <mergeCell ref="AX58:BC58"/>
    <mergeCell ref="CQ58:CV58"/>
    <mergeCell ref="EJ58:EO58"/>
    <mergeCell ref="GC58:GH58"/>
    <mergeCell ref="AT57:AW57"/>
    <mergeCell ref="AY57:BB57"/>
    <mergeCell ref="BF57:CB57"/>
    <mergeCell ref="CE57:DX57"/>
    <mergeCell ref="AE57:AH57"/>
    <mergeCell ref="AJ57:AM57"/>
    <mergeCell ref="AO57:AR57"/>
    <mergeCell ref="AW55:BD55"/>
    <mergeCell ref="BF55:BM55"/>
    <mergeCell ref="B59:C59"/>
    <mergeCell ref="D59:J59"/>
    <mergeCell ref="L59:O59"/>
    <mergeCell ref="S59:V59"/>
    <mergeCell ref="X59:AA59"/>
    <mergeCell ref="AE59:AL59"/>
    <mergeCell ref="D56:J58"/>
    <mergeCell ref="AE56:AH56"/>
    <mergeCell ref="BF59:BM59"/>
    <mergeCell ref="AO56:AR56"/>
    <mergeCell ref="L57:O57"/>
    <mergeCell ref="S57:V57"/>
    <mergeCell ref="X57:AA57"/>
    <mergeCell ref="BO59:BV59"/>
    <mergeCell ref="BX59:CE59"/>
    <mergeCell ref="CG59:CN59"/>
    <mergeCell ref="GT59:HA59"/>
    <mergeCell ref="FA59:FH59"/>
    <mergeCell ref="FJ59:FQ59"/>
    <mergeCell ref="FS59:FZ59"/>
    <mergeCell ref="GB59:GI59"/>
    <mergeCell ref="GK59:GR59"/>
    <mergeCell ref="DZ59:EG59"/>
    <mergeCell ref="EI59:EP59"/>
    <mergeCell ref="HD59:HE61"/>
    <mergeCell ref="AG60:AK60"/>
    <mergeCell ref="AX60:BC60"/>
    <mergeCell ref="CQ60:CV60"/>
    <mergeCell ref="EJ60:EO60"/>
    <mergeCell ref="GC60:GH60"/>
    <mergeCell ref="AE61:AL61"/>
    <mergeCell ref="AN61:AU61"/>
    <mergeCell ref="AW61:BD61"/>
    <mergeCell ref="ER59:EY59"/>
    <mergeCell ref="AN59:AU59"/>
    <mergeCell ref="AW59:BD59"/>
    <mergeCell ref="BF61:BM61"/>
    <mergeCell ref="BO61:BV61"/>
    <mergeCell ref="CP59:CW59"/>
    <mergeCell ref="CY59:DF59"/>
    <mergeCell ref="FJ61:FQ61"/>
    <mergeCell ref="FS61:FZ61"/>
    <mergeCell ref="GB61:GI61"/>
    <mergeCell ref="GK61:GR61"/>
    <mergeCell ref="ER61:EY61"/>
    <mergeCell ref="FA61:FH61"/>
    <mergeCell ref="DH59:DO59"/>
    <mergeCell ref="DQ59:DX59"/>
    <mergeCell ref="GT61:HA61"/>
    <mergeCell ref="AE62:AH62"/>
    <mergeCell ref="AO62:AR62"/>
    <mergeCell ref="AY62:BB62"/>
    <mergeCell ref="DI62:DL62"/>
    <mergeCell ref="EH62:EK62"/>
    <mergeCell ref="DH61:DO61"/>
    <mergeCell ref="DQ61:DX61"/>
    <mergeCell ref="DZ61:EG61"/>
    <mergeCell ref="EI61:EP61"/>
    <mergeCell ref="BX61:CE61"/>
    <mergeCell ref="CG61:CN61"/>
    <mergeCell ref="CP61:CW61"/>
    <mergeCell ref="CY61:DF61"/>
    <mergeCell ref="FG62:FJ62"/>
    <mergeCell ref="D63:J63"/>
    <mergeCell ref="L63:O63"/>
    <mergeCell ref="S63:V63"/>
    <mergeCell ref="X63:AA63"/>
    <mergeCell ref="AE63:AH63"/>
    <mergeCell ref="FB63:FE63"/>
    <mergeCell ref="ER63:EU63"/>
    <mergeCell ref="BD63:BG63"/>
    <mergeCell ref="BI63:BL63"/>
    <mergeCell ref="AJ63:AM63"/>
    <mergeCell ref="AO63:AR63"/>
    <mergeCell ref="AS63:AX63"/>
    <mergeCell ref="AY63:BB63"/>
    <mergeCell ref="HD65:HE68"/>
    <mergeCell ref="FQ66:FT66"/>
    <mergeCell ref="CI67:CL68"/>
    <mergeCell ref="CO67:CR68"/>
    <mergeCell ref="GP66:GS66"/>
    <mergeCell ref="FG63:FJ63"/>
    <mergeCell ref="FL63:FO63"/>
    <mergeCell ref="FQ63:FT63"/>
    <mergeCell ref="EM63:EP63"/>
    <mergeCell ref="EW63:EZ63"/>
    <mergeCell ref="DX63:EA63"/>
    <mergeCell ref="EC63:EF63"/>
    <mergeCell ref="EH63:EK63"/>
    <mergeCell ref="GP67:GS68"/>
    <mergeCell ref="FQ67:FT68"/>
    <mergeCell ref="GA67:GD68"/>
    <mergeCell ref="GF67:GI68"/>
    <mergeCell ref="GK67:GN68"/>
    <mergeCell ref="FV67:FY68"/>
    <mergeCell ref="EH67:EK68"/>
    <mergeCell ref="EM67:EP68"/>
    <mergeCell ref="ER67:EU68"/>
    <mergeCell ref="AE66:AH66"/>
    <mergeCell ref="BI66:BL66"/>
    <mergeCell ref="BN66:BQ66"/>
    <mergeCell ref="CO66:CR66"/>
    <mergeCell ref="EH66:EK66"/>
    <mergeCell ref="ER66:EU66"/>
    <mergeCell ref="AP67:BA67"/>
    <mergeCell ref="CI63:DH63"/>
    <mergeCell ref="DI63:DL63"/>
    <mergeCell ref="DN63:DQ63"/>
    <mergeCell ref="BI65:CZ65"/>
    <mergeCell ref="EH65:FY65"/>
    <mergeCell ref="BN63:BQ63"/>
    <mergeCell ref="AE64:BI64"/>
    <mergeCell ref="BJ64:DG64"/>
    <mergeCell ref="DS63:DV63"/>
    <mergeCell ref="CT67:CW68"/>
    <mergeCell ref="CY67:DB68"/>
    <mergeCell ref="DE67:DP68"/>
    <mergeCell ref="CM68:CN68"/>
    <mergeCell ref="EW67:EZ68"/>
    <mergeCell ref="FB67:FE68"/>
    <mergeCell ref="FG67:FJ68"/>
    <mergeCell ref="FL67:FO68"/>
    <mergeCell ref="AK67:AO68"/>
    <mergeCell ref="BS67:BV68"/>
    <mergeCell ref="BY67:CB68"/>
    <mergeCell ref="CD67:CG68"/>
    <mergeCell ref="AP68:BA68"/>
    <mergeCell ref="BW68:BX68"/>
    <mergeCell ref="BB67:BE68"/>
    <mergeCell ref="BI67:BL68"/>
    <mergeCell ref="BN67:BQ68"/>
    <mergeCell ref="D67:J68"/>
    <mergeCell ref="D76:J76"/>
    <mergeCell ref="L76:O76"/>
    <mergeCell ref="S76:V76"/>
    <mergeCell ref="X76:AA76"/>
    <mergeCell ref="AE76:AH76"/>
    <mergeCell ref="AN76:GX76"/>
    <mergeCell ref="AE69:AH69"/>
    <mergeCell ref="CC69:EX70"/>
    <mergeCell ref="D70:J72"/>
    <mergeCell ref="L70:O72"/>
    <mergeCell ref="S70:V72"/>
    <mergeCell ref="X70:AA72"/>
    <mergeCell ref="AE70:AH72"/>
    <mergeCell ref="AL70:AO72"/>
    <mergeCell ref="AP70:AZ71"/>
    <mergeCell ref="BB70:BE72"/>
    <mergeCell ref="CC71:FM72"/>
    <mergeCell ref="AP72:AZ73"/>
    <mergeCell ref="AE75:AH75"/>
    <mergeCell ref="L67:O68"/>
    <mergeCell ref="S67:V68"/>
    <mergeCell ref="X67:AA68"/>
    <mergeCell ref="AE67:AH68"/>
    <mergeCell ref="HE76:HE82"/>
    <mergeCell ref="AA77:AJ77"/>
    <mergeCell ref="AK77:AW78"/>
    <mergeCell ref="AA78:AJ78"/>
    <mergeCell ref="ES78:FT78"/>
    <mergeCell ref="AE79:AH79"/>
    <mergeCell ref="DE79:DH79"/>
    <mergeCell ref="A81:A82"/>
    <mergeCell ref="BN81:BY82"/>
    <mergeCell ref="CF81:CI82"/>
    <mergeCell ref="CK81:CN82"/>
    <mergeCell ref="CP81:CS82"/>
    <mergeCell ref="CU81:CX82"/>
    <mergeCell ref="AP82:BM83"/>
    <mergeCell ref="BZ82:CE83"/>
    <mergeCell ref="D80:J83"/>
    <mergeCell ref="L80:O83"/>
    <mergeCell ref="S80:V83"/>
    <mergeCell ref="X80:AA83"/>
    <mergeCell ref="AE80:AH83"/>
    <mergeCell ref="AJ80:AM83"/>
    <mergeCell ref="HD81:HD82"/>
    <mergeCell ref="FL81:FQ82"/>
    <mergeCell ref="ED79:EG79"/>
    <mergeCell ref="DA90:HB90"/>
    <mergeCell ref="DA91:HB91"/>
    <mergeCell ref="ES83:FB84"/>
    <mergeCell ref="G86:BF86"/>
    <mergeCell ref="G87:BF87"/>
    <mergeCell ref="BK87:BV87"/>
    <mergeCell ref="F88:N89"/>
    <mergeCell ref="O88:BF89"/>
    <mergeCell ref="DA89:HB89"/>
    <mergeCell ref="BW87:DY87"/>
    <mergeCell ref="EB87:ER87"/>
    <mergeCell ref="ES87:GU87"/>
    <mergeCell ref="FC80:FF83"/>
    <mergeCell ref="FH80:FK83"/>
    <mergeCell ref="GL80:GO83"/>
    <mergeCell ref="DO80:DR83"/>
    <mergeCell ref="DT80:DW83"/>
    <mergeCell ref="DY80:EB83"/>
    <mergeCell ref="ED80:EG83"/>
    <mergeCell ref="EH80:EM83"/>
    <mergeCell ref="GA81:GF82"/>
    <mergeCell ref="GP81:GU82"/>
    <mergeCell ref="D85:HB85"/>
    <mergeCell ref="FC79:FG79"/>
    <mergeCell ref="FR79:FV79"/>
    <mergeCell ref="GG79:GJ79"/>
    <mergeCell ref="FW80:FZ83"/>
    <mergeCell ref="GG80:GJ83"/>
    <mergeCell ref="AP80:BM81"/>
    <mergeCell ref="BZ80:CE81"/>
    <mergeCell ref="DJ80:DM83"/>
    <mergeCell ref="FR80:FU83"/>
    <mergeCell ref="DE80:DH83"/>
    <mergeCell ref="CY81:DD82"/>
    <mergeCell ref="EQ81:FB82"/>
  </mergeCells>
  <phoneticPr fontId="3"/>
  <printOptions horizontalCentered="1" verticalCentered="1"/>
  <pageMargins left="0.47244094488188981" right="0.19685039370078741" top="0.35433070866141736" bottom="0.19685039370078741" header="0.23622047244094491" footer="0.19685039370078741"/>
  <pageSetup paperSize="9" scale="69" orientation="portrait" horizontalDpi="4294967294"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GT85"/>
  <sheetViews>
    <sheetView showRowColHeaders="0" workbookViewId="0">
      <selection activeCell="ES14" sqref="ES14:FA14"/>
    </sheetView>
  </sheetViews>
  <sheetFormatPr defaultColWidth="9" defaultRowHeight="13.5"/>
  <cols>
    <col min="1" max="1" width="5.375" style="8" customWidth="1"/>
    <col min="2" max="3" width="1.75" style="8" customWidth="1"/>
    <col min="4" max="6" width="0.5" style="8" customWidth="1"/>
    <col min="7" max="7" width="13.875" style="8" customWidth="1"/>
    <col min="8" max="193" width="0.5" style="8" customWidth="1"/>
    <col min="194" max="194" width="0.75" style="8" customWidth="1"/>
    <col min="195" max="195" width="1.375" style="8" customWidth="1"/>
    <col min="196" max="198" width="3.375" style="8" customWidth="1"/>
    <col min="199" max="199" width="5.5" style="8" customWidth="1"/>
    <col min="200" max="200" width="9" style="8"/>
    <col min="201" max="202" width="14.625" style="8" customWidth="1"/>
    <col min="203" max="16384" width="9" style="8"/>
  </cols>
  <sheetData>
    <row r="1" spans="1:202" s="27" customFormat="1" ht="7.5" customHeight="1"/>
    <row r="2" spans="1:202" ht="18.75" customHeight="1">
      <c r="C2" s="1521" t="s">
        <v>317</v>
      </c>
      <c r="D2" s="1521"/>
      <c r="E2" s="1521"/>
      <c r="F2" s="1521"/>
      <c r="G2" s="1521"/>
      <c r="H2" s="1521"/>
      <c r="I2" s="1521"/>
      <c r="K2" s="1522"/>
      <c r="L2" s="1523"/>
      <c r="M2" s="1523"/>
      <c r="N2" s="1523"/>
      <c r="O2" s="1523"/>
      <c r="P2" s="1524"/>
      <c r="Q2" s="158"/>
      <c r="R2" s="1522"/>
      <c r="S2" s="1523"/>
      <c r="T2" s="1523"/>
      <c r="U2" s="1523"/>
      <c r="V2" s="1523"/>
      <c r="W2" s="1524"/>
      <c r="X2" s="159" t="s">
        <v>318</v>
      </c>
      <c r="Y2" s="159"/>
      <c r="Z2" s="159"/>
      <c r="AA2" s="159"/>
      <c r="AB2" s="159"/>
      <c r="AC2" s="159"/>
      <c r="AD2" s="159"/>
      <c r="AE2" s="159"/>
      <c r="AF2" s="159"/>
      <c r="AG2" s="159"/>
      <c r="AH2" s="159"/>
      <c r="AI2" s="159"/>
      <c r="AJ2" s="159"/>
      <c r="AK2" s="159"/>
      <c r="AL2" s="159"/>
      <c r="AM2" s="159"/>
      <c r="AN2" s="159"/>
      <c r="AO2" s="159"/>
      <c r="AP2" s="159"/>
      <c r="AQ2" s="159"/>
      <c r="AR2" s="159"/>
      <c r="AS2" s="159"/>
      <c r="AT2" s="159"/>
      <c r="AU2" s="158"/>
      <c r="GL2" s="27"/>
    </row>
    <row r="3" spans="1:202" ht="2.25" customHeight="1">
      <c r="C3" s="470"/>
      <c r="D3" s="470"/>
      <c r="E3" s="470"/>
      <c r="F3" s="470"/>
      <c r="G3" s="470"/>
      <c r="H3" s="470"/>
      <c r="I3" s="470"/>
      <c r="J3" s="158"/>
      <c r="X3" s="159"/>
      <c r="Y3" s="159"/>
      <c r="Z3" s="159"/>
      <c r="AA3" s="159"/>
      <c r="AB3" s="159"/>
      <c r="AC3" s="159"/>
      <c r="AD3" s="159"/>
      <c r="AE3" s="159"/>
      <c r="AF3" s="159"/>
      <c r="AG3" s="159"/>
      <c r="AH3" s="159"/>
      <c r="AI3" s="159"/>
      <c r="AJ3" s="159"/>
      <c r="AK3" s="159"/>
      <c r="AL3" s="159"/>
      <c r="AM3" s="159"/>
      <c r="AN3" s="159"/>
      <c r="AO3" s="159"/>
      <c r="AP3" s="159"/>
      <c r="AQ3" s="159"/>
      <c r="AR3" s="159"/>
      <c r="AS3" s="159"/>
      <c r="AT3" s="159"/>
      <c r="AU3" s="158"/>
      <c r="GL3" s="27"/>
    </row>
    <row r="4" spans="1:202" s="127" customFormat="1" ht="29.25" customHeight="1">
      <c r="B4" s="1525"/>
      <c r="C4" s="1526"/>
      <c r="D4" s="1527" t="s">
        <v>325</v>
      </c>
      <c r="E4" s="1527"/>
      <c r="F4" s="1527"/>
      <c r="G4" s="1527"/>
      <c r="H4" s="1527"/>
      <c r="I4" s="1527"/>
      <c r="J4" s="1508" t="s">
        <v>326</v>
      </c>
      <c r="K4" s="1508"/>
      <c r="L4" s="1508"/>
      <c r="M4" s="1508"/>
      <c r="N4" s="1508"/>
      <c r="O4" s="1508"/>
      <c r="P4" s="1508"/>
      <c r="Q4" s="1508"/>
      <c r="R4" s="1508"/>
      <c r="S4" s="1508"/>
      <c r="T4" s="1508"/>
      <c r="U4" s="1508"/>
      <c r="V4" s="1508"/>
      <c r="W4" s="1508"/>
      <c r="X4" s="1508"/>
      <c r="Y4" s="1508"/>
      <c r="Z4" s="1508"/>
      <c r="AA4" s="1508"/>
      <c r="AB4" s="1508"/>
      <c r="AC4" s="1508"/>
      <c r="AD4" s="1508"/>
      <c r="AE4" s="1508"/>
      <c r="AF4" s="1508"/>
      <c r="AG4" s="1508"/>
      <c r="AH4" s="1508"/>
      <c r="AI4" s="1508"/>
      <c r="AJ4" s="1508"/>
      <c r="AK4" s="1508"/>
      <c r="AL4" s="1508"/>
      <c r="AM4" s="1508"/>
      <c r="AN4" s="1508"/>
      <c r="AO4" s="1508"/>
      <c r="AP4" s="1509" t="s">
        <v>327</v>
      </c>
      <c r="AQ4" s="1510"/>
      <c r="AR4" s="1510"/>
      <c r="AS4" s="1510"/>
      <c r="AT4" s="1510"/>
      <c r="AU4" s="1510"/>
      <c r="AV4" s="1510"/>
      <c r="AW4" s="1510"/>
      <c r="AX4" s="1510"/>
      <c r="AY4" s="1510"/>
      <c r="AZ4" s="1510"/>
      <c r="BA4" s="1510"/>
      <c r="BB4" s="1510"/>
      <c r="BC4" s="1510"/>
      <c r="BD4" s="1510"/>
      <c r="BE4" s="1510"/>
      <c r="BF4" s="1510"/>
      <c r="BG4" s="1510"/>
      <c r="BH4" s="1510"/>
      <c r="BI4" s="1510"/>
      <c r="BJ4" s="1510"/>
      <c r="BK4" s="1510"/>
      <c r="BL4" s="1510"/>
      <c r="BM4" s="1510"/>
      <c r="BN4" s="1511" t="s">
        <v>105</v>
      </c>
      <c r="BO4" s="1512"/>
      <c r="BP4" s="1512"/>
      <c r="BQ4" s="1512"/>
      <c r="BR4" s="1512"/>
      <c r="BS4" s="1512"/>
      <c r="BT4" s="1512"/>
      <c r="BU4" s="1512"/>
      <c r="BV4" s="1512"/>
      <c r="BW4" s="1512"/>
      <c r="BX4" s="1512"/>
      <c r="BY4" s="1512"/>
      <c r="BZ4" s="1512"/>
      <c r="CA4" s="1512"/>
      <c r="CB4" s="1512"/>
      <c r="CC4" s="1512"/>
      <c r="CD4" s="1512"/>
      <c r="CE4" s="1512"/>
      <c r="CF4" s="1512"/>
      <c r="CG4" s="1512"/>
      <c r="CH4" s="1512"/>
      <c r="CI4" s="1512"/>
      <c r="CJ4" s="1512"/>
      <c r="CK4" s="1512"/>
      <c r="CL4" s="1512"/>
      <c r="CM4" s="1512"/>
      <c r="CN4" s="1512"/>
      <c r="CO4" s="1512"/>
      <c r="CP4" s="1512"/>
      <c r="CQ4" s="1512"/>
      <c r="CR4" s="1512"/>
      <c r="CS4" s="1512"/>
      <c r="CT4" s="1512"/>
      <c r="CU4" s="1512"/>
      <c r="CV4" s="1512"/>
      <c r="CW4" s="1512"/>
      <c r="CX4" s="1512"/>
      <c r="CY4" s="1512"/>
      <c r="CZ4" s="1512"/>
      <c r="DA4" s="1512"/>
      <c r="DB4" s="1512"/>
      <c r="DC4" s="1512"/>
      <c r="DD4" s="1512"/>
      <c r="DE4" s="1512"/>
      <c r="DF4" s="1512"/>
      <c r="DG4" s="1512"/>
      <c r="DH4" s="1512"/>
      <c r="DI4" s="1512"/>
      <c r="DJ4" s="1512"/>
      <c r="DK4" s="1512"/>
      <c r="DL4" s="1512"/>
      <c r="DM4" s="1512"/>
      <c r="DN4" s="1512"/>
      <c r="DO4" s="1512"/>
      <c r="DP4" s="1512"/>
      <c r="DQ4" s="1512"/>
      <c r="DR4" s="1512"/>
      <c r="DS4" s="1512"/>
      <c r="DT4" s="1512"/>
      <c r="DU4" s="1512"/>
      <c r="DV4" s="1512"/>
      <c r="DW4" s="1513"/>
      <c r="DX4" s="1508" t="s">
        <v>328</v>
      </c>
      <c r="DY4" s="1508"/>
      <c r="DZ4" s="1508"/>
      <c r="EA4" s="1508"/>
      <c r="EB4" s="1508"/>
      <c r="EC4" s="1508"/>
      <c r="ED4" s="1508"/>
      <c r="EE4" s="1508"/>
      <c r="EF4" s="1508"/>
      <c r="EG4" s="1508"/>
      <c r="EH4" s="1508"/>
      <c r="EI4" s="1508"/>
      <c r="EJ4" s="1508"/>
      <c r="EK4" s="1508"/>
      <c r="EL4" s="1508"/>
      <c r="EM4" s="1508"/>
      <c r="EN4" s="1508"/>
      <c r="EO4" s="1508"/>
      <c r="EP4" s="1508"/>
      <c r="EQ4" s="1508"/>
      <c r="ER4" s="1508"/>
      <c r="ES4" s="1508"/>
      <c r="ET4" s="1508"/>
      <c r="EU4" s="1508"/>
      <c r="EV4" s="1508"/>
      <c r="EW4" s="1508"/>
      <c r="EX4" s="1508"/>
      <c r="EY4" s="1508"/>
      <c r="EZ4" s="1508"/>
      <c r="FA4" s="1508"/>
      <c r="FB4" s="1508"/>
      <c r="FC4" s="1508"/>
      <c r="FD4" s="1508"/>
      <c r="FE4" s="1508" t="s">
        <v>329</v>
      </c>
      <c r="FF4" s="1508"/>
      <c r="FG4" s="1508"/>
      <c r="FH4" s="1508"/>
      <c r="FI4" s="1508"/>
      <c r="FJ4" s="1508"/>
      <c r="FK4" s="1508"/>
      <c r="FL4" s="1508"/>
      <c r="FM4" s="1508"/>
      <c r="FN4" s="1508"/>
      <c r="FO4" s="1508"/>
      <c r="FP4" s="1508"/>
      <c r="FQ4" s="1508"/>
      <c r="FR4" s="1508"/>
      <c r="FS4" s="1508"/>
      <c r="FT4" s="1508"/>
      <c r="FU4" s="1508"/>
      <c r="FV4" s="1508"/>
      <c r="FW4" s="1508"/>
      <c r="FX4" s="1508"/>
      <c r="FY4" s="1508"/>
      <c r="FZ4" s="1508"/>
      <c r="GA4" s="1508"/>
      <c r="GB4" s="1508"/>
      <c r="GC4" s="1508"/>
      <c r="GD4" s="1508"/>
      <c r="GE4" s="1508"/>
      <c r="GF4" s="1508"/>
      <c r="GG4" s="1508"/>
      <c r="GH4" s="1508"/>
      <c r="GI4" s="1508"/>
      <c r="GJ4" s="1508"/>
      <c r="GK4" s="1514"/>
      <c r="GL4" s="27"/>
      <c r="GM4" s="126"/>
      <c r="GT4" s="8"/>
    </row>
    <row r="5" spans="1:202" s="129" customFormat="1" ht="18" customHeight="1">
      <c r="B5" s="1515">
        <v>1</v>
      </c>
      <c r="C5" s="1516"/>
      <c r="D5" s="1532"/>
      <c r="E5" s="1517"/>
      <c r="F5" s="1517"/>
      <c r="G5" s="1517"/>
      <c r="H5" s="1517"/>
      <c r="I5" s="1518"/>
      <c r="J5" s="1520"/>
      <c r="K5" s="1501"/>
      <c r="L5" s="1501"/>
      <c r="M5" s="1501"/>
      <c r="N5" s="1501"/>
      <c r="O5" s="1501"/>
      <c r="P5" s="1501"/>
      <c r="Q5" s="1501"/>
      <c r="R5" s="1501"/>
      <c r="S5" s="1501"/>
      <c r="T5" s="1501"/>
      <c r="U5" s="1501"/>
      <c r="V5" s="1501"/>
      <c r="W5" s="1501"/>
      <c r="X5" s="1501"/>
      <c r="Y5" s="1501"/>
      <c r="Z5" s="1501"/>
      <c r="AA5" s="1501"/>
      <c r="AB5" s="1501"/>
      <c r="AC5" s="1501"/>
      <c r="AD5" s="1501"/>
      <c r="AE5" s="1501"/>
      <c r="AF5" s="1501"/>
      <c r="AG5" s="1501"/>
      <c r="AH5" s="1501"/>
      <c r="AI5" s="1501"/>
      <c r="AJ5" s="1501"/>
      <c r="AK5" s="1501"/>
      <c r="AL5" s="1501"/>
      <c r="AM5" s="1501"/>
      <c r="AN5" s="1501"/>
      <c r="AO5" s="1501"/>
      <c r="AP5" s="1506"/>
      <c r="AQ5" s="1507"/>
      <c r="AR5" s="1507"/>
      <c r="AS5" s="1507"/>
      <c r="AT5" s="1507"/>
      <c r="AU5" s="1507"/>
      <c r="AV5" s="1507"/>
      <c r="AW5" s="1507"/>
      <c r="AX5" s="1507"/>
      <c r="AY5" s="1507"/>
      <c r="AZ5" s="1507"/>
      <c r="BA5" s="1507"/>
      <c r="BB5" s="1507"/>
      <c r="BC5" s="1507"/>
      <c r="BD5" s="1507"/>
      <c r="BE5" s="1507"/>
      <c r="BF5" s="1507"/>
      <c r="BG5" s="1507"/>
      <c r="BH5" s="1507"/>
      <c r="BI5" s="1507"/>
      <c r="BJ5" s="1507"/>
      <c r="BK5" s="1507"/>
      <c r="BL5" s="1507"/>
      <c r="BM5" s="1507"/>
      <c r="BN5" s="1497"/>
      <c r="BO5" s="1498"/>
      <c r="BP5" s="1498"/>
      <c r="BQ5" s="1498"/>
      <c r="BR5" s="1498"/>
      <c r="BS5" s="1498"/>
      <c r="BT5" s="1498"/>
      <c r="BU5" s="1498"/>
      <c r="BV5" s="1498"/>
      <c r="BW5" s="1498"/>
      <c r="BX5" s="1498"/>
      <c r="BY5" s="1498"/>
      <c r="BZ5" s="1498"/>
      <c r="CA5" s="1498"/>
      <c r="CB5" s="1498"/>
      <c r="CC5" s="1498"/>
      <c r="CD5" s="1498"/>
      <c r="CE5" s="1498"/>
      <c r="CF5" s="1498"/>
      <c r="CG5" s="1498"/>
      <c r="CH5" s="1498"/>
      <c r="CI5" s="1498"/>
      <c r="CJ5" s="1498"/>
      <c r="CK5" s="1498"/>
      <c r="CL5" s="1498"/>
      <c r="CM5" s="1498"/>
      <c r="CN5" s="1498"/>
      <c r="CO5" s="1498"/>
      <c r="CP5" s="1498"/>
      <c r="CQ5" s="1498"/>
      <c r="CR5" s="1498"/>
      <c r="CS5" s="1498"/>
      <c r="CT5" s="1498"/>
      <c r="CU5" s="1498"/>
      <c r="CV5" s="1498"/>
      <c r="CW5" s="1498"/>
      <c r="CX5" s="1498"/>
      <c r="CY5" s="1498"/>
      <c r="CZ5" s="1498"/>
      <c r="DA5" s="1498"/>
      <c r="DB5" s="1498"/>
      <c r="DC5" s="1498"/>
      <c r="DD5" s="1498"/>
      <c r="DE5" s="1498"/>
      <c r="DF5" s="1498"/>
      <c r="DG5" s="1498"/>
      <c r="DH5" s="1498"/>
      <c r="DI5" s="1498"/>
      <c r="DJ5" s="1498"/>
      <c r="DK5" s="1498"/>
      <c r="DL5" s="1498"/>
      <c r="DM5" s="1498"/>
      <c r="DN5" s="1498"/>
      <c r="DO5" s="1498"/>
      <c r="DP5" s="1498"/>
      <c r="DQ5" s="1498"/>
      <c r="DR5" s="1498"/>
      <c r="DS5" s="1498"/>
      <c r="DT5" s="1498"/>
      <c r="DU5" s="1498"/>
      <c r="DV5" s="1498"/>
      <c r="DW5" s="1499"/>
      <c r="DX5" s="1500"/>
      <c r="DY5" s="1496"/>
      <c r="DZ5" s="1496"/>
      <c r="EA5" s="1496"/>
      <c r="EB5" s="1496"/>
      <c r="EC5" s="1496"/>
      <c r="ED5" s="1496"/>
      <c r="EE5" s="1496"/>
      <c r="EF5" s="1496"/>
      <c r="EG5" s="1496"/>
      <c r="EH5" s="1496"/>
      <c r="EI5" s="1496"/>
      <c r="EJ5" s="1496"/>
      <c r="EK5" s="1496"/>
      <c r="EL5" s="1496"/>
      <c r="EM5" s="1496"/>
      <c r="EN5" s="1496"/>
      <c r="EO5" s="1496"/>
      <c r="EP5" s="1496"/>
      <c r="EQ5" s="1496"/>
      <c r="ER5" s="1496"/>
      <c r="ES5" s="1496"/>
      <c r="ET5" s="1496"/>
      <c r="EU5" s="1496"/>
      <c r="EV5" s="1496"/>
      <c r="EW5" s="1496"/>
      <c r="EX5" s="1496"/>
      <c r="EY5" s="1496"/>
      <c r="EZ5" s="1496"/>
      <c r="FA5" s="1496"/>
      <c r="FB5" s="1496"/>
      <c r="FC5" s="1496"/>
      <c r="FD5" s="1496"/>
      <c r="FE5" s="1500"/>
      <c r="FF5" s="1496"/>
      <c r="FG5" s="1496"/>
      <c r="FH5" s="1496"/>
      <c r="FI5" s="1496"/>
      <c r="FJ5" s="1496"/>
      <c r="FK5" s="1496"/>
      <c r="FL5" s="1496"/>
      <c r="FM5" s="1496"/>
      <c r="FN5" s="1496"/>
      <c r="FO5" s="1496"/>
      <c r="FP5" s="1496"/>
      <c r="FQ5" s="1496"/>
      <c r="FR5" s="1496"/>
      <c r="FS5" s="1496"/>
      <c r="FT5" s="1496"/>
      <c r="FU5" s="1496"/>
      <c r="FV5" s="1496"/>
      <c r="FW5" s="1496"/>
      <c r="FX5" s="1496"/>
      <c r="FY5" s="1496"/>
      <c r="FZ5" s="1496"/>
      <c r="GA5" s="1496"/>
      <c r="GB5" s="1496"/>
      <c r="GC5" s="1496"/>
      <c r="GD5" s="1496"/>
      <c r="GE5" s="1496"/>
      <c r="GF5" s="1496"/>
      <c r="GG5" s="1496"/>
      <c r="GH5" s="1496"/>
      <c r="GI5" s="1496"/>
      <c r="GJ5" s="1496"/>
      <c r="GK5" s="1496"/>
      <c r="GL5" s="27"/>
      <c r="GM5" s="128"/>
      <c r="GN5" s="1074" t="s">
        <v>348</v>
      </c>
      <c r="GO5" s="1027" t="s">
        <v>349</v>
      </c>
      <c r="GP5" s="1027" t="s">
        <v>350</v>
      </c>
      <c r="GS5" s="127"/>
      <c r="GT5" s="8"/>
    </row>
    <row r="6" spans="1:202" s="129" customFormat="1" ht="18" customHeight="1">
      <c r="B6" s="1515">
        <v>2</v>
      </c>
      <c r="C6" s="1516"/>
      <c r="D6" s="1517"/>
      <c r="E6" s="1517"/>
      <c r="F6" s="1517"/>
      <c r="G6" s="1517"/>
      <c r="H6" s="1517"/>
      <c r="I6" s="1518"/>
      <c r="J6" s="1501"/>
      <c r="K6" s="1501"/>
      <c r="L6" s="1501"/>
      <c r="M6" s="1501"/>
      <c r="N6" s="1501"/>
      <c r="O6" s="1501"/>
      <c r="P6" s="1501"/>
      <c r="Q6" s="1501"/>
      <c r="R6" s="1501"/>
      <c r="S6" s="1501"/>
      <c r="T6" s="1501"/>
      <c r="U6" s="1501"/>
      <c r="V6" s="1501"/>
      <c r="W6" s="1501"/>
      <c r="X6" s="1501"/>
      <c r="Y6" s="1501"/>
      <c r="Z6" s="1501"/>
      <c r="AA6" s="1501"/>
      <c r="AB6" s="1501"/>
      <c r="AC6" s="1501"/>
      <c r="AD6" s="1501"/>
      <c r="AE6" s="1501"/>
      <c r="AF6" s="1501"/>
      <c r="AG6" s="1501"/>
      <c r="AH6" s="1501"/>
      <c r="AI6" s="1501"/>
      <c r="AJ6" s="1501"/>
      <c r="AK6" s="1501"/>
      <c r="AL6" s="1501"/>
      <c r="AM6" s="1501"/>
      <c r="AN6" s="1501"/>
      <c r="AO6" s="1501"/>
      <c r="AP6" s="1504"/>
      <c r="AQ6" s="1504"/>
      <c r="AR6" s="1504"/>
      <c r="AS6" s="1504"/>
      <c r="AT6" s="1504"/>
      <c r="AU6" s="1504"/>
      <c r="AV6" s="1504"/>
      <c r="AW6" s="1504"/>
      <c r="AX6" s="1504"/>
      <c r="AY6" s="1504"/>
      <c r="AZ6" s="1504"/>
      <c r="BA6" s="1504"/>
      <c r="BB6" s="1504"/>
      <c r="BC6" s="1504"/>
      <c r="BD6" s="1504"/>
      <c r="BE6" s="1504"/>
      <c r="BF6" s="1504"/>
      <c r="BG6" s="1504"/>
      <c r="BH6" s="1504"/>
      <c r="BI6" s="1504"/>
      <c r="BJ6" s="1504"/>
      <c r="BK6" s="1504"/>
      <c r="BL6" s="1504"/>
      <c r="BM6" s="1504"/>
      <c r="BN6" s="1519"/>
      <c r="BO6" s="1498"/>
      <c r="BP6" s="1498"/>
      <c r="BQ6" s="1498"/>
      <c r="BR6" s="1498"/>
      <c r="BS6" s="1498"/>
      <c r="BT6" s="1498"/>
      <c r="BU6" s="1498"/>
      <c r="BV6" s="1498"/>
      <c r="BW6" s="1498"/>
      <c r="BX6" s="1498"/>
      <c r="BY6" s="1498"/>
      <c r="BZ6" s="1498"/>
      <c r="CA6" s="1498"/>
      <c r="CB6" s="1498"/>
      <c r="CC6" s="1498"/>
      <c r="CD6" s="1498"/>
      <c r="CE6" s="1498"/>
      <c r="CF6" s="1498"/>
      <c r="CG6" s="1498"/>
      <c r="CH6" s="1498"/>
      <c r="CI6" s="1498"/>
      <c r="CJ6" s="1498"/>
      <c r="CK6" s="1498"/>
      <c r="CL6" s="1498"/>
      <c r="CM6" s="1498"/>
      <c r="CN6" s="1498"/>
      <c r="CO6" s="1498"/>
      <c r="CP6" s="1498"/>
      <c r="CQ6" s="1498"/>
      <c r="CR6" s="1498"/>
      <c r="CS6" s="1498"/>
      <c r="CT6" s="1498"/>
      <c r="CU6" s="1498"/>
      <c r="CV6" s="1498"/>
      <c r="CW6" s="1498"/>
      <c r="CX6" s="1498"/>
      <c r="CY6" s="1498"/>
      <c r="CZ6" s="1498"/>
      <c r="DA6" s="1498"/>
      <c r="DB6" s="1498"/>
      <c r="DC6" s="1498"/>
      <c r="DD6" s="1498"/>
      <c r="DE6" s="1498"/>
      <c r="DF6" s="1498"/>
      <c r="DG6" s="1498"/>
      <c r="DH6" s="1498"/>
      <c r="DI6" s="1498"/>
      <c r="DJ6" s="1498"/>
      <c r="DK6" s="1498"/>
      <c r="DL6" s="1498"/>
      <c r="DM6" s="1498"/>
      <c r="DN6" s="1498"/>
      <c r="DO6" s="1498"/>
      <c r="DP6" s="1498"/>
      <c r="DQ6" s="1498"/>
      <c r="DR6" s="1498"/>
      <c r="DS6" s="1498"/>
      <c r="DT6" s="1498"/>
      <c r="DU6" s="1498"/>
      <c r="DV6" s="1498"/>
      <c r="DW6" s="1499"/>
      <c r="DX6" s="1496"/>
      <c r="DY6" s="1496"/>
      <c r="DZ6" s="1496"/>
      <c r="EA6" s="1496"/>
      <c r="EB6" s="1496"/>
      <c r="EC6" s="1496"/>
      <c r="ED6" s="1496"/>
      <c r="EE6" s="1496"/>
      <c r="EF6" s="1496"/>
      <c r="EG6" s="1496"/>
      <c r="EH6" s="1496"/>
      <c r="EI6" s="1496"/>
      <c r="EJ6" s="1496"/>
      <c r="EK6" s="1496"/>
      <c r="EL6" s="1496"/>
      <c r="EM6" s="1496"/>
      <c r="EN6" s="1496"/>
      <c r="EO6" s="1496"/>
      <c r="EP6" s="1496"/>
      <c r="EQ6" s="1496"/>
      <c r="ER6" s="1496"/>
      <c r="ES6" s="1496"/>
      <c r="ET6" s="1496"/>
      <c r="EU6" s="1496"/>
      <c r="EV6" s="1496"/>
      <c r="EW6" s="1496"/>
      <c r="EX6" s="1496"/>
      <c r="EY6" s="1496"/>
      <c r="EZ6" s="1496"/>
      <c r="FA6" s="1496"/>
      <c r="FB6" s="1496"/>
      <c r="FC6" s="1496"/>
      <c r="FD6" s="1496"/>
      <c r="FE6" s="1496"/>
      <c r="FF6" s="1496"/>
      <c r="FG6" s="1496"/>
      <c r="FH6" s="1496"/>
      <c r="FI6" s="1496"/>
      <c r="FJ6" s="1496"/>
      <c r="FK6" s="1496"/>
      <c r="FL6" s="1496"/>
      <c r="FM6" s="1496"/>
      <c r="FN6" s="1496"/>
      <c r="FO6" s="1496"/>
      <c r="FP6" s="1496"/>
      <c r="FQ6" s="1496"/>
      <c r="FR6" s="1496"/>
      <c r="FS6" s="1496"/>
      <c r="FT6" s="1496"/>
      <c r="FU6" s="1496"/>
      <c r="FV6" s="1496"/>
      <c r="FW6" s="1496"/>
      <c r="FX6" s="1496"/>
      <c r="FY6" s="1496"/>
      <c r="FZ6" s="1496"/>
      <c r="GA6" s="1496"/>
      <c r="GB6" s="1496"/>
      <c r="GC6" s="1496"/>
      <c r="GD6" s="1496"/>
      <c r="GE6" s="1496"/>
      <c r="GF6" s="1496"/>
      <c r="GG6" s="1496"/>
      <c r="GH6" s="1496"/>
      <c r="GI6" s="1496"/>
      <c r="GJ6" s="1496"/>
      <c r="GK6" s="1496"/>
      <c r="GL6" s="27"/>
      <c r="GM6" s="128"/>
      <c r="GN6" s="1074"/>
      <c r="GO6" s="1027"/>
      <c r="GP6" s="1027"/>
      <c r="GS6" s="127"/>
      <c r="GT6" s="8"/>
    </row>
    <row r="7" spans="1:202" s="129" customFormat="1" ht="18" customHeight="1">
      <c r="B7" s="1494">
        <v>3</v>
      </c>
      <c r="C7" s="1495"/>
      <c r="D7" s="1517"/>
      <c r="E7" s="1517"/>
      <c r="F7" s="1517"/>
      <c r="G7" s="1517"/>
      <c r="H7" s="1517"/>
      <c r="I7" s="1518"/>
      <c r="J7" s="1501"/>
      <c r="K7" s="1501"/>
      <c r="L7" s="1501"/>
      <c r="M7" s="1501"/>
      <c r="N7" s="1501"/>
      <c r="O7" s="1501"/>
      <c r="P7" s="1501"/>
      <c r="Q7" s="1501"/>
      <c r="R7" s="1501"/>
      <c r="S7" s="1501"/>
      <c r="T7" s="1501"/>
      <c r="U7" s="1501"/>
      <c r="V7" s="1501"/>
      <c r="W7" s="1501"/>
      <c r="X7" s="1501"/>
      <c r="Y7" s="1501"/>
      <c r="Z7" s="1501"/>
      <c r="AA7" s="1501"/>
      <c r="AB7" s="1501"/>
      <c r="AC7" s="1501"/>
      <c r="AD7" s="1501"/>
      <c r="AE7" s="1501"/>
      <c r="AF7" s="1501"/>
      <c r="AG7" s="1501"/>
      <c r="AH7" s="1501"/>
      <c r="AI7" s="1501"/>
      <c r="AJ7" s="1501"/>
      <c r="AK7" s="1501"/>
      <c r="AL7" s="1501"/>
      <c r="AM7" s="1501"/>
      <c r="AN7" s="1501"/>
      <c r="AO7" s="1501"/>
      <c r="AP7" s="1504"/>
      <c r="AQ7" s="1504"/>
      <c r="AR7" s="1504"/>
      <c r="AS7" s="1504"/>
      <c r="AT7" s="1504"/>
      <c r="AU7" s="1504"/>
      <c r="AV7" s="1504"/>
      <c r="AW7" s="1504"/>
      <c r="AX7" s="1504"/>
      <c r="AY7" s="1504"/>
      <c r="AZ7" s="1504"/>
      <c r="BA7" s="1504"/>
      <c r="BB7" s="1504"/>
      <c r="BC7" s="1504"/>
      <c r="BD7" s="1504"/>
      <c r="BE7" s="1504"/>
      <c r="BF7" s="1504"/>
      <c r="BG7" s="1504"/>
      <c r="BH7" s="1504"/>
      <c r="BI7" s="1504"/>
      <c r="BJ7" s="1504"/>
      <c r="BK7" s="1504"/>
      <c r="BL7" s="1504"/>
      <c r="BM7" s="1504"/>
      <c r="BN7" s="1519"/>
      <c r="BO7" s="1498"/>
      <c r="BP7" s="1498"/>
      <c r="BQ7" s="1498"/>
      <c r="BR7" s="1498"/>
      <c r="BS7" s="1498"/>
      <c r="BT7" s="1498"/>
      <c r="BU7" s="1498"/>
      <c r="BV7" s="1498"/>
      <c r="BW7" s="1498"/>
      <c r="BX7" s="1498"/>
      <c r="BY7" s="1498"/>
      <c r="BZ7" s="1498"/>
      <c r="CA7" s="1498"/>
      <c r="CB7" s="1498"/>
      <c r="CC7" s="1498"/>
      <c r="CD7" s="1498"/>
      <c r="CE7" s="1498"/>
      <c r="CF7" s="1498"/>
      <c r="CG7" s="1498"/>
      <c r="CH7" s="1498"/>
      <c r="CI7" s="1498"/>
      <c r="CJ7" s="1498"/>
      <c r="CK7" s="1498"/>
      <c r="CL7" s="1498"/>
      <c r="CM7" s="1498"/>
      <c r="CN7" s="1498"/>
      <c r="CO7" s="1498"/>
      <c r="CP7" s="1498"/>
      <c r="CQ7" s="1498"/>
      <c r="CR7" s="1498"/>
      <c r="CS7" s="1498"/>
      <c r="CT7" s="1498"/>
      <c r="CU7" s="1498"/>
      <c r="CV7" s="1498"/>
      <c r="CW7" s="1498"/>
      <c r="CX7" s="1498"/>
      <c r="CY7" s="1498"/>
      <c r="CZ7" s="1498"/>
      <c r="DA7" s="1498"/>
      <c r="DB7" s="1498"/>
      <c r="DC7" s="1498"/>
      <c r="DD7" s="1498"/>
      <c r="DE7" s="1498"/>
      <c r="DF7" s="1498"/>
      <c r="DG7" s="1498"/>
      <c r="DH7" s="1498"/>
      <c r="DI7" s="1498"/>
      <c r="DJ7" s="1498"/>
      <c r="DK7" s="1498"/>
      <c r="DL7" s="1498"/>
      <c r="DM7" s="1498"/>
      <c r="DN7" s="1498"/>
      <c r="DO7" s="1498"/>
      <c r="DP7" s="1498"/>
      <c r="DQ7" s="1498"/>
      <c r="DR7" s="1498"/>
      <c r="DS7" s="1498"/>
      <c r="DT7" s="1498"/>
      <c r="DU7" s="1498"/>
      <c r="DV7" s="1498"/>
      <c r="DW7" s="1499"/>
      <c r="DX7" s="1496"/>
      <c r="DY7" s="1496"/>
      <c r="DZ7" s="1496"/>
      <c r="EA7" s="1496"/>
      <c r="EB7" s="1496"/>
      <c r="EC7" s="1496"/>
      <c r="ED7" s="1496"/>
      <c r="EE7" s="1496"/>
      <c r="EF7" s="1496"/>
      <c r="EG7" s="1496"/>
      <c r="EH7" s="1496"/>
      <c r="EI7" s="1496"/>
      <c r="EJ7" s="1496"/>
      <c r="EK7" s="1496"/>
      <c r="EL7" s="1496"/>
      <c r="EM7" s="1496"/>
      <c r="EN7" s="1496"/>
      <c r="EO7" s="1496"/>
      <c r="EP7" s="1496"/>
      <c r="EQ7" s="1496"/>
      <c r="ER7" s="1496"/>
      <c r="ES7" s="1496"/>
      <c r="ET7" s="1496"/>
      <c r="EU7" s="1496"/>
      <c r="EV7" s="1496"/>
      <c r="EW7" s="1496"/>
      <c r="EX7" s="1496"/>
      <c r="EY7" s="1496"/>
      <c r="EZ7" s="1496"/>
      <c r="FA7" s="1496"/>
      <c r="FB7" s="1496"/>
      <c r="FC7" s="1496"/>
      <c r="FD7" s="1496"/>
      <c r="FE7" s="1496"/>
      <c r="FF7" s="1496"/>
      <c r="FG7" s="1496"/>
      <c r="FH7" s="1496"/>
      <c r="FI7" s="1496"/>
      <c r="FJ7" s="1496"/>
      <c r="FK7" s="1496"/>
      <c r="FL7" s="1496"/>
      <c r="FM7" s="1496"/>
      <c r="FN7" s="1496"/>
      <c r="FO7" s="1496"/>
      <c r="FP7" s="1496"/>
      <c r="FQ7" s="1496"/>
      <c r="FR7" s="1496"/>
      <c r="FS7" s="1496"/>
      <c r="FT7" s="1496"/>
      <c r="FU7" s="1496"/>
      <c r="FV7" s="1496"/>
      <c r="FW7" s="1496"/>
      <c r="FX7" s="1496"/>
      <c r="FY7" s="1496"/>
      <c r="FZ7" s="1496"/>
      <c r="GA7" s="1496"/>
      <c r="GB7" s="1496"/>
      <c r="GC7" s="1496"/>
      <c r="GD7" s="1496"/>
      <c r="GE7" s="1496"/>
      <c r="GF7" s="1496"/>
      <c r="GG7" s="1496"/>
      <c r="GH7" s="1496"/>
      <c r="GI7" s="1496"/>
      <c r="GJ7" s="1496"/>
      <c r="GK7" s="1496"/>
      <c r="GL7" s="27"/>
      <c r="GM7" s="128"/>
      <c r="GN7" s="472" t="s">
        <v>351</v>
      </c>
      <c r="GO7" s="774"/>
      <c r="GP7" s="774"/>
      <c r="GS7" s="127"/>
    </row>
    <row r="8" spans="1:202" s="105" customFormat="1" ht="25.5" customHeight="1">
      <c r="B8" s="245"/>
      <c r="D8" s="106" t="s">
        <v>302</v>
      </c>
      <c r="GL8" s="27"/>
    </row>
    <row r="9" spans="1:202">
      <c r="B9" s="198"/>
      <c r="D9" s="1505" t="s">
        <v>590</v>
      </c>
      <c r="E9" s="1505"/>
      <c r="F9" s="1505"/>
      <c r="G9" s="1505"/>
      <c r="H9" s="1505"/>
      <c r="I9" s="1505"/>
      <c r="J9" s="1505"/>
      <c r="K9" s="1505"/>
      <c r="L9" s="1505"/>
      <c r="M9" s="1505"/>
      <c r="N9" s="1505"/>
      <c r="O9" s="1505"/>
      <c r="P9" s="1505"/>
      <c r="Q9" s="1505"/>
      <c r="R9" s="1505"/>
      <c r="S9" s="1505"/>
      <c r="T9" s="1505"/>
      <c r="U9" s="1505"/>
      <c r="V9" s="1505"/>
      <c r="W9" s="1505"/>
      <c r="X9" s="1505"/>
      <c r="Y9" s="1505"/>
      <c r="Z9" s="1505"/>
      <c r="AA9" s="1505"/>
      <c r="AB9" s="1505"/>
      <c r="AC9" s="1505"/>
      <c r="AD9" s="1505"/>
      <c r="AE9" s="1505"/>
      <c r="AF9" s="1505"/>
      <c r="AG9" s="1505"/>
      <c r="AH9" s="1505"/>
      <c r="AI9" s="1505"/>
      <c r="AJ9" s="1505"/>
      <c r="AK9" s="1505"/>
      <c r="AL9" s="1505"/>
      <c r="AM9" s="1505"/>
      <c r="AN9" s="1505"/>
      <c r="AO9" s="1505"/>
      <c r="AP9" s="1505"/>
      <c r="AQ9" s="1505"/>
      <c r="AR9" s="1505"/>
      <c r="AS9" s="1505"/>
      <c r="AT9" s="1505"/>
      <c r="AU9" s="1505"/>
      <c r="AV9" s="1505"/>
      <c r="AW9" s="1505"/>
      <c r="AX9" s="1505"/>
      <c r="AY9" s="1505"/>
      <c r="AZ9" s="1505"/>
      <c r="BA9" s="1505"/>
      <c r="BB9" s="1505"/>
      <c r="BC9" s="1505"/>
      <c r="BD9" s="1505"/>
      <c r="BE9" s="1505"/>
      <c r="BF9" s="1505"/>
      <c r="BG9" s="1505"/>
      <c r="BH9" s="1505"/>
      <c r="BI9" s="1505"/>
      <c r="BJ9" s="1505"/>
      <c r="BK9" s="1505"/>
      <c r="BL9" s="1505"/>
      <c r="BM9" s="1505"/>
      <c r="BN9" s="1505"/>
      <c r="BO9" s="1505"/>
      <c r="BP9" s="1505"/>
      <c r="BQ9" s="1505"/>
      <c r="BR9" s="1505"/>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1502" t="s">
        <v>279</v>
      </c>
      <c r="FO9" s="1502"/>
      <c r="FP9" s="1502"/>
      <c r="FQ9" s="1502"/>
      <c r="FR9" s="1502"/>
      <c r="FS9" s="1502"/>
      <c r="FT9" s="1502"/>
      <c r="FU9" s="1502"/>
      <c r="FV9" s="1502"/>
      <c r="FW9" s="1502"/>
      <c r="FX9" s="1502"/>
      <c r="FY9" s="1502"/>
      <c r="FZ9" s="1502"/>
      <c r="GA9" s="1502"/>
      <c r="GB9" s="1502"/>
      <c r="GC9" s="1502"/>
      <c r="GD9" s="1502"/>
      <c r="GE9" s="1502"/>
      <c r="GF9" s="1502"/>
      <c r="GG9" s="1502"/>
      <c r="GH9" s="1502"/>
      <c r="GI9" s="1502"/>
      <c r="GJ9" s="1502"/>
      <c r="GK9" s="1502"/>
      <c r="GL9" s="27"/>
    </row>
    <row r="10" spans="1:202" ht="23.25" customHeight="1">
      <c r="B10" s="198"/>
      <c r="D10" s="7"/>
      <c r="E10" s="1503"/>
      <c r="F10" s="1503"/>
      <c r="G10" s="1503"/>
      <c r="H10" s="1503"/>
      <c r="I10" s="1503"/>
      <c r="J10" s="1503"/>
      <c r="K10" s="1503"/>
      <c r="L10" s="1503"/>
      <c r="M10" s="1503"/>
      <c r="N10" s="1503"/>
      <c r="O10" s="1503"/>
      <c r="P10" s="1503"/>
      <c r="Q10" s="1503"/>
      <c r="R10" s="1503"/>
      <c r="S10" s="1503"/>
      <c r="T10" s="1503"/>
      <c r="U10" s="1503"/>
      <c r="V10" s="1503"/>
      <c r="W10" s="1503"/>
      <c r="X10" s="1503"/>
      <c r="Y10" s="1503"/>
      <c r="Z10" s="1503"/>
      <c r="AA10" s="1503"/>
      <c r="AB10" s="1503"/>
      <c r="AC10" s="1503"/>
      <c r="AD10" s="1503"/>
      <c r="AE10" s="1503"/>
      <c r="AF10" s="1503"/>
      <c r="AG10" s="1503"/>
      <c r="AH10" s="1503"/>
      <c r="AI10" s="1503"/>
      <c r="AJ10" s="1503"/>
      <c r="AK10" s="1503"/>
      <c r="AL10" s="1503"/>
      <c r="AM10" s="1503"/>
      <c r="AN10" s="1503"/>
      <c r="AO10" s="1503"/>
      <c r="AP10" s="1503"/>
      <c r="AQ10" s="1503"/>
      <c r="AR10" s="1503"/>
      <c r="AS10" s="1503"/>
      <c r="AT10" s="1503"/>
      <c r="AU10" s="1503"/>
      <c r="AV10" s="1503"/>
      <c r="AW10" s="1503"/>
      <c r="AX10" s="1503"/>
      <c r="AY10" s="1503"/>
      <c r="AZ10" s="1503"/>
      <c r="BA10" s="1503"/>
      <c r="BB10" s="1503"/>
      <c r="BC10" s="1503"/>
      <c r="BD10" s="1503"/>
      <c r="BE10" s="1503"/>
      <c r="BF10" s="1503"/>
      <c r="BG10" s="1503"/>
      <c r="BH10" s="1503"/>
      <c r="BI10" s="1503"/>
      <c r="BJ10" s="1503"/>
      <c r="BK10" s="1503"/>
      <c r="BL10" s="1503"/>
      <c r="BM10" s="1503"/>
      <c r="BN10" s="1503"/>
      <c r="BO10" s="1503"/>
      <c r="BP10" s="1503"/>
      <c r="BQ10" s="1503"/>
      <c r="BR10" s="1503"/>
      <c r="BS10" s="1503"/>
      <c r="BT10" s="1503"/>
      <c r="BU10" s="1503"/>
      <c r="BV10" s="1503"/>
      <c r="BW10" s="1503"/>
      <c r="BX10" s="1503"/>
      <c r="BY10" s="1503"/>
      <c r="BZ10" s="1503"/>
      <c r="CA10" s="1503"/>
      <c r="CB10" s="1503"/>
      <c r="CC10" s="1503"/>
      <c r="CD10" s="1503"/>
      <c r="CE10" s="1503"/>
      <c r="CF10" s="1503"/>
      <c r="CG10" s="1503"/>
      <c r="CH10" s="1503"/>
      <c r="CI10" s="1503"/>
      <c r="CJ10" s="1503"/>
      <c r="CK10" s="1503"/>
      <c r="CL10" s="1503"/>
      <c r="CM10" s="1503"/>
      <c r="CN10" s="1503"/>
      <c r="CO10" s="1503"/>
      <c r="CP10" s="1503"/>
      <c r="CQ10" s="1503"/>
      <c r="CR10" s="1503"/>
      <c r="CS10" s="1503"/>
      <c r="CT10" s="1503"/>
      <c r="CU10" s="1503"/>
      <c r="CV10" s="1503"/>
      <c r="CW10" s="1503"/>
      <c r="CX10" s="1503"/>
      <c r="CY10" s="1503"/>
      <c r="CZ10" s="1503"/>
      <c r="DA10" s="1503"/>
      <c r="DB10" s="1503"/>
      <c r="DC10" s="1503"/>
      <c r="DD10" s="1503"/>
      <c r="DE10" s="1503"/>
      <c r="DF10" s="1503"/>
      <c r="DG10" s="1503"/>
      <c r="DH10" s="1503"/>
      <c r="DI10" s="1503"/>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1249">
        <v>0</v>
      </c>
      <c r="FO10" s="1250"/>
      <c r="FP10" s="1250"/>
      <c r="FQ10" s="1251"/>
      <c r="FR10" s="12"/>
      <c r="FS10" s="1249">
        <v>0</v>
      </c>
      <c r="FT10" s="1250"/>
      <c r="FU10" s="1250"/>
      <c r="FV10" s="1251"/>
      <c r="FW10" s="19"/>
      <c r="FX10" s="1249">
        <v>0</v>
      </c>
      <c r="FY10" s="1250"/>
      <c r="FZ10" s="1250"/>
      <c r="GA10" s="1251"/>
      <c r="GB10" s="12"/>
      <c r="GC10" s="1249">
        <v>0</v>
      </c>
      <c r="GD10" s="1250"/>
      <c r="GE10" s="1250"/>
      <c r="GF10" s="1251"/>
      <c r="GG10" s="19"/>
      <c r="GH10" s="1249">
        <v>3</v>
      </c>
      <c r="GI10" s="1250"/>
      <c r="GJ10" s="1250"/>
      <c r="GK10" s="1251"/>
      <c r="GL10" s="27"/>
    </row>
    <row r="11" spans="1:202" ht="31.5" customHeight="1">
      <c r="B11" s="198"/>
      <c r="D11" s="7"/>
      <c r="E11" s="890" t="s">
        <v>776</v>
      </c>
      <c r="F11" s="890"/>
      <c r="G11" s="890"/>
      <c r="H11" s="890"/>
      <c r="I11" s="890"/>
      <c r="J11" s="890"/>
      <c r="K11" s="890"/>
      <c r="L11" s="890"/>
      <c r="M11" s="890"/>
      <c r="N11" s="890"/>
      <c r="O11" s="890"/>
      <c r="P11" s="890"/>
      <c r="Q11" s="890"/>
      <c r="R11" s="890"/>
      <c r="S11" s="890"/>
      <c r="T11" s="890"/>
      <c r="U11" s="890"/>
      <c r="V11" s="890"/>
      <c r="W11" s="890"/>
      <c r="X11" s="890"/>
      <c r="Y11" s="890"/>
      <c r="Z11" s="890"/>
      <c r="AA11" s="890"/>
      <c r="AB11" s="890"/>
      <c r="AC11" s="890"/>
      <c r="AD11" s="890"/>
      <c r="AE11" s="890"/>
      <c r="AF11" s="890"/>
      <c r="AG11" s="890"/>
      <c r="AH11" s="890"/>
      <c r="AI11" s="890"/>
      <c r="AJ11" s="890"/>
      <c r="AK11" s="890"/>
      <c r="AL11" s="890"/>
      <c r="AM11" s="890"/>
      <c r="AN11" s="890"/>
      <c r="AO11" s="890"/>
      <c r="AP11" s="890"/>
      <c r="AQ11" s="890"/>
      <c r="AR11" s="890"/>
      <c r="AS11" s="890"/>
      <c r="AT11" s="890"/>
      <c r="AU11" s="890"/>
      <c r="AV11" s="890"/>
      <c r="AW11" s="890"/>
      <c r="AX11" s="890"/>
      <c r="AY11" s="890"/>
      <c r="AZ11" s="890"/>
      <c r="BA11" s="890"/>
      <c r="BB11" s="890"/>
      <c r="BC11" s="890"/>
      <c r="BD11" s="890"/>
      <c r="BE11" s="890"/>
      <c r="BF11" s="890"/>
      <c r="BG11" s="890"/>
      <c r="BH11" s="890"/>
      <c r="BI11" s="890"/>
      <c r="BJ11" s="890"/>
      <c r="BK11" s="890"/>
      <c r="BL11" s="890"/>
      <c r="BM11" s="890"/>
      <c r="BN11" s="890"/>
      <c r="BO11" s="890"/>
      <c r="BP11" s="890"/>
      <c r="BQ11" s="890"/>
      <c r="BR11" s="890"/>
      <c r="BS11" s="890"/>
      <c r="BT11" s="890"/>
      <c r="BU11" s="890"/>
      <c r="BV11" s="890"/>
      <c r="BW11" s="890"/>
      <c r="BX11" s="890"/>
      <c r="BY11" s="890"/>
      <c r="BZ11" s="890"/>
      <c r="CA11" s="890"/>
      <c r="CB11" s="890"/>
      <c r="CC11" s="890"/>
      <c r="CD11" s="890"/>
      <c r="CE11" s="890"/>
      <c r="CF11" s="890"/>
      <c r="CG11" s="890"/>
      <c r="CH11" s="890"/>
      <c r="CI11" s="890"/>
      <c r="CJ11" s="890"/>
      <c r="CK11" s="890"/>
      <c r="CL11" s="890"/>
      <c r="CM11" s="890"/>
      <c r="CN11" s="890"/>
      <c r="CO11" s="890"/>
      <c r="CP11" s="890"/>
      <c r="CQ11" s="890"/>
      <c r="CR11" s="890"/>
      <c r="CS11" s="890"/>
      <c r="CT11" s="890"/>
      <c r="CU11" s="890"/>
      <c r="CV11" s="890"/>
      <c r="CW11" s="890"/>
      <c r="CX11" s="890"/>
      <c r="CY11" s="890"/>
      <c r="CZ11" s="890"/>
      <c r="DA11" s="890"/>
      <c r="DB11" s="890"/>
      <c r="DC11" s="890"/>
      <c r="DD11" s="890"/>
      <c r="DE11" s="890"/>
      <c r="DF11" s="890"/>
      <c r="DG11" s="890"/>
      <c r="DH11" s="890"/>
      <c r="DI11" s="890"/>
      <c r="DJ11" s="890"/>
      <c r="DK11" s="890"/>
      <c r="DL11" s="890"/>
      <c r="DM11" s="890"/>
      <c r="DN11" s="890"/>
      <c r="DO11" s="890"/>
      <c r="DP11" s="890"/>
      <c r="DQ11" s="890"/>
      <c r="DR11" s="890"/>
      <c r="DS11" s="890"/>
      <c r="DT11" s="890"/>
      <c r="DU11" s="890"/>
      <c r="DV11" s="890"/>
      <c r="DW11" s="890"/>
      <c r="DX11" s="890"/>
      <c r="DY11" s="890"/>
      <c r="DZ11" s="890"/>
      <c r="EA11" s="890"/>
      <c r="EB11" s="890"/>
      <c r="EC11" s="890"/>
      <c r="ED11" s="890"/>
      <c r="EE11" s="890"/>
      <c r="EF11" s="890"/>
      <c r="EG11" s="890"/>
      <c r="EH11" s="890"/>
      <c r="EI11" s="890"/>
      <c r="EJ11" s="890"/>
      <c r="EK11" s="890"/>
      <c r="EL11" s="890"/>
      <c r="EM11" s="890"/>
      <c r="EN11" s="890"/>
      <c r="EO11" s="890"/>
      <c r="EP11" s="890"/>
      <c r="EQ11" s="890"/>
      <c r="ER11" s="890"/>
      <c r="ES11" s="890"/>
      <c r="ET11" s="890"/>
      <c r="EU11" s="890"/>
      <c r="EV11" s="890"/>
      <c r="EW11" s="890"/>
      <c r="EX11" s="890"/>
      <c r="EY11" s="890"/>
      <c r="EZ11" s="890"/>
      <c r="FA11" s="890"/>
      <c r="FB11" s="890"/>
      <c r="FC11" s="890"/>
      <c r="FD11" s="890"/>
      <c r="FE11" s="890"/>
      <c r="FF11" s="890"/>
      <c r="FG11" s="890"/>
      <c r="FH11" s="890"/>
      <c r="FI11" s="890"/>
      <c r="FJ11" s="890"/>
      <c r="FK11" s="890"/>
      <c r="FL11" s="890"/>
      <c r="FM11" s="890"/>
      <c r="FN11" s="890"/>
      <c r="FO11" s="890"/>
      <c r="FP11" s="890"/>
      <c r="FQ11" s="890"/>
      <c r="FR11" s="890"/>
      <c r="FS11" s="890"/>
      <c r="FT11" s="890"/>
      <c r="FU11" s="890"/>
      <c r="FV11" s="890"/>
      <c r="FW11" s="890"/>
      <c r="FX11" s="890"/>
      <c r="FY11" s="890"/>
      <c r="FZ11" s="890"/>
      <c r="GA11" s="890"/>
      <c r="GB11" s="890"/>
      <c r="GC11" s="890"/>
      <c r="GD11" s="890"/>
      <c r="GE11" s="890"/>
      <c r="GF11" s="890"/>
      <c r="GG11" s="890"/>
      <c r="GH11" s="890"/>
      <c r="GI11" s="890"/>
      <c r="GJ11" s="890"/>
      <c r="GK11" s="890"/>
      <c r="GL11" s="27"/>
      <c r="GM11" s="269"/>
    </row>
    <row r="12" spans="1:202" ht="14.25" customHeight="1">
      <c r="B12" s="198"/>
      <c r="D12" s="7"/>
      <c r="E12" s="873" t="s">
        <v>285</v>
      </c>
      <c r="F12" s="873"/>
      <c r="G12" s="873"/>
      <c r="H12" s="1531" t="s">
        <v>677</v>
      </c>
      <c r="I12" s="1531"/>
      <c r="J12" s="1531"/>
      <c r="K12" s="1531"/>
      <c r="L12" s="1531"/>
      <c r="M12" s="896" t="s">
        <v>406</v>
      </c>
      <c r="N12" s="896"/>
      <c r="O12" s="896"/>
      <c r="P12" s="896"/>
      <c r="Q12" s="896"/>
      <c r="R12" s="896"/>
      <c r="S12" s="896"/>
      <c r="T12" s="896"/>
      <c r="U12" s="896"/>
      <c r="V12" s="896"/>
      <c r="W12" s="896"/>
      <c r="X12" s="896"/>
      <c r="Y12" s="896"/>
      <c r="Z12" s="896"/>
      <c r="AA12" s="896"/>
      <c r="AB12" s="896"/>
      <c r="AC12" s="896"/>
      <c r="AD12" s="896"/>
      <c r="AE12" s="896"/>
      <c r="AF12" s="896"/>
      <c r="AG12" s="896"/>
      <c r="AH12" s="896"/>
      <c r="AI12" s="896"/>
      <c r="AJ12" s="896"/>
      <c r="AK12" s="896"/>
      <c r="AL12" s="896"/>
      <c r="AM12" s="896"/>
      <c r="AN12" s="896"/>
      <c r="AO12" s="896"/>
      <c r="AP12" s="896"/>
      <c r="AQ12" s="896"/>
      <c r="AR12" s="896"/>
      <c r="AS12" s="896"/>
      <c r="AT12" s="896"/>
      <c r="AU12" s="896"/>
      <c r="AV12" s="896"/>
      <c r="AW12" s="896"/>
      <c r="AX12" s="896"/>
      <c r="AY12" s="896"/>
      <c r="AZ12" s="896"/>
      <c r="BA12" s="1531" t="s">
        <v>678</v>
      </c>
      <c r="BB12" s="1531"/>
      <c r="BC12" s="1531"/>
      <c r="BD12" s="1531"/>
      <c r="BE12" s="1531"/>
      <c r="BF12" s="873" t="s">
        <v>777</v>
      </c>
      <c r="BG12" s="873"/>
      <c r="BH12" s="873"/>
      <c r="BI12" s="873"/>
      <c r="BJ12" s="873"/>
      <c r="BK12" s="873"/>
      <c r="BL12" s="873"/>
      <c r="BM12" s="873"/>
      <c r="BN12" s="873"/>
      <c r="BO12" s="873"/>
      <c r="BP12" s="873"/>
      <c r="BQ12" s="873"/>
      <c r="BR12" s="873"/>
      <c r="BS12" s="873"/>
      <c r="BT12" s="873"/>
      <c r="BU12" s="873"/>
      <c r="BV12" s="873"/>
      <c r="BW12" s="873"/>
      <c r="BX12" s="873"/>
      <c r="BY12" s="873"/>
      <c r="BZ12" s="873"/>
      <c r="CA12" s="873"/>
      <c r="CB12" s="873"/>
      <c r="CC12" s="873"/>
      <c r="CD12" s="873"/>
      <c r="CE12" s="873"/>
      <c r="CF12" s="873"/>
      <c r="CG12" s="873"/>
      <c r="CH12" s="873"/>
      <c r="CI12" s="873"/>
      <c r="CJ12" s="873"/>
      <c r="CK12" s="873"/>
      <c r="CL12" s="873"/>
      <c r="CM12" s="873"/>
      <c r="CN12" s="873"/>
      <c r="CO12" s="873"/>
      <c r="CP12" s="873"/>
      <c r="CQ12" s="873"/>
      <c r="CR12" s="873"/>
      <c r="CS12" s="873"/>
      <c r="CT12" s="873"/>
      <c r="CU12" s="873"/>
      <c r="CV12" s="873"/>
      <c r="CW12" s="873"/>
      <c r="CX12" s="873"/>
      <c r="CY12" s="873"/>
      <c r="CZ12" s="873"/>
      <c r="DA12" s="873"/>
      <c r="DB12" s="873"/>
      <c r="DC12" s="873"/>
      <c r="DD12" s="873"/>
      <c r="DE12" s="873"/>
      <c r="DF12" s="873"/>
      <c r="DG12" s="873"/>
      <c r="DH12" s="873"/>
      <c r="DI12" s="873"/>
      <c r="DJ12" s="873"/>
      <c r="DK12" s="873"/>
      <c r="DL12" s="873"/>
      <c r="DM12" s="873"/>
      <c r="DN12" s="873"/>
      <c r="DO12" s="873"/>
      <c r="DP12" s="873"/>
      <c r="DQ12" s="873"/>
      <c r="DR12" s="873"/>
      <c r="DS12" s="873"/>
      <c r="DT12" s="873"/>
      <c r="DU12" s="873"/>
      <c r="DV12" s="873"/>
      <c r="DW12" s="873"/>
      <c r="DX12" s="873"/>
      <c r="DY12" s="873"/>
      <c r="DZ12" s="873"/>
      <c r="EA12" s="873"/>
      <c r="EB12" s="873"/>
      <c r="EC12" s="873"/>
      <c r="ED12" s="873"/>
      <c r="EE12" s="873"/>
      <c r="EF12" s="873"/>
      <c r="EG12" s="873"/>
      <c r="EH12" s="873"/>
      <c r="EI12" s="873"/>
      <c r="EJ12" s="873"/>
      <c r="EK12" s="873"/>
      <c r="EL12" s="873"/>
      <c r="EM12" s="873"/>
      <c r="EN12" s="873"/>
      <c r="EO12" s="873"/>
      <c r="EP12" s="873"/>
      <c r="EQ12" s="873"/>
      <c r="ER12" s="873"/>
      <c r="ES12" s="873"/>
      <c r="ET12" s="873"/>
      <c r="EU12" s="873"/>
      <c r="EV12" s="873"/>
      <c r="EW12" s="873"/>
      <c r="EX12" s="873"/>
      <c r="EY12" s="873"/>
      <c r="EZ12" s="873"/>
      <c r="FA12" s="873"/>
      <c r="FB12" s="873"/>
      <c r="FC12" s="873"/>
      <c r="FD12" s="873"/>
      <c r="FE12" s="873"/>
      <c r="FF12" s="873"/>
      <c r="FG12" s="873"/>
      <c r="FH12" s="873"/>
      <c r="FI12" s="873"/>
      <c r="FJ12" s="873"/>
      <c r="FK12" s="873"/>
      <c r="FL12" s="873"/>
      <c r="FM12" s="873"/>
      <c r="FN12" s="873"/>
      <c r="FO12" s="873"/>
      <c r="FP12" s="873"/>
      <c r="FQ12" s="873"/>
      <c r="FR12" s="873"/>
      <c r="FS12" s="873"/>
      <c r="FT12" s="873"/>
      <c r="FU12" s="873"/>
      <c r="FV12" s="873"/>
      <c r="FW12" s="873"/>
      <c r="FX12" s="873"/>
      <c r="FY12" s="873"/>
      <c r="FZ12" s="873"/>
      <c r="GA12" s="873"/>
      <c r="GB12" s="873"/>
      <c r="GC12" s="873"/>
      <c r="GD12" s="873"/>
      <c r="GE12" s="873"/>
      <c r="GF12" s="873"/>
      <c r="GG12" s="873"/>
      <c r="GH12" s="873"/>
      <c r="GI12" s="873"/>
      <c r="GJ12" s="873"/>
      <c r="GK12" s="873"/>
      <c r="GL12" s="721"/>
      <c r="GM12" s="1530" t="s">
        <v>14</v>
      </c>
      <c r="GN12" s="1065" t="s">
        <v>545</v>
      </c>
      <c r="GO12" s="1066"/>
      <c r="GP12" s="1066"/>
      <c r="GQ12" s="1066"/>
      <c r="GR12" s="1067"/>
    </row>
    <row r="13" spans="1:202" ht="14.25" customHeight="1">
      <c r="B13" s="198"/>
      <c r="D13" s="7"/>
      <c r="E13" s="873"/>
      <c r="F13" s="873"/>
      <c r="G13" s="873"/>
      <c r="H13" s="1531"/>
      <c r="I13" s="1531"/>
      <c r="J13" s="1531"/>
      <c r="K13" s="1531"/>
      <c r="L13" s="1531"/>
      <c r="M13" s="899" t="s">
        <v>407</v>
      </c>
      <c r="N13" s="899"/>
      <c r="O13" s="899"/>
      <c r="P13" s="899"/>
      <c r="Q13" s="899"/>
      <c r="R13" s="899"/>
      <c r="S13" s="899"/>
      <c r="T13" s="899"/>
      <c r="U13" s="899"/>
      <c r="V13" s="899"/>
      <c r="W13" s="899"/>
      <c r="X13" s="899"/>
      <c r="Y13" s="899"/>
      <c r="Z13" s="899"/>
      <c r="AA13" s="899"/>
      <c r="AB13" s="899"/>
      <c r="AC13" s="899"/>
      <c r="AD13" s="899"/>
      <c r="AE13" s="899"/>
      <c r="AF13" s="899"/>
      <c r="AG13" s="899"/>
      <c r="AH13" s="899"/>
      <c r="AI13" s="899"/>
      <c r="AJ13" s="899"/>
      <c r="AK13" s="899"/>
      <c r="AL13" s="899"/>
      <c r="AM13" s="899"/>
      <c r="AN13" s="899"/>
      <c r="AO13" s="899"/>
      <c r="AP13" s="899"/>
      <c r="AQ13" s="899"/>
      <c r="AR13" s="899"/>
      <c r="AS13" s="899"/>
      <c r="AT13" s="899"/>
      <c r="AU13" s="899"/>
      <c r="AV13" s="899"/>
      <c r="AW13" s="899"/>
      <c r="AX13" s="899"/>
      <c r="AY13" s="899"/>
      <c r="AZ13" s="899"/>
      <c r="BA13" s="1531"/>
      <c r="BB13" s="1531"/>
      <c r="BC13" s="1531"/>
      <c r="BD13" s="1531"/>
      <c r="BE13" s="1531"/>
      <c r="BF13" s="873"/>
      <c r="BG13" s="873"/>
      <c r="BH13" s="873"/>
      <c r="BI13" s="873"/>
      <c r="BJ13" s="873"/>
      <c r="BK13" s="873"/>
      <c r="BL13" s="873"/>
      <c r="BM13" s="873"/>
      <c r="BN13" s="873"/>
      <c r="BO13" s="873"/>
      <c r="BP13" s="873"/>
      <c r="BQ13" s="873"/>
      <c r="BR13" s="873"/>
      <c r="BS13" s="873"/>
      <c r="BT13" s="873"/>
      <c r="BU13" s="873"/>
      <c r="BV13" s="873"/>
      <c r="BW13" s="873"/>
      <c r="BX13" s="873"/>
      <c r="BY13" s="873"/>
      <c r="BZ13" s="873"/>
      <c r="CA13" s="873"/>
      <c r="CB13" s="873"/>
      <c r="CC13" s="873"/>
      <c r="CD13" s="873"/>
      <c r="CE13" s="873"/>
      <c r="CF13" s="873"/>
      <c r="CG13" s="873"/>
      <c r="CH13" s="873"/>
      <c r="CI13" s="873"/>
      <c r="CJ13" s="873"/>
      <c r="CK13" s="873"/>
      <c r="CL13" s="873"/>
      <c r="CM13" s="873"/>
      <c r="CN13" s="873"/>
      <c r="CO13" s="873"/>
      <c r="CP13" s="873"/>
      <c r="CQ13" s="873"/>
      <c r="CR13" s="873"/>
      <c r="CS13" s="873"/>
      <c r="CT13" s="873"/>
      <c r="CU13" s="873"/>
      <c r="CV13" s="873"/>
      <c r="CW13" s="873"/>
      <c r="CX13" s="873"/>
      <c r="CY13" s="873"/>
      <c r="CZ13" s="873"/>
      <c r="DA13" s="873"/>
      <c r="DB13" s="873"/>
      <c r="DC13" s="873"/>
      <c r="DD13" s="873"/>
      <c r="DE13" s="873"/>
      <c r="DF13" s="873"/>
      <c r="DG13" s="873"/>
      <c r="DH13" s="873"/>
      <c r="DI13" s="873"/>
      <c r="DJ13" s="873"/>
      <c r="DK13" s="873"/>
      <c r="DL13" s="873"/>
      <c r="DM13" s="873"/>
      <c r="DN13" s="873"/>
      <c r="DO13" s="873"/>
      <c r="DP13" s="873"/>
      <c r="DQ13" s="873"/>
      <c r="DR13" s="873"/>
      <c r="DS13" s="873"/>
      <c r="DT13" s="873"/>
      <c r="DU13" s="873"/>
      <c r="DV13" s="873"/>
      <c r="DW13" s="873"/>
      <c r="DX13" s="873"/>
      <c r="DY13" s="873"/>
      <c r="DZ13" s="873"/>
      <c r="EA13" s="873"/>
      <c r="EB13" s="873"/>
      <c r="EC13" s="873"/>
      <c r="ED13" s="873"/>
      <c r="EE13" s="873"/>
      <c r="EF13" s="873"/>
      <c r="EG13" s="873"/>
      <c r="EH13" s="873"/>
      <c r="EI13" s="873"/>
      <c r="EJ13" s="873"/>
      <c r="EK13" s="873"/>
      <c r="EL13" s="873"/>
      <c r="EM13" s="873"/>
      <c r="EN13" s="873"/>
      <c r="EO13" s="873"/>
      <c r="EP13" s="873"/>
      <c r="EQ13" s="873"/>
      <c r="ER13" s="873"/>
      <c r="ES13" s="873"/>
      <c r="ET13" s="873"/>
      <c r="EU13" s="873"/>
      <c r="EV13" s="873"/>
      <c r="EW13" s="873"/>
      <c r="EX13" s="873"/>
      <c r="EY13" s="873"/>
      <c r="EZ13" s="873"/>
      <c r="FA13" s="873"/>
      <c r="FB13" s="873"/>
      <c r="FC13" s="873"/>
      <c r="FD13" s="873"/>
      <c r="FE13" s="873"/>
      <c r="FF13" s="873"/>
      <c r="FG13" s="873"/>
      <c r="FH13" s="873"/>
      <c r="FI13" s="873"/>
      <c r="FJ13" s="873"/>
      <c r="FK13" s="873"/>
      <c r="FL13" s="873"/>
      <c r="FM13" s="873"/>
      <c r="FN13" s="873"/>
      <c r="FO13" s="873"/>
      <c r="FP13" s="873"/>
      <c r="FQ13" s="873"/>
      <c r="FR13" s="873"/>
      <c r="FS13" s="873"/>
      <c r="FT13" s="873"/>
      <c r="FU13" s="873"/>
      <c r="FV13" s="873"/>
      <c r="FW13" s="873"/>
      <c r="FX13" s="873"/>
      <c r="FY13" s="873"/>
      <c r="FZ13" s="873"/>
      <c r="GA13" s="873"/>
      <c r="GB13" s="873"/>
      <c r="GC13" s="873"/>
      <c r="GD13" s="873"/>
      <c r="GE13" s="873"/>
      <c r="GF13" s="873"/>
      <c r="GG13" s="873"/>
      <c r="GH13" s="873"/>
      <c r="GI13" s="873"/>
      <c r="GJ13" s="873"/>
      <c r="GK13" s="873"/>
      <c r="GL13" s="721"/>
      <c r="GM13" s="1530"/>
      <c r="GN13" s="1068"/>
      <c r="GO13" s="1069"/>
      <c r="GP13" s="1069"/>
      <c r="GQ13" s="1069"/>
      <c r="GR13" s="1070"/>
    </row>
    <row r="14" spans="1:202" ht="17.25" customHeight="1">
      <c r="A14" s="738" t="s">
        <v>687</v>
      </c>
      <c r="B14" s="198"/>
      <c r="D14" s="7"/>
      <c r="E14" s="1528" t="s">
        <v>778</v>
      </c>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28"/>
      <c r="AB14" s="1528"/>
      <c r="AC14" s="1528"/>
      <c r="AD14" s="1528"/>
      <c r="AE14" s="1528"/>
      <c r="AF14" s="1528"/>
      <c r="AG14" s="1528"/>
      <c r="AH14" s="1528"/>
      <c r="AI14" s="1528"/>
      <c r="AJ14" s="1528"/>
      <c r="AK14" s="1528"/>
      <c r="AL14" s="1528"/>
      <c r="AM14" s="1528"/>
      <c r="AN14" s="1528"/>
      <c r="AO14" s="1528"/>
      <c r="AP14" s="1528"/>
      <c r="AQ14" s="1528"/>
      <c r="AR14" s="1528"/>
      <c r="AS14" s="1528"/>
      <c r="AT14" s="1528"/>
      <c r="AU14" s="1528"/>
      <c r="AV14" s="1528"/>
      <c r="AW14" s="1528"/>
      <c r="AX14" s="1528"/>
      <c r="AY14" s="1528"/>
      <c r="AZ14" s="1528"/>
      <c r="BA14" s="1528"/>
      <c r="BB14" s="1528"/>
      <c r="BC14" s="1528"/>
      <c r="BD14" s="1528"/>
      <c r="BE14" s="1528"/>
      <c r="BF14" s="1528"/>
      <c r="BG14" s="1528"/>
      <c r="BH14" s="1528"/>
      <c r="BI14" s="1528"/>
      <c r="BJ14" s="1528"/>
      <c r="BK14" s="1528"/>
      <c r="BL14" s="1528"/>
      <c r="BM14" s="1528"/>
      <c r="BN14" s="1528"/>
      <c r="BO14" s="1528"/>
      <c r="BP14" s="1528"/>
      <c r="BQ14" s="1528"/>
      <c r="BR14" s="1528"/>
      <c r="BS14" s="1528"/>
      <c r="BT14" s="1528"/>
      <c r="BU14" s="1528"/>
      <c r="BV14" s="1528"/>
      <c r="BW14" s="1528"/>
      <c r="BX14" s="1528"/>
      <c r="BY14" s="1528"/>
      <c r="BZ14" s="1528"/>
      <c r="CA14" s="1528"/>
      <c r="CB14" s="1528"/>
      <c r="CC14" s="1528"/>
      <c r="CD14" s="1528"/>
      <c r="CE14" s="1528"/>
      <c r="CF14" s="1528"/>
      <c r="CG14" s="1528"/>
      <c r="CH14" s="1528"/>
      <c r="CI14" s="1528"/>
      <c r="CJ14" s="1528"/>
      <c r="CK14" s="1528"/>
      <c r="CL14" s="1528"/>
      <c r="CM14" s="1528"/>
      <c r="CN14" s="1528"/>
      <c r="CO14" s="1528"/>
      <c r="CP14" s="1528"/>
      <c r="CQ14" s="1528"/>
      <c r="CR14" s="1528"/>
      <c r="CS14" s="1528"/>
      <c r="CT14" s="1528"/>
      <c r="CU14" s="1528"/>
      <c r="CV14" s="1528"/>
      <c r="CW14" s="1528"/>
      <c r="CX14" s="1528"/>
      <c r="CY14" s="1528"/>
      <c r="CZ14" s="1528"/>
      <c r="DA14" s="1528"/>
      <c r="DB14" s="1528"/>
      <c r="DC14" s="1528"/>
      <c r="DD14" s="1528"/>
      <c r="DE14" s="12"/>
      <c r="DF14" s="12"/>
      <c r="DG14" s="12"/>
      <c r="DH14" s="12"/>
      <c r="DI14" s="12"/>
      <c r="DJ14" s="12"/>
      <c r="DK14" s="12"/>
      <c r="DL14" s="12"/>
      <c r="DM14" s="12"/>
      <c r="DN14" s="12"/>
      <c r="DO14" s="12"/>
      <c r="DP14" s="12"/>
      <c r="DQ14" s="12"/>
      <c r="DR14" s="12"/>
      <c r="DS14" s="12"/>
      <c r="DT14" s="7"/>
      <c r="DU14" s="7"/>
      <c r="DV14" s="7"/>
      <c r="DW14" s="7"/>
      <c r="DX14" s="7"/>
      <c r="DY14" s="7"/>
      <c r="DZ14" s="7"/>
      <c r="EA14" s="7"/>
      <c r="EB14" s="7"/>
      <c r="EC14" s="7"/>
      <c r="ED14" s="1006" t="s">
        <v>691</v>
      </c>
      <c r="EE14" s="1006"/>
      <c r="EF14" s="1006"/>
      <c r="EG14" s="1006"/>
      <c r="EH14" s="1006"/>
      <c r="EI14" s="1006"/>
      <c r="EJ14" s="1006"/>
      <c r="EK14" s="1006"/>
      <c r="EL14" s="1006"/>
      <c r="EM14" s="1006"/>
      <c r="EN14" s="1006"/>
      <c r="EO14" s="1006"/>
      <c r="EP14" s="1006"/>
      <c r="EQ14" s="1006"/>
      <c r="ER14" s="1006"/>
      <c r="ES14" s="1529"/>
      <c r="ET14" s="1529"/>
      <c r="EU14" s="1529"/>
      <c r="EV14" s="1529"/>
      <c r="EW14" s="1529"/>
      <c r="EX14" s="1529"/>
      <c r="EY14" s="1529"/>
      <c r="EZ14" s="1529"/>
      <c r="FA14" s="1529"/>
      <c r="FB14" s="901" t="s">
        <v>19</v>
      </c>
      <c r="FC14" s="901"/>
      <c r="FD14" s="901"/>
      <c r="FE14" s="901"/>
      <c r="FF14" s="901"/>
      <c r="FG14" s="901"/>
      <c r="FH14" s="1529"/>
      <c r="FI14" s="1529"/>
      <c r="FJ14" s="1529"/>
      <c r="FK14" s="1529"/>
      <c r="FL14" s="1529"/>
      <c r="FM14" s="1529"/>
      <c r="FN14" s="1529"/>
      <c r="FO14" s="1529"/>
      <c r="FP14" s="1529"/>
      <c r="FQ14" s="901" t="s">
        <v>20</v>
      </c>
      <c r="FR14" s="901"/>
      <c r="FS14" s="901"/>
      <c r="FT14" s="901"/>
      <c r="FU14" s="901"/>
      <c r="FV14" s="901"/>
      <c r="FW14" s="1529"/>
      <c r="FX14" s="1529"/>
      <c r="FY14" s="1529"/>
      <c r="FZ14" s="1529"/>
      <c r="GA14" s="1529"/>
      <c r="GB14" s="1529"/>
      <c r="GC14" s="1529"/>
      <c r="GD14" s="1529"/>
      <c r="GE14" s="1529"/>
      <c r="GF14" s="901" t="s">
        <v>21</v>
      </c>
      <c r="GG14" s="901"/>
      <c r="GH14" s="901"/>
      <c r="GI14" s="901"/>
      <c r="GJ14" s="901"/>
      <c r="GK14" s="901"/>
      <c r="GL14" s="27"/>
      <c r="GM14" s="276"/>
      <c r="GN14" s="1071"/>
      <c r="GO14" s="1072"/>
      <c r="GP14" s="1072"/>
      <c r="GQ14" s="1072"/>
      <c r="GR14" s="1073"/>
    </row>
    <row r="15" spans="1:202" ht="15.75" customHeight="1">
      <c r="B15" s="198"/>
      <c r="D15" s="7"/>
      <c r="E15" s="12"/>
      <c r="F15" s="12"/>
      <c r="G15" s="1539" t="str">
        <f>IF(会社名等!E5=会社名等!Q41,"「会社名等」のページで提出先を選択してください","")</f>
        <v>「会社名等」のページで提出先を選択してください</v>
      </c>
      <c r="H15" s="1539"/>
      <c r="I15" s="1539"/>
      <c r="J15" s="1539"/>
      <c r="K15" s="1539"/>
      <c r="L15" s="1539"/>
      <c r="M15" s="1539"/>
      <c r="N15" s="1539"/>
      <c r="O15" s="1539"/>
      <c r="P15" s="1539"/>
      <c r="Q15" s="1539"/>
      <c r="R15" s="1539"/>
      <c r="S15" s="1539"/>
      <c r="T15" s="1539"/>
      <c r="U15" s="1539"/>
      <c r="V15" s="1539"/>
      <c r="W15" s="1539"/>
      <c r="X15" s="1539"/>
      <c r="Y15" s="1539"/>
      <c r="Z15" s="1539"/>
      <c r="AA15" s="1539"/>
      <c r="AB15" s="1539"/>
      <c r="AC15" s="1539"/>
      <c r="AD15" s="1539"/>
      <c r="AE15" s="1539"/>
      <c r="AF15" s="1539"/>
      <c r="AG15" s="1539"/>
      <c r="AH15" s="1539"/>
      <c r="AI15" s="1539"/>
      <c r="AJ15" s="1539"/>
      <c r="AK15" s="1539"/>
      <c r="AL15" s="1539"/>
      <c r="AM15" s="1539"/>
      <c r="AN15" s="1539"/>
      <c r="AO15" s="1539"/>
      <c r="AP15" s="1539"/>
      <c r="AQ15" s="1539"/>
      <c r="AR15" s="1539"/>
      <c r="AS15" s="1539"/>
      <c r="AT15" s="1539"/>
      <c r="AU15" s="1539"/>
      <c r="AV15" s="1539"/>
      <c r="AW15" s="1539"/>
      <c r="AX15" s="1539"/>
      <c r="AY15" s="1539"/>
      <c r="AZ15" s="1539"/>
      <c r="BA15" s="1539"/>
      <c r="BB15" s="1539"/>
      <c r="BC15" s="1539"/>
      <c r="BD15" s="1539"/>
      <c r="BE15" s="1539"/>
      <c r="BF15" s="1539"/>
      <c r="BG15" s="1539"/>
      <c r="BH15" s="1539"/>
      <c r="BI15" s="1539"/>
      <c r="BJ15" s="1539"/>
      <c r="BK15" s="1539"/>
      <c r="BL15" s="1539"/>
      <c r="BM15" s="1539"/>
      <c r="BN15" s="1539"/>
      <c r="BO15" s="1539"/>
      <c r="BP15" s="1539"/>
      <c r="BQ15" s="1539"/>
      <c r="BR15" s="1539"/>
      <c r="BS15" s="1539"/>
      <c r="BT15" s="703"/>
      <c r="BU15" s="12"/>
      <c r="BV15" s="12"/>
      <c r="BW15" s="12"/>
      <c r="BX15" s="12"/>
      <c r="BY15" s="12"/>
      <c r="BZ15" s="12"/>
      <c r="CA15" s="12"/>
      <c r="CB15" s="12"/>
      <c r="CC15" s="12"/>
      <c r="CD15" s="12"/>
      <c r="CE15" s="12"/>
      <c r="CF15" s="12"/>
      <c r="CG15" s="12"/>
      <c r="CH15" s="12"/>
      <c r="CI15" s="1004"/>
      <c r="CJ15" s="1004"/>
      <c r="CK15" s="1004"/>
      <c r="CL15" s="1004"/>
      <c r="CM15" s="1004"/>
      <c r="CN15" s="1004"/>
      <c r="CO15" s="1004"/>
      <c r="CP15" s="1004"/>
      <c r="CQ15" s="1004"/>
      <c r="CR15" s="1004"/>
      <c r="CS15" s="1004"/>
      <c r="CT15" s="1004"/>
      <c r="CU15" s="1004"/>
      <c r="CV15" s="1004"/>
      <c r="CW15" s="1004"/>
      <c r="CX15" s="1004"/>
      <c r="CY15" s="1004"/>
      <c r="CZ15" s="1004"/>
      <c r="DA15" s="1004"/>
      <c r="DB15" s="1004"/>
      <c r="DC15" s="1004"/>
      <c r="DD15" s="1004"/>
      <c r="DE15" s="1004"/>
      <c r="DF15" s="12"/>
      <c r="DG15" s="1536" t="str">
        <f>IF(会社名等!E7="","",IF(会社名等!E8="","",会社名等!E7))</f>
        <v/>
      </c>
      <c r="DH15" s="1536"/>
      <c r="DI15" s="1536"/>
      <c r="DJ15" s="1536"/>
      <c r="DK15" s="1536"/>
      <c r="DL15" s="1536"/>
      <c r="DM15" s="1536"/>
      <c r="DN15" s="1536"/>
      <c r="DO15" s="1536"/>
      <c r="DP15" s="1536"/>
      <c r="DQ15" s="1536"/>
      <c r="DR15" s="1536"/>
      <c r="DS15" s="1536"/>
      <c r="DT15" s="1536"/>
      <c r="DU15" s="1536"/>
      <c r="DV15" s="1536"/>
      <c r="DW15" s="1536"/>
      <c r="DX15" s="1536"/>
      <c r="DY15" s="1536"/>
      <c r="DZ15" s="1536"/>
      <c r="EA15" s="1536"/>
      <c r="EB15" s="1536"/>
      <c r="EC15" s="1536"/>
      <c r="ED15" s="1536"/>
      <c r="EE15" s="1536"/>
      <c r="EF15" s="1536"/>
      <c r="EG15" s="1536"/>
      <c r="EH15" s="1536"/>
      <c r="EI15" s="1536"/>
      <c r="EJ15" s="1536"/>
      <c r="EK15" s="1536"/>
      <c r="EL15" s="1536"/>
      <c r="EM15" s="1536"/>
      <c r="EN15" s="1536"/>
      <c r="EO15" s="1536"/>
      <c r="EP15" s="1536"/>
      <c r="EQ15" s="1536"/>
      <c r="ER15" s="1536"/>
      <c r="ES15" s="1536"/>
      <c r="ET15" s="1536"/>
      <c r="EU15" s="1536"/>
      <c r="EV15" s="1536"/>
      <c r="EW15" s="1536"/>
      <c r="EX15" s="1536"/>
      <c r="EY15" s="1536"/>
      <c r="EZ15" s="1536"/>
      <c r="FA15" s="1536"/>
      <c r="FB15" s="1536"/>
      <c r="FC15" s="1536"/>
      <c r="FD15" s="1536"/>
      <c r="FE15" s="1536"/>
      <c r="FF15" s="1536"/>
      <c r="FG15" s="1536"/>
      <c r="FH15" s="1536"/>
      <c r="FI15" s="1536"/>
      <c r="FJ15" s="1536"/>
      <c r="FK15" s="1536"/>
      <c r="FL15" s="1536"/>
      <c r="FM15" s="1536"/>
      <c r="FN15" s="1536"/>
      <c r="FO15" s="1536"/>
      <c r="FP15" s="1536"/>
      <c r="FQ15" s="1536"/>
      <c r="FR15" s="1536"/>
      <c r="FS15" s="1536"/>
      <c r="FT15" s="1536"/>
      <c r="FU15" s="1536"/>
      <c r="FV15" s="1536"/>
      <c r="FW15" s="1536"/>
      <c r="FX15" s="1536"/>
      <c r="FY15" s="1536"/>
      <c r="FZ15" s="1536"/>
      <c r="GA15" s="1536"/>
      <c r="GB15" s="1536"/>
      <c r="GC15" s="1536"/>
      <c r="GD15" s="1536"/>
      <c r="GE15" s="1536"/>
      <c r="GF15" s="1536"/>
      <c r="GG15" s="1536"/>
      <c r="GH15" s="1536"/>
      <c r="GI15" s="1536"/>
      <c r="GJ15" s="1536"/>
      <c r="GK15" s="1536"/>
      <c r="GL15" s="27"/>
      <c r="GM15" s="205"/>
    </row>
    <row r="16" spans="1:202" ht="15.75" customHeight="1">
      <c r="B16" s="198"/>
      <c r="D16" s="7"/>
      <c r="E16" s="12"/>
      <c r="F16" s="15"/>
      <c r="G16" s="1539"/>
      <c r="H16" s="1539"/>
      <c r="I16" s="1539"/>
      <c r="J16" s="1539"/>
      <c r="K16" s="1539"/>
      <c r="L16" s="1539"/>
      <c r="M16" s="1539"/>
      <c r="N16" s="1539"/>
      <c r="O16" s="1539"/>
      <c r="P16" s="1539"/>
      <c r="Q16" s="1539"/>
      <c r="R16" s="1539"/>
      <c r="S16" s="1539"/>
      <c r="T16" s="1539"/>
      <c r="U16" s="1539"/>
      <c r="V16" s="1539"/>
      <c r="W16" s="1539"/>
      <c r="X16" s="1539"/>
      <c r="Y16" s="1539"/>
      <c r="Z16" s="1539"/>
      <c r="AA16" s="1539"/>
      <c r="AB16" s="1539"/>
      <c r="AC16" s="1539"/>
      <c r="AD16" s="1539"/>
      <c r="AE16" s="1539"/>
      <c r="AF16" s="1539"/>
      <c r="AG16" s="1539"/>
      <c r="AH16" s="1539"/>
      <c r="AI16" s="1539"/>
      <c r="AJ16" s="1539"/>
      <c r="AK16" s="1539"/>
      <c r="AL16" s="1539"/>
      <c r="AM16" s="1539"/>
      <c r="AN16" s="1539"/>
      <c r="AO16" s="1539"/>
      <c r="AP16" s="1539"/>
      <c r="AQ16" s="1539"/>
      <c r="AR16" s="1539"/>
      <c r="AS16" s="1539"/>
      <c r="AT16" s="1539"/>
      <c r="AU16" s="1539"/>
      <c r="AV16" s="1539"/>
      <c r="AW16" s="1539"/>
      <c r="AX16" s="1539"/>
      <c r="AY16" s="1539"/>
      <c r="AZ16" s="1539"/>
      <c r="BA16" s="1539"/>
      <c r="BB16" s="1539"/>
      <c r="BC16" s="1539"/>
      <c r="BD16" s="1539"/>
      <c r="BE16" s="1539"/>
      <c r="BF16" s="1539"/>
      <c r="BG16" s="1539"/>
      <c r="BH16" s="1539"/>
      <c r="BI16" s="1539"/>
      <c r="BJ16" s="1539"/>
      <c r="BK16" s="1539"/>
      <c r="BL16" s="1539"/>
      <c r="BM16" s="1539"/>
      <c r="BN16" s="1539"/>
      <c r="BO16" s="1539"/>
      <c r="BP16" s="1539"/>
      <c r="BQ16" s="1539"/>
      <c r="BR16" s="1539"/>
      <c r="BS16" s="1539"/>
      <c r="BT16" s="702"/>
      <c r="BU16" s="15"/>
      <c r="BV16" s="15"/>
      <c r="BW16" s="15"/>
      <c r="BX16" s="15"/>
      <c r="BY16" s="15"/>
      <c r="BZ16" s="15"/>
      <c r="CA16" s="15"/>
      <c r="CB16" s="15"/>
      <c r="CC16" s="15"/>
      <c r="CD16" s="15"/>
      <c r="CE16" s="15"/>
      <c r="CF16" s="15"/>
      <c r="CG16" s="15"/>
      <c r="CH16" s="15"/>
      <c r="CI16" s="1006"/>
      <c r="CJ16" s="1006"/>
      <c r="CK16" s="1006"/>
      <c r="CL16" s="1006"/>
      <c r="CM16" s="1006"/>
      <c r="CN16" s="1006"/>
      <c r="CO16" s="1006"/>
      <c r="CP16" s="1006"/>
      <c r="CQ16" s="1006"/>
      <c r="CR16" s="1006"/>
      <c r="CS16" s="1006"/>
      <c r="CT16" s="1006"/>
      <c r="CU16" s="1006"/>
      <c r="CV16" s="1006"/>
      <c r="CW16" s="1006"/>
      <c r="CX16" s="1006"/>
      <c r="CY16" s="1006"/>
      <c r="CZ16" s="1006"/>
      <c r="DA16" s="1006"/>
      <c r="DB16" s="1006"/>
      <c r="DC16" s="1006"/>
      <c r="DD16" s="1006"/>
      <c r="DE16" s="1006"/>
      <c r="DF16" s="15"/>
      <c r="DG16" s="1533" t="str">
        <f>IF(会社名等!E7&amp;会社名等!E8="","",IF(会社名等!E8="",会社名等!E7,IF(会社名等!E7="",会社名等!E8,会社名等!E8)))</f>
        <v/>
      </c>
      <c r="DH16" s="1533"/>
      <c r="DI16" s="1533"/>
      <c r="DJ16" s="1533"/>
      <c r="DK16" s="1533"/>
      <c r="DL16" s="1533"/>
      <c r="DM16" s="1533"/>
      <c r="DN16" s="1533"/>
      <c r="DO16" s="1533"/>
      <c r="DP16" s="1533"/>
      <c r="DQ16" s="1533"/>
      <c r="DR16" s="1533"/>
      <c r="DS16" s="1533"/>
      <c r="DT16" s="1533"/>
      <c r="DU16" s="1533"/>
      <c r="DV16" s="1533"/>
      <c r="DW16" s="1533"/>
      <c r="DX16" s="1533"/>
      <c r="DY16" s="1533"/>
      <c r="DZ16" s="1533"/>
      <c r="EA16" s="1533"/>
      <c r="EB16" s="1533"/>
      <c r="EC16" s="1533"/>
      <c r="ED16" s="1533"/>
      <c r="EE16" s="1533"/>
      <c r="EF16" s="1533"/>
      <c r="EG16" s="1533"/>
      <c r="EH16" s="1533"/>
      <c r="EI16" s="1533"/>
      <c r="EJ16" s="1533"/>
      <c r="EK16" s="1533"/>
      <c r="EL16" s="1533"/>
      <c r="EM16" s="1533"/>
      <c r="EN16" s="1533"/>
      <c r="EO16" s="1533"/>
      <c r="EP16" s="1533"/>
      <c r="EQ16" s="1533"/>
      <c r="ER16" s="1533"/>
      <c r="ES16" s="1533"/>
      <c r="ET16" s="1533"/>
      <c r="EU16" s="1533"/>
      <c r="EV16" s="1533"/>
      <c r="EW16" s="1533"/>
      <c r="EX16" s="1533"/>
      <c r="EY16" s="1533"/>
      <c r="EZ16" s="1533"/>
      <c r="FA16" s="1533"/>
      <c r="FB16" s="1533"/>
      <c r="FC16" s="1533"/>
      <c r="FD16" s="1533"/>
      <c r="FE16" s="1533"/>
      <c r="FF16" s="1533"/>
      <c r="FG16" s="1533"/>
      <c r="FH16" s="1533"/>
      <c r="FI16" s="1533"/>
      <c r="FJ16" s="1533"/>
      <c r="FK16" s="1533"/>
      <c r="FL16" s="1533"/>
      <c r="FM16" s="1533"/>
      <c r="FN16" s="1533"/>
      <c r="FO16" s="1533"/>
      <c r="FP16" s="1533"/>
      <c r="FQ16" s="1533"/>
      <c r="FR16" s="1533"/>
      <c r="FS16" s="1533"/>
      <c r="FT16" s="1533"/>
      <c r="FU16" s="1533"/>
      <c r="FV16" s="1533"/>
      <c r="FW16" s="1533"/>
      <c r="FX16" s="1533"/>
      <c r="FY16" s="1533"/>
      <c r="FZ16" s="1533"/>
      <c r="GA16" s="1533"/>
      <c r="GB16" s="1533"/>
      <c r="GC16" s="1533"/>
      <c r="GD16" s="1533"/>
      <c r="GE16" s="1533"/>
      <c r="GF16" s="1533"/>
      <c r="GG16" s="1533"/>
      <c r="GH16" s="1533"/>
      <c r="GI16" s="1533"/>
      <c r="GJ16" s="1533"/>
      <c r="GK16" s="1533"/>
      <c r="GL16" s="27"/>
      <c r="GM16" s="205"/>
    </row>
    <row r="17" spans="1:200" ht="9" customHeight="1">
      <c r="B17" s="198"/>
      <c r="D17" s="7"/>
      <c r="E17" s="12"/>
      <c r="F17" s="15"/>
      <c r="G17" s="1539"/>
      <c r="H17" s="1539"/>
      <c r="I17" s="1539"/>
      <c r="J17" s="1539"/>
      <c r="K17" s="1539"/>
      <c r="L17" s="1539"/>
      <c r="M17" s="1539"/>
      <c r="N17" s="1539"/>
      <c r="O17" s="1539"/>
      <c r="P17" s="1539"/>
      <c r="Q17" s="1539"/>
      <c r="R17" s="1539"/>
      <c r="S17" s="1539"/>
      <c r="T17" s="1539"/>
      <c r="U17" s="1539"/>
      <c r="V17" s="1539"/>
      <c r="W17" s="1539"/>
      <c r="X17" s="1539"/>
      <c r="Y17" s="1539"/>
      <c r="Z17" s="1539"/>
      <c r="AA17" s="1539"/>
      <c r="AB17" s="1539"/>
      <c r="AC17" s="1539"/>
      <c r="AD17" s="1539"/>
      <c r="AE17" s="1539"/>
      <c r="AF17" s="1539"/>
      <c r="AG17" s="1539"/>
      <c r="AH17" s="1539"/>
      <c r="AI17" s="1539"/>
      <c r="AJ17" s="1539"/>
      <c r="AK17" s="1539"/>
      <c r="AL17" s="1539"/>
      <c r="AM17" s="1539"/>
      <c r="AN17" s="1539"/>
      <c r="AO17" s="1539"/>
      <c r="AP17" s="1539"/>
      <c r="AQ17" s="1539"/>
      <c r="AR17" s="1539"/>
      <c r="AS17" s="1539"/>
      <c r="AT17" s="1539"/>
      <c r="AU17" s="1539"/>
      <c r="AV17" s="1539"/>
      <c r="AW17" s="1539"/>
      <c r="AX17" s="1539"/>
      <c r="AY17" s="1539"/>
      <c r="AZ17" s="1539"/>
      <c r="BA17" s="1539"/>
      <c r="BB17" s="1539"/>
      <c r="BC17" s="1539"/>
      <c r="BD17" s="1539"/>
      <c r="BE17" s="1539"/>
      <c r="BF17" s="1539"/>
      <c r="BG17" s="1539"/>
      <c r="BH17" s="1539"/>
      <c r="BI17" s="1539"/>
      <c r="BJ17" s="1539"/>
      <c r="BK17" s="1539"/>
      <c r="BL17" s="1539"/>
      <c r="BM17" s="1539"/>
      <c r="BN17" s="1539"/>
      <c r="BO17" s="1539"/>
      <c r="BP17" s="1539"/>
      <c r="BQ17" s="1539"/>
      <c r="BR17" s="1539"/>
      <c r="BS17" s="1539"/>
      <c r="BT17" s="702"/>
      <c r="BU17" s="15"/>
      <c r="BV17" s="15"/>
      <c r="BW17" s="15"/>
      <c r="BX17" s="15"/>
      <c r="BY17" s="15"/>
      <c r="BZ17" s="15"/>
      <c r="CA17" s="15"/>
      <c r="CB17" s="15"/>
      <c r="CC17" s="15"/>
      <c r="CD17" s="15"/>
      <c r="CE17" s="15"/>
      <c r="CF17" s="15"/>
      <c r="CG17" s="15"/>
      <c r="CH17" s="15"/>
      <c r="CI17" s="998"/>
      <c r="CJ17" s="998"/>
      <c r="CK17" s="998"/>
      <c r="CL17" s="998"/>
      <c r="CM17" s="998"/>
      <c r="CN17" s="998"/>
      <c r="CO17" s="998"/>
      <c r="CP17" s="998"/>
      <c r="CQ17" s="998"/>
      <c r="CR17" s="998"/>
      <c r="CS17" s="998"/>
      <c r="CT17" s="998"/>
      <c r="CU17" s="998"/>
      <c r="CV17" s="998"/>
      <c r="CW17" s="998"/>
      <c r="CX17" s="998"/>
      <c r="CY17" s="998"/>
      <c r="CZ17" s="998"/>
      <c r="DA17" s="998"/>
      <c r="DB17" s="998"/>
      <c r="DC17" s="998"/>
      <c r="DD17" s="998"/>
      <c r="DE17" s="998"/>
      <c r="DF17" s="15"/>
      <c r="DG17" s="1533" t="str">
        <f>IF(会社名等!E9="","",会社名等!E9)</f>
        <v/>
      </c>
      <c r="DH17" s="1533"/>
      <c r="DI17" s="1533"/>
      <c r="DJ17" s="1533"/>
      <c r="DK17" s="1533"/>
      <c r="DL17" s="1533"/>
      <c r="DM17" s="1533"/>
      <c r="DN17" s="1533"/>
      <c r="DO17" s="1533"/>
      <c r="DP17" s="1533"/>
      <c r="DQ17" s="1533"/>
      <c r="DR17" s="1533"/>
      <c r="DS17" s="1533"/>
      <c r="DT17" s="1533"/>
      <c r="DU17" s="1533"/>
      <c r="DV17" s="1533"/>
      <c r="DW17" s="1533"/>
      <c r="DX17" s="1533"/>
      <c r="DY17" s="1533"/>
      <c r="DZ17" s="1533"/>
      <c r="EA17" s="1533"/>
      <c r="EB17" s="1533"/>
      <c r="EC17" s="1533"/>
      <c r="ED17" s="1533"/>
      <c r="EE17" s="1533"/>
      <c r="EF17" s="1533"/>
      <c r="EG17" s="1533"/>
      <c r="EH17" s="1533"/>
      <c r="EI17" s="1533"/>
      <c r="EJ17" s="1533"/>
      <c r="EK17" s="1533"/>
      <c r="EL17" s="1533"/>
      <c r="EM17" s="1533"/>
      <c r="EN17" s="1533"/>
      <c r="EO17" s="1533"/>
      <c r="EP17" s="1533"/>
      <c r="EQ17" s="1533"/>
      <c r="ER17" s="1533"/>
      <c r="ES17" s="1533"/>
      <c r="ET17" s="1533"/>
      <c r="EU17" s="1533"/>
      <c r="EV17" s="1533"/>
      <c r="EW17" s="1533"/>
      <c r="EX17" s="1533"/>
      <c r="EY17" s="1533"/>
      <c r="EZ17" s="1533"/>
      <c r="FA17" s="1533"/>
      <c r="FB17" s="1533"/>
      <c r="FC17" s="1533"/>
      <c r="FD17" s="1533"/>
      <c r="FE17" s="1533"/>
      <c r="FF17" s="1533"/>
      <c r="FG17" s="1533"/>
      <c r="FH17" s="1533"/>
      <c r="FI17" s="1533"/>
      <c r="FJ17" s="1533"/>
      <c r="FK17" s="1533"/>
      <c r="FL17" s="1533"/>
      <c r="FM17" s="1533"/>
      <c r="FN17" s="1533"/>
      <c r="FO17" s="1533"/>
      <c r="FP17" s="1533"/>
      <c r="FQ17" s="1533"/>
      <c r="FR17" s="1533"/>
      <c r="FS17" s="1533"/>
      <c r="FT17" s="1533"/>
      <c r="FU17" s="1533"/>
      <c r="FV17" s="1533"/>
      <c r="FW17" s="1533"/>
      <c r="FX17" s="1533"/>
      <c r="FY17" s="1533"/>
      <c r="FZ17" s="1533"/>
      <c r="GA17" s="1533"/>
      <c r="GB17" s="1533"/>
      <c r="GC17" s="1533"/>
      <c r="GD17" s="1533"/>
      <c r="GE17" s="1533"/>
      <c r="GF17" s="1533"/>
      <c r="GG17" s="1533"/>
      <c r="GH17" s="1533"/>
      <c r="GI17" s="1533"/>
      <c r="GJ17" s="1533"/>
      <c r="GK17" s="1533"/>
      <c r="GL17" s="27"/>
      <c r="GM17" s="124"/>
    </row>
    <row r="18" spans="1:200" ht="9" customHeight="1">
      <c r="B18" s="198"/>
      <c r="D18" s="997" t="str">
        <f>+会社名等!D5</f>
        <v>○○局長</v>
      </c>
      <c r="E18" s="997"/>
      <c r="F18" s="997"/>
      <c r="G18" s="997"/>
      <c r="H18" s="997"/>
      <c r="I18" s="997"/>
      <c r="J18" s="997"/>
      <c r="K18" s="997"/>
      <c r="L18" s="997"/>
      <c r="M18" s="997"/>
      <c r="N18" s="997"/>
      <c r="O18" s="997"/>
      <c r="P18" s="997"/>
      <c r="Q18" s="997"/>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c r="AX18" s="316"/>
      <c r="AY18" s="316"/>
      <c r="AZ18" s="316"/>
      <c r="BA18" s="316"/>
      <c r="BB18" s="316"/>
      <c r="BC18" s="316"/>
      <c r="BD18" s="316"/>
      <c r="BE18" s="316"/>
      <c r="BF18" s="316"/>
      <c r="BG18" s="316"/>
      <c r="BH18" s="316"/>
      <c r="BI18" s="316"/>
      <c r="BJ18" s="316"/>
      <c r="BK18" s="316"/>
      <c r="BL18" s="316"/>
      <c r="BM18" s="316"/>
      <c r="BN18" s="316"/>
      <c r="BO18" s="316"/>
      <c r="BP18" s="316"/>
      <c r="BQ18" s="316"/>
      <c r="BR18" s="316"/>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896" t="s">
        <v>124</v>
      </c>
      <c r="CS18" s="896"/>
      <c r="CT18" s="896"/>
      <c r="CU18" s="896"/>
      <c r="CV18" s="896"/>
      <c r="CW18" s="896"/>
      <c r="CX18" s="896"/>
      <c r="CY18" s="896"/>
      <c r="CZ18" s="896"/>
      <c r="DA18" s="896"/>
      <c r="DB18" s="896"/>
      <c r="DC18" s="896"/>
      <c r="DD18" s="896"/>
      <c r="DE18" s="896"/>
      <c r="DF18" s="896"/>
      <c r="DG18" s="1533"/>
      <c r="DH18" s="1533"/>
      <c r="DI18" s="1533"/>
      <c r="DJ18" s="1533"/>
      <c r="DK18" s="1533"/>
      <c r="DL18" s="1533"/>
      <c r="DM18" s="1533"/>
      <c r="DN18" s="1533"/>
      <c r="DO18" s="1533"/>
      <c r="DP18" s="1533"/>
      <c r="DQ18" s="1533"/>
      <c r="DR18" s="1533"/>
      <c r="DS18" s="1533"/>
      <c r="DT18" s="1533"/>
      <c r="DU18" s="1533"/>
      <c r="DV18" s="1533"/>
      <c r="DW18" s="1533"/>
      <c r="DX18" s="1533"/>
      <c r="DY18" s="1533"/>
      <c r="DZ18" s="1533"/>
      <c r="EA18" s="1533"/>
      <c r="EB18" s="1533"/>
      <c r="EC18" s="1533"/>
      <c r="ED18" s="1533"/>
      <c r="EE18" s="1533"/>
      <c r="EF18" s="1533"/>
      <c r="EG18" s="1533"/>
      <c r="EH18" s="1533"/>
      <c r="EI18" s="1533"/>
      <c r="EJ18" s="1533"/>
      <c r="EK18" s="1533"/>
      <c r="EL18" s="1533"/>
      <c r="EM18" s="1533"/>
      <c r="EN18" s="1533"/>
      <c r="EO18" s="1533"/>
      <c r="EP18" s="1533"/>
      <c r="EQ18" s="1533"/>
      <c r="ER18" s="1533"/>
      <c r="ES18" s="1533"/>
      <c r="ET18" s="1533"/>
      <c r="EU18" s="1533"/>
      <c r="EV18" s="1533"/>
      <c r="EW18" s="1533"/>
      <c r="EX18" s="1533"/>
      <c r="EY18" s="1533"/>
      <c r="EZ18" s="1533"/>
      <c r="FA18" s="1533"/>
      <c r="FB18" s="1533"/>
      <c r="FC18" s="1533"/>
      <c r="FD18" s="1533"/>
      <c r="FE18" s="1533"/>
      <c r="FF18" s="1533"/>
      <c r="FG18" s="1533"/>
      <c r="FH18" s="1533"/>
      <c r="FI18" s="1533"/>
      <c r="FJ18" s="1533"/>
      <c r="FK18" s="1533"/>
      <c r="FL18" s="1533"/>
      <c r="FM18" s="1533"/>
      <c r="FN18" s="1533"/>
      <c r="FO18" s="1533"/>
      <c r="FP18" s="1533"/>
      <c r="FQ18" s="1533"/>
      <c r="FR18" s="1533"/>
      <c r="FS18" s="1533"/>
      <c r="FT18" s="1533"/>
      <c r="FU18" s="1533"/>
      <c r="FV18" s="1533"/>
      <c r="FW18" s="1533"/>
      <c r="FX18" s="1533"/>
      <c r="FY18" s="1533"/>
      <c r="FZ18" s="1533"/>
      <c r="GA18" s="1533"/>
      <c r="GB18" s="1533"/>
      <c r="GC18" s="1533"/>
      <c r="GD18" s="1533"/>
      <c r="GE18" s="1533"/>
      <c r="GF18" s="1533"/>
      <c r="GG18" s="1533"/>
      <c r="GH18" s="1533"/>
      <c r="GI18" s="1533"/>
      <c r="GJ18" s="1533"/>
      <c r="GK18" s="1533"/>
      <c r="GL18" s="27"/>
      <c r="GM18" s="1530" t="s">
        <v>14</v>
      </c>
      <c r="GN18" s="1065" t="s">
        <v>546</v>
      </c>
      <c r="GO18" s="1066"/>
      <c r="GP18" s="1066"/>
      <c r="GQ18" s="1066"/>
      <c r="GR18" s="1067"/>
    </row>
    <row r="19" spans="1:200" ht="6" customHeight="1">
      <c r="B19" s="198"/>
      <c r="D19" s="997"/>
      <c r="E19" s="997"/>
      <c r="F19" s="997"/>
      <c r="G19" s="997"/>
      <c r="H19" s="997"/>
      <c r="I19" s="997"/>
      <c r="J19" s="997"/>
      <c r="K19" s="997"/>
      <c r="L19" s="997"/>
      <c r="M19" s="997"/>
      <c r="N19" s="997"/>
      <c r="O19" s="997"/>
      <c r="P19" s="997"/>
      <c r="Q19" s="997"/>
      <c r="R19" s="12"/>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596"/>
      <c r="BJ19" s="596"/>
      <c r="BK19" s="596"/>
      <c r="BL19" s="37"/>
      <c r="BM19" s="37"/>
      <c r="BN19" s="37"/>
      <c r="BO19" s="37"/>
      <c r="BP19" s="37"/>
      <c r="BQ19" s="37"/>
      <c r="BR19" s="37"/>
      <c r="BS19" s="37"/>
      <c r="BT19" s="12"/>
      <c r="BU19" s="12"/>
      <c r="BV19" s="12"/>
      <c r="BW19" s="12"/>
      <c r="BX19" s="12"/>
      <c r="BY19" s="12"/>
      <c r="BZ19" s="15"/>
      <c r="CA19" s="15"/>
      <c r="CB19" s="15"/>
      <c r="CC19" s="15"/>
      <c r="CD19" s="15"/>
      <c r="CE19" s="15"/>
      <c r="CF19" s="15"/>
      <c r="CG19" s="15"/>
      <c r="CH19" s="15"/>
      <c r="CI19" s="15"/>
      <c r="CJ19" s="15"/>
      <c r="CK19" s="15"/>
      <c r="CL19" s="15"/>
      <c r="CM19" s="15"/>
      <c r="CN19" s="15"/>
      <c r="CO19" s="15"/>
      <c r="CP19" s="15"/>
      <c r="CQ19" s="15"/>
      <c r="CR19" s="896"/>
      <c r="CS19" s="896"/>
      <c r="CT19" s="896"/>
      <c r="CU19" s="896"/>
      <c r="CV19" s="896"/>
      <c r="CW19" s="896"/>
      <c r="CX19" s="896"/>
      <c r="CY19" s="896"/>
      <c r="CZ19" s="896"/>
      <c r="DA19" s="896"/>
      <c r="DB19" s="896"/>
      <c r="DC19" s="896"/>
      <c r="DD19" s="896"/>
      <c r="DE19" s="896"/>
      <c r="DF19" s="896"/>
      <c r="DG19" s="1533" t="str">
        <f>IF(会社名等!E10="","",会社名等!E10)</f>
        <v/>
      </c>
      <c r="DH19" s="1533"/>
      <c r="DI19" s="1533"/>
      <c r="DJ19" s="1533"/>
      <c r="DK19" s="1533"/>
      <c r="DL19" s="1533"/>
      <c r="DM19" s="1533"/>
      <c r="DN19" s="1533"/>
      <c r="DO19" s="1533"/>
      <c r="DP19" s="1533"/>
      <c r="DQ19" s="1533"/>
      <c r="DR19" s="1533"/>
      <c r="DS19" s="1533"/>
      <c r="DT19" s="1533"/>
      <c r="DU19" s="1533"/>
      <c r="DV19" s="1533"/>
      <c r="DW19" s="1533"/>
      <c r="DX19" s="1533"/>
      <c r="DY19" s="1533"/>
      <c r="DZ19" s="1533"/>
      <c r="EA19" s="1533"/>
      <c r="EB19" s="1533"/>
      <c r="EC19" s="1533"/>
      <c r="ED19" s="1533"/>
      <c r="EE19" s="1533"/>
      <c r="EF19" s="1533"/>
      <c r="EG19" s="1533"/>
      <c r="EH19" s="1533"/>
      <c r="EI19" s="1533"/>
      <c r="EJ19" s="1533"/>
      <c r="EK19" s="1533"/>
      <c r="EL19" s="1533"/>
      <c r="EM19" s="1533"/>
      <c r="EN19" s="1533"/>
      <c r="EO19" s="1533"/>
      <c r="EP19" s="1533"/>
      <c r="EQ19" s="1533"/>
      <c r="ER19" s="1533"/>
      <c r="ES19" s="1533"/>
      <c r="ET19" s="1533"/>
      <c r="EU19" s="1533"/>
      <c r="EV19" s="1533"/>
      <c r="EW19" s="1533"/>
      <c r="EX19" s="1533"/>
      <c r="EY19" s="1533"/>
      <c r="EZ19" s="1533"/>
      <c r="FA19" s="1533"/>
      <c r="FB19" s="1533"/>
      <c r="FC19" s="1533"/>
      <c r="FD19" s="1533"/>
      <c r="FE19" s="1533"/>
      <c r="FF19" s="1533"/>
      <c r="FG19" s="1533"/>
      <c r="FH19" s="1533"/>
      <c r="FI19" s="1533"/>
      <c r="FJ19" s="1533"/>
      <c r="FK19" s="1533"/>
      <c r="FL19" s="1533"/>
      <c r="FM19" s="1533"/>
      <c r="FN19" s="1533"/>
      <c r="FO19" s="1533"/>
      <c r="FP19" s="1533"/>
      <c r="FQ19" s="1533"/>
      <c r="FR19" s="1533"/>
      <c r="FS19" s="1533"/>
      <c r="FT19" s="1533"/>
      <c r="FU19" s="1533"/>
      <c r="FV19" s="1533"/>
      <c r="FW19" s="1533"/>
      <c r="FX19" s="1533"/>
      <c r="FY19" s="1533"/>
      <c r="FZ19" s="1533"/>
      <c r="GA19" s="1533"/>
      <c r="GB19" s="1533"/>
      <c r="GC19" s="1533"/>
      <c r="GD19" s="896"/>
      <c r="GE19" s="896"/>
      <c r="GF19" s="896"/>
      <c r="GG19" s="896"/>
      <c r="GH19" s="896"/>
      <c r="GI19" s="896"/>
      <c r="GJ19" s="896"/>
      <c r="GK19" s="896"/>
      <c r="GL19" s="27"/>
      <c r="GM19" s="1530"/>
      <c r="GN19" s="1068"/>
      <c r="GO19" s="1069"/>
      <c r="GP19" s="1069"/>
      <c r="GQ19" s="1069"/>
      <c r="GR19" s="1070"/>
    </row>
    <row r="20" spans="1:200" ht="12" customHeight="1">
      <c r="B20" s="198"/>
      <c r="D20" s="997" t="str">
        <f>+会社名等!D6</f>
        <v>○○知事</v>
      </c>
      <c r="E20" s="997"/>
      <c r="F20" s="997"/>
      <c r="G20" s="997"/>
      <c r="H20" s="997"/>
      <c r="I20" s="997"/>
      <c r="J20" s="997"/>
      <c r="K20" s="997"/>
      <c r="L20" s="997"/>
      <c r="M20" s="997"/>
      <c r="N20" s="997"/>
      <c r="O20" s="997"/>
      <c r="P20" s="997"/>
      <c r="Q20" s="997"/>
      <c r="R20" s="37"/>
      <c r="S20" s="873" t="s">
        <v>22</v>
      </c>
      <c r="T20" s="873"/>
      <c r="U20" s="873"/>
      <c r="V20" s="873"/>
      <c r="W20" s="873"/>
      <c r="X20" s="873"/>
      <c r="Y20" s="873"/>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596"/>
      <c r="BJ20" s="596"/>
      <c r="BK20" s="596"/>
      <c r="BL20" s="37"/>
      <c r="BM20" s="37"/>
      <c r="BN20" s="37"/>
      <c r="BO20" s="37"/>
      <c r="BP20" s="37"/>
      <c r="BQ20" s="37"/>
      <c r="BR20" s="37"/>
      <c r="BS20" s="37"/>
      <c r="BT20" s="15"/>
      <c r="BU20" s="15"/>
      <c r="BV20" s="12"/>
      <c r="BW20" s="12"/>
      <c r="BX20" s="12"/>
      <c r="BY20" s="12"/>
      <c r="BZ20" s="12"/>
      <c r="CA20" s="12"/>
      <c r="CB20" s="12"/>
      <c r="CC20" s="12"/>
      <c r="CD20" s="12"/>
      <c r="CE20" s="12"/>
      <c r="CF20" s="12"/>
      <c r="CG20" s="12"/>
      <c r="CH20" s="12"/>
      <c r="CI20" s="12"/>
      <c r="CJ20" s="15"/>
      <c r="CK20" s="15"/>
      <c r="CL20" s="15"/>
      <c r="CM20" s="15"/>
      <c r="CN20" s="15"/>
      <c r="CO20" s="15"/>
      <c r="CP20" s="15"/>
      <c r="CQ20" s="15"/>
      <c r="CR20" s="901" t="s">
        <v>125</v>
      </c>
      <c r="CS20" s="901"/>
      <c r="CT20" s="901"/>
      <c r="CU20" s="901"/>
      <c r="CV20" s="901"/>
      <c r="CW20" s="901"/>
      <c r="CX20" s="901"/>
      <c r="CY20" s="901"/>
      <c r="CZ20" s="901"/>
      <c r="DA20" s="901"/>
      <c r="DB20" s="901"/>
      <c r="DC20" s="901"/>
      <c r="DD20" s="901"/>
      <c r="DE20" s="901"/>
      <c r="DF20" s="901"/>
      <c r="DG20" s="1534"/>
      <c r="DH20" s="1534"/>
      <c r="DI20" s="1534"/>
      <c r="DJ20" s="1534"/>
      <c r="DK20" s="1534"/>
      <c r="DL20" s="1534"/>
      <c r="DM20" s="1534"/>
      <c r="DN20" s="1534"/>
      <c r="DO20" s="1534"/>
      <c r="DP20" s="1534"/>
      <c r="DQ20" s="1534"/>
      <c r="DR20" s="1534"/>
      <c r="DS20" s="1534"/>
      <c r="DT20" s="1534"/>
      <c r="DU20" s="1534"/>
      <c r="DV20" s="1534"/>
      <c r="DW20" s="1534"/>
      <c r="DX20" s="1534"/>
      <c r="DY20" s="1534"/>
      <c r="DZ20" s="1534"/>
      <c r="EA20" s="1534"/>
      <c r="EB20" s="1534"/>
      <c r="EC20" s="1534"/>
      <c r="ED20" s="1534"/>
      <c r="EE20" s="1534"/>
      <c r="EF20" s="1534"/>
      <c r="EG20" s="1534"/>
      <c r="EH20" s="1534"/>
      <c r="EI20" s="1534"/>
      <c r="EJ20" s="1534"/>
      <c r="EK20" s="1534"/>
      <c r="EL20" s="1534"/>
      <c r="EM20" s="1534"/>
      <c r="EN20" s="1534"/>
      <c r="EO20" s="1534"/>
      <c r="EP20" s="1534"/>
      <c r="EQ20" s="1534"/>
      <c r="ER20" s="1534"/>
      <c r="ES20" s="1534"/>
      <c r="ET20" s="1534"/>
      <c r="EU20" s="1534"/>
      <c r="EV20" s="1534"/>
      <c r="EW20" s="1534"/>
      <c r="EX20" s="1534"/>
      <c r="EY20" s="1534"/>
      <c r="EZ20" s="1534"/>
      <c r="FA20" s="1534"/>
      <c r="FB20" s="1534"/>
      <c r="FC20" s="1534"/>
      <c r="FD20" s="1534"/>
      <c r="FE20" s="1534"/>
      <c r="FF20" s="1534"/>
      <c r="FG20" s="1534"/>
      <c r="FH20" s="1534"/>
      <c r="FI20" s="1534"/>
      <c r="FJ20" s="1534"/>
      <c r="FK20" s="1534"/>
      <c r="FL20" s="1534"/>
      <c r="FM20" s="1534"/>
      <c r="FN20" s="1534"/>
      <c r="FO20" s="1534"/>
      <c r="FP20" s="1534"/>
      <c r="FQ20" s="1534"/>
      <c r="FR20" s="1534"/>
      <c r="FS20" s="1534"/>
      <c r="FT20" s="1534"/>
      <c r="FU20" s="1534"/>
      <c r="FV20" s="1534"/>
      <c r="FW20" s="1534"/>
      <c r="FX20" s="1534"/>
      <c r="FY20" s="1534"/>
      <c r="FZ20" s="1534"/>
      <c r="GA20" s="1534"/>
      <c r="GB20" s="1534"/>
      <c r="GC20" s="1534"/>
      <c r="GD20" s="1535"/>
      <c r="GE20" s="1535"/>
      <c r="GF20" s="1535"/>
      <c r="GG20" s="1535"/>
      <c r="GH20" s="1535"/>
      <c r="GI20" s="1535"/>
      <c r="GJ20" s="1535"/>
      <c r="GK20" s="1535"/>
      <c r="GL20" s="27"/>
      <c r="GM20" s="276"/>
      <c r="GN20" s="1071"/>
      <c r="GO20" s="1072"/>
      <c r="GP20" s="1072"/>
      <c r="GQ20" s="1072"/>
      <c r="GR20" s="1073"/>
    </row>
    <row r="21" spans="1:200" ht="12" customHeight="1">
      <c r="B21" s="198"/>
      <c r="C21" s="20"/>
      <c r="D21" s="12"/>
      <c r="E21" s="12"/>
      <c r="F21" s="15"/>
      <c r="G21" s="15"/>
      <c r="H21" s="15"/>
      <c r="I21" s="15"/>
      <c r="J21" s="15"/>
      <c r="K21" s="15"/>
      <c r="L21" s="15"/>
      <c r="M21" s="15"/>
      <c r="N21" s="15"/>
      <c r="O21" s="1538" t="s">
        <v>25</v>
      </c>
      <c r="P21" s="1538"/>
      <c r="Q21" s="1538"/>
      <c r="R21" s="1538"/>
      <c r="S21" s="1538"/>
      <c r="T21" s="369"/>
      <c r="U21" s="1540" t="s">
        <v>26</v>
      </c>
      <c r="V21" s="1540"/>
      <c r="W21" s="1540"/>
      <c r="X21" s="1540"/>
      <c r="Y21" s="1540"/>
      <c r="Z21" s="15"/>
      <c r="AA21" s="15"/>
      <c r="AB21" s="15"/>
      <c r="AC21" s="15"/>
      <c r="AD21" s="15"/>
      <c r="AE21" s="15"/>
      <c r="AF21" s="15"/>
      <c r="AG21" s="15"/>
      <c r="AH21" s="15"/>
      <c r="AI21" s="15"/>
      <c r="AJ21" s="15"/>
      <c r="AK21" s="15"/>
      <c r="AL21" s="15"/>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7"/>
      <c r="GJ21" s="7"/>
      <c r="GK21" s="7"/>
      <c r="GL21" s="27"/>
    </row>
    <row r="22" spans="1:200" ht="9" customHeight="1">
      <c r="B22" s="198"/>
      <c r="C22" s="20"/>
      <c r="D22" s="12"/>
      <c r="E22" s="12"/>
      <c r="F22" s="15"/>
      <c r="G22" s="15"/>
      <c r="H22" s="15"/>
      <c r="I22" s="15"/>
      <c r="J22" s="15"/>
      <c r="K22" s="15"/>
      <c r="L22" s="15"/>
      <c r="M22" s="15"/>
      <c r="N22" s="15"/>
      <c r="O22" s="1538"/>
      <c r="P22" s="1538"/>
      <c r="Q22" s="1538"/>
      <c r="R22" s="1538"/>
      <c r="S22" s="1538"/>
      <c r="T22" s="370"/>
      <c r="U22" s="1540"/>
      <c r="V22" s="1540"/>
      <c r="W22" s="1540"/>
      <c r="X22" s="1540"/>
      <c r="Y22" s="1540"/>
      <c r="Z22" s="15"/>
      <c r="AA22" s="15"/>
      <c r="AB22" s="819">
        <v>3</v>
      </c>
      <c r="AC22" s="819"/>
      <c r="AD22" s="819"/>
      <c r="AE22" s="819"/>
      <c r="AF22" s="371"/>
      <c r="AG22" s="371"/>
      <c r="AH22" s="15"/>
      <c r="AI22" s="15"/>
      <c r="AJ22" s="15"/>
      <c r="AK22" s="1537" t="s">
        <v>127</v>
      </c>
      <c r="AL22" s="1537"/>
      <c r="AM22" s="1537"/>
      <c r="AN22" s="1537"/>
      <c r="AO22" s="1537"/>
      <c r="AP22" s="1537"/>
      <c r="AQ22" s="1537"/>
      <c r="AR22" s="1537"/>
      <c r="AS22" s="1537"/>
      <c r="AT22" s="1537"/>
      <c r="AU22" s="1537"/>
      <c r="AV22" s="1537"/>
      <c r="AW22" s="1537"/>
      <c r="AX22" s="1537"/>
      <c r="AY22" s="1537"/>
      <c r="AZ22" s="1537"/>
      <c r="BA22" s="1537"/>
      <c r="BB22" s="1537"/>
      <c r="BC22" s="1537"/>
      <c r="BD22" s="1537"/>
      <c r="BE22" s="1537"/>
      <c r="BF22" s="1537"/>
      <c r="BG22" s="1537" t="s">
        <v>779</v>
      </c>
      <c r="BH22" s="1537"/>
      <c r="BI22" s="1537"/>
      <c r="BJ22" s="1537"/>
      <c r="BK22" s="1537"/>
      <c r="BL22" s="1537"/>
      <c r="BM22" s="1537"/>
      <c r="BN22" s="1537"/>
      <c r="BO22" s="1537"/>
      <c r="BP22" s="1537"/>
      <c r="BQ22" s="1537"/>
      <c r="BR22" s="1537"/>
      <c r="BS22" s="1537"/>
      <c r="BT22" s="1537"/>
      <c r="BU22" s="1537"/>
      <c r="BV22" s="1537"/>
      <c r="BW22" s="1537"/>
      <c r="BX22" s="1537"/>
      <c r="BY22" s="1537"/>
      <c r="BZ22" s="1537"/>
      <c r="CA22" s="1537"/>
      <c r="CB22" s="1537"/>
      <c r="CC22" s="1537"/>
      <c r="CD22" s="1537"/>
      <c r="CE22" s="1537"/>
      <c r="CF22" s="1537"/>
      <c r="CG22" s="1537"/>
      <c r="CH22" s="1537"/>
      <c r="CI22" s="1537"/>
      <c r="CJ22" s="1537"/>
      <c r="CK22" s="1537"/>
      <c r="CL22" s="1537"/>
      <c r="CM22" s="1537"/>
      <c r="CN22" s="1537"/>
      <c r="CO22" s="1537"/>
      <c r="CP22" s="1537"/>
      <c r="CQ22" s="1537"/>
      <c r="CR22" s="1537"/>
      <c r="CS22" s="1537"/>
      <c r="CT22" s="1537" t="s">
        <v>780</v>
      </c>
      <c r="CU22" s="1537"/>
      <c r="CV22" s="1537"/>
      <c r="CW22" s="1537"/>
      <c r="CX22" s="1537"/>
      <c r="CY22" s="1537"/>
      <c r="CZ22" s="1537"/>
      <c r="DA22" s="1537"/>
      <c r="DB22" s="1537"/>
      <c r="DC22" s="1537"/>
      <c r="DD22" s="1537"/>
      <c r="DE22" s="1537"/>
      <c r="DF22" s="1537"/>
      <c r="DG22" s="1537"/>
      <c r="DH22" s="1537"/>
      <c r="DI22" s="1537"/>
      <c r="DJ22" s="1537"/>
      <c r="DK22" s="1537"/>
      <c r="DL22" s="1537"/>
      <c r="DM22" s="1537"/>
      <c r="DN22" s="1537"/>
      <c r="DO22" s="1537"/>
      <c r="DP22" s="1537"/>
      <c r="DQ22" s="1537" t="s">
        <v>781</v>
      </c>
      <c r="DR22" s="1537"/>
      <c r="DS22" s="1537"/>
      <c r="DT22" s="1537"/>
      <c r="DU22" s="1537"/>
      <c r="DV22" s="1537"/>
      <c r="DW22" s="1537"/>
      <c r="DX22" s="1537"/>
      <c r="DY22" s="1537"/>
      <c r="DZ22" s="1537"/>
      <c r="EA22" s="1537"/>
      <c r="EB22" s="1537"/>
      <c r="EC22" s="1537"/>
      <c r="ED22" s="1537"/>
      <c r="EE22" s="1537"/>
      <c r="EF22" s="1537"/>
      <c r="EG22" s="1537"/>
      <c r="EH22" s="1537"/>
      <c r="EI22" s="1537"/>
      <c r="EJ22" s="1537"/>
      <c r="EK22" s="1537"/>
      <c r="EL22" s="1537"/>
      <c r="EM22" s="1537"/>
      <c r="EN22" s="1537"/>
      <c r="EO22" s="1537"/>
      <c r="EP22" s="1537"/>
      <c r="EQ22" s="1537"/>
      <c r="ER22" s="1537"/>
      <c r="ES22" s="1537"/>
      <c r="ET22" s="1537"/>
      <c r="EU22" s="1537"/>
      <c r="EV22" s="1537"/>
      <c r="EW22" s="1537" t="s">
        <v>782</v>
      </c>
      <c r="EX22" s="1537"/>
      <c r="EY22" s="1537"/>
      <c r="EZ22" s="1537"/>
      <c r="FA22" s="1537"/>
      <c r="FB22" s="1537"/>
      <c r="FC22" s="1537"/>
      <c r="FD22" s="1537"/>
      <c r="FE22" s="1537"/>
      <c r="FF22" s="1537"/>
      <c r="FG22" s="1537"/>
      <c r="FH22" s="1537"/>
      <c r="FI22" s="1537"/>
      <c r="FJ22" s="1537"/>
      <c r="FK22" s="1537"/>
      <c r="FL22" s="1537"/>
      <c r="FM22" s="1537"/>
      <c r="FN22" s="1537"/>
      <c r="FO22" s="1537"/>
      <c r="FP22" s="1537"/>
      <c r="FQ22" s="1537"/>
      <c r="FR22" s="1537"/>
      <c r="FS22" s="1537"/>
      <c r="FT22" s="1537"/>
      <c r="FU22" s="1537"/>
      <c r="FV22" s="1537"/>
      <c r="FW22" s="1537"/>
      <c r="FX22" s="1537"/>
      <c r="FY22" s="1537"/>
      <c r="FZ22" s="1537"/>
      <c r="GA22" s="1537"/>
      <c r="GB22" s="1537"/>
      <c r="GC22" s="1537"/>
      <c r="GD22" s="1537"/>
      <c r="GE22" s="1537"/>
      <c r="GF22" s="1537"/>
      <c r="GG22" s="1537"/>
      <c r="GH22" s="14"/>
      <c r="GI22" s="7"/>
      <c r="GJ22" s="7"/>
      <c r="GK22" s="7"/>
      <c r="GL22" s="27"/>
    </row>
    <row r="23" spans="1:200" s="25" customFormat="1" ht="24" customHeight="1">
      <c r="B23" s="251"/>
      <c r="C23" s="17"/>
      <c r="D23" s="1258" t="s">
        <v>10</v>
      </c>
      <c r="E23" s="1258"/>
      <c r="F23" s="1258"/>
      <c r="G23" s="1258"/>
      <c r="H23" s="15"/>
      <c r="I23" s="15"/>
      <c r="J23" s="937"/>
      <c r="K23" s="938"/>
      <c r="L23" s="938"/>
      <c r="M23" s="939"/>
      <c r="N23" s="317"/>
      <c r="O23" s="317"/>
      <c r="P23" s="1249">
        <v>6</v>
      </c>
      <c r="Q23" s="1250"/>
      <c r="R23" s="1250"/>
      <c r="S23" s="1251"/>
      <c r="T23" s="12"/>
      <c r="U23" s="1249">
        <v>1</v>
      </c>
      <c r="V23" s="1250"/>
      <c r="W23" s="1250"/>
      <c r="X23" s="1251"/>
      <c r="Y23" s="38"/>
      <c r="Z23" s="38"/>
      <c r="AA23" s="38"/>
      <c r="AB23" s="1243"/>
      <c r="AC23" s="1244"/>
      <c r="AD23" s="1244"/>
      <c r="AE23" s="1245"/>
      <c r="AF23" s="18"/>
      <c r="AG23" s="18"/>
      <c r="AH23" s="40"/>
      <c r="AI23" s="40"/>
      <c r="AJ23" s="40"/>
      <c r="AK23" s="1537"/>
      <c r="AL23" s="1537"/>
      <c r="AM23" s="1537"/>
      <c r="AN23" s="1537"/>
      <c r="AO23" s="1537"/>
      <c r="AP23" s="1537"/>
      <c r="AQ23" s="1537"/>
      <c r="AR23" s="1537"/>
      <c r="AS23" s="1537"/>
      <c r="AT23" s="1537"/>
      <c r="AU23" s="1537"/>
      <c r="AV23" s="1537"/>
      <c r="AW23" s="1537"/>
      <c r="AX23" s="1537"/>
      <c r="AY23" s="1537"/>
      <c r="AZ23" s="1537"/>
      <c r="BA23" s="1537"/>
      <c r="BB23" s="1537"/>
      <c r="BC23" s="1537"/>
      <c r="BD23" s="1537"/>
      <c r="BE23" s="1537"/>
      <c r="BF23" s="1537"/>
      <c r="BG23" s="1537"/>
      <c r="BH23" s="1537"/>
      <c r="BI23" s="1537"/>
      <c r="BJ23" s="1537"/>
      <c r="BK23" s="1537"/>
      <c r="BL23" s="1537"/>
      <c r="BM23" s="1537"/>
      <c r="BN23" s="1537"/>
      <c r="BO23" s="1537"/>
      <c r="BP23" s="1537"/>
      <c r="BQ23" s="1537"/>
      <c r="BR23" s="1537"/>
      <c r="BS23" s="1537"/>
      <c r="BT23" s="1537"/>
      <c r="BU23" s="1537"/>
      <c r="BV23" s="1537"/>
      <c r="BW23" s="1537"/>
      <c r="BX23" s="1537"/>
      <c r="BY23" s="1537"/>
      <c r="BZ23" s="1537"/>
      <c r="CA23" s="1537"/>
      <c r="CB23" s="1537"/>
      <c r="CC23" s="1537"/>
      <c r="CD23" s="1537"/>
      <c r="CE23" s="1537"/>
      <c r="CF23" s="1537"/>
      <c r="CG23" s="1537"/>
      <c r="CH23" s="1537"/>
      <c r="CI23" s="1537"/>
      <c r="CJ23" s="1537"/>
      <c r="CK23" s="1537"/>
      <c r="CL23" s="1537"/>
      <c r="CM23" s="1537"/>
      <c r="CN23" s="1537"/>
      <c r="CO23" s="1537"/>
      <c r="CP23" s="1537"/>
      <c r="CQ23" s="1537"/>
      <c r="CR23" s="1537"/>
      <c r="CS23" s="1537"/>
      <c r="CT23" s="1537"/>
      <c r="CU23" s="1537"/>
      <c r="CV23" s="1537"/>
      <c r="CW23" s="1537"/>
      <c r="CX23" s="1537"/>
      <c r="CY23" s="1537"/>
      <c r="CZ23" s="1537"/>
      <c r="DA23" s="1537"/>
      <c r="DB23" s="1537"/>
      <c r="DC23" s="1537"/>
      <c r="DD23" s="1537"/>
      <c r="DE23" s="1537"/>
      <c r="DF23" s="1537"/>
      <c r="DG23" s="1537"/>
      <c r="DH23" s="1537"/>
      <c r="DI23" s="1537"/>
      <c r="DJ23" s="1537"/>
      <c r="DK23" s="1537"/>
      <c r="DL23" s="1537"/>
      <c r="DM23" s="1537"/>
      <c r="DN23" s="1537"/>
      <c r="DO23" s="1537"/>
      <c r="DP23" s="1537"/>
      <c r="DQ23" s="1537"/>
      <c r="DR23" s="1537"/>
      <c r="DS23" s="1537"/>
      <c r="DT23" s="1537"/>
      <c r="DU23" s="1537"/>
      <c r="DV23" s="1537"/>
      <c r="DW23" s="1537"/>
      <c r="DX23" s="1537"/>
      <c r="DY23" s="1537"/>
      <c r="DZ23" s="1537"/>
      <c r="EA23" s="1537"/>
      <c r="EB23" s="1537"/>
      <c r="EC23" s="1537"/>
      <c r="ED23" s="1537"/>
      <c r="EE23" s="1537"/>
      <c r="EF23" s="1537"/>
      <c r="EG23" s="1537"/>
      <c r="EH23" s="1537"/>
      <c r="EI23" s="1537"/>
      <c r="EJ23" s="1537"/>
      <c r="EK23" s="1537"/>
      <c r="EL23" s="1537"/>
      <c r="EM23" s="1537"/>
      <c r="EN23" s="1537"/>
      <c r="EO23" s="1537"/>
      <c r="EP23" s="1537"/>
      <c r="EQ23" s="1537"/>
      <c r="ER23" s="1537"/>
      <c r="ES23" s="1537"/>
      <c r="ET23" s="1537"/>
      <c r="EU23" s="1537"/>
      <c r="EV23" s="1537"/>
      <c r="EW23" s="1537"/>
      <c r="EX23" s="1537"/>
      <c r="EY23" s="1537"/>
      <c r="EZ23" s="1537"/>
      <c r="FA23" s="1537"/>
      <c r="FB23" s="1537"/>
      <c r="FC23" s="1537"/>
      <c r="FD23" s="1537"/>
      <c r="FE23" s="1537"/>
      <c r="FF23" s="1537"/>
      <c r="FG23" s="1537"/>
      <c r="FH23" s="1537"/>
      <c r="FI23" s="1537"/>
      <c r="FJ23" s="1537"/>
      <c r="FK23" s="1537"/>
      <c r="FL23" s="1537"/>
      <c r="FM23" s="1537"/>
      <c r="FN23" s="1537"/>
      <c r="FO23" s="1537"/>
      <c r="FP23" s="1537"/>
      <c r="FQ23" s="1537"/>
      <c r="FR23" s="1537"/>
      <c r="FS23" s="1537"/>
      <c r="FT23" s="1537"/>
      <c r="FU23" s="1537"/>
      <c r="FV23" s="1537"/>
      <c r="FW23" s="1537"/>
      <c r="FX23" s="1537"/>
      <c r="FY23" s="1537"/>
      <c r="FZ23" s="1537"/>
      <c r="GA23" s="1537"/>
      <c r="GB23" s="1537"/>
      <c r="GC23" s="1537"/>
      <c r="GD23" s="1537"/>
      <c r="GE23" s="1537"/>
      <c r="GF23" s="1537"/>
      <c r="GG23" s="1537"/>
      <c r="GH23" s="39"/>
      <c r="GI23" s="39"/>
      <c r="GJ23" s="39"/>
      <c r="GK23" s="39"/>
      <c r="GL23" s="27"/>
    </row>
    <row r="24" spans="1:200" ht="22.5" customHeight="1">
      <c r="B24" s="198"/>
      <c r="D24" s="7"/>
      <c r="E24" s="9"/>
      <c r="F24" s="9"/>
      <c r="G24" s="9"/>
      <c r="H24" s="14"/>
      <c r="I24" s="14"/>
      <c r="J24" s="14"/>
      <c r="K24" s="14"/>
      <c r="L24" s="14"/>
      <c r="M24" s="14"/>
      <c r="N24" s="14"/>
      <c r="O24" s="14"/>
      <c r="P24" s="14"/>
      <c r="Q24" s="14"/>
      <c r="R24" s="14"/>
      <c r="S24" s="14"/>
      <c r="T24" s="14"/>
      <c r="U24" s="14"/>
      <c r="V24" s="14"/>
      <c r="W24" s="1543" t="s">
        <v>87</v>
      </c>
      <c r="X24" s="1543"/>
      <c r="Y24" s="1543"/>
      <c r="Z24" s="1543"/>
      <c r="AA24" s="1543"/>
      <c r="AB24" s="1543"/>
      <c r="AC24" s="1543"/>
      <c r="AD24" s="1543"/>
      <c r="AE24" s="1543"/>
      <c r="AF24" s="1543"/>
      <c r="AG24" s="1543"/>
      <c r="AH24" s="992" t="s">
        <v>78</v>
      </c>
      <c r="AI24" s="992"/>
      <c r="AJ24" s="992"/>
      <c r="AK24" s="992"/>
      <c r="AL24" s="992"/>
      <c r="AM24" s="992"/>
      <c r="AN24" s="992"/>
      <c r="AO24" s="992"/>
      <c r="AP24" s="992"/>
      <c r="AQ24" s="992"/>
      <c r="AR24" s="992"/>
      <c r="AS24" s="992"/>
      <c r="AT24" s="992"/>
      <c r="AU24" s="41"/>
      <c r="AV24" s="41"/>
      <c r="AW24" s="41"/>
      <c r="AX24" s="41"/>
      <c r="AY24" s="41"/>
      <c r="AZ24" s="41"/>
      <c r="BA24" s="41"/>
      <c r="BB24" s="41"/>
      <c r="BC24" s="41"/>
      <c r="BD24" s="41"/>
      <c r="BE24" s="41"/>
      <c r="BF24" s="41"/>
      <c r="BG24" s="41"/>
      <c r="BH24" s="41"/>
      <c r="BI24" s="41"/>
      <c r="BJ24" s="14"/>
      <c r="BK24" s="14"/>
      <c r="BL24" s="14"/>
      <c r="BM24" s="14"/>
      <c r="BN24" s="14"/>
      <c r="BO24" s="14"/>
      <c r="BP24" s="14"/>
      <c r="BQ24" s="14"/>
      <c r="BR24" s="14"/>
      <c r="BS24" s="14"/>
      <c r="BT24" s="14"/>
      <c r="BU24" s="14"/>
      <c r="BV24" s="14"/>
      <c r="BW24" s="14"/>
      <c r="BX24" s="14"/>
      <c r="BY24" s="14"/>
      <c r="BZ24" s="14"/>
      <c r="CA24" s="15"/>
      <c r="CB24" s="15"/>
      <c r="CC24" s="12"/>
      <c r="CD24" s="12"/>
      <c r="CE24" s="12"/>
      <c r="CF24" s="12"/>
      <c r="CG24" s="12"/>
      <c r="CH24" s="12"/>
      <c r="CI24" s="12"/>
      <c r="CJ24" s="12"/>
      <c r="CK24" s="12"/>
      <c r="CL24" s="12"/>
      <c r="CM24" s="12"/>
      <c r="CN24" s="12"/>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850" t="s">
        <v>52</v>
      </c>
      <c r="EM24" s="850"/>
      <c r="EN24" s="850"/>
      <c r="EO24" s="850"/>
      <c r="EP24" s="850"/>
      <c r="EQ24" s="850"/>
      <c r="ER24" s="850"/>
      <c r="ES24" s="850"/>
      <c r="ET24" s="850"/>
      <c r="EU24" s="850"/>
      <c r="EV24" s="850"/>
      <c r="EW24" s="850"/>
      <c r="EX24" s="850"/>
      <c r="EY24" s="850"/>
      <c r="EZ24" s="850"/>
      <c r="FA24" s="850"/>
      <c r="FB24" s="850"/>
      <c r="FC24" s="850"/>
      <c r="FD24" s="850"/>
      <c r="FE24" s="850"/>
      <c r="FF24" s="850"/>
      <c r="FG24" s="850"/>
      <c r="FH24" s="850"/>
      <c r="FI24" s="850"/>
      <c r="FJ24" s="850"/>
      <c r="FK24" s="850"/>
      <c r="FL24" s="850"/>
      <c r="FM24" s="850"/>
      <c r="FN24" s="850"/>
      <c r="FO24" s="850"/>
      <c r="FP24" s="850"/>
      <c r="FQ24" s="850"/>
      <c r="FR24" s="15"/>
      <c r="FS24" s="15"/>
      <c r="FT24" s="15"/>
      <c r="FU24" s="15"/>
      <c r="FV24" s="15"/>
      <c r="FW24" s="15"/>
      <c r="FX24" s="15"/>
      <c r="FY24" s="15"/>
      <c r="FZ24" s="15"/>
      <c r="GA24" s="15"/>
      <c r="GB24" s="15"/>
      <c r="GC24" s="15"/>
      <c r="GD24" s="15"/>
      <c r="GE24" s="15"/>
      <c r="GF24" s="15"/>
      <c r="GG24" s="15"/>
      <c r="GH24" s="7"/>
      <c r="GI24" s="7"/>
      <c r="GJ24" s="7"/>
      <c r="GK24" s="7"/>
      <c r="GL24" s="27"/>
    </row>
    <row r="25" spans="1:200" ht="9" customHeight="1">
      <c r="B25" s="198"/>
      <c r="C25" s="20"/>
      <c r="D25" s="12"/>
      <c r="E25" s="10"/>
      <c r="F25" s="10"/>
      <c r="G25" s="10"/>
      <c r="H25" s="15"/>
      <c r="I25" s="15"/>
      <c r="J25" s="15"/>
      <c r="K25" s="15"/>
      <c r="L25" s="15"/>
      <c r="M25" s="15"/>
      <c r="N25" s="15"/>
      <c r="O25" s="15"/>
      <c r="P25" s="15"/>
      <c r="Q25" s="15"/>
      <c r="R25" s="15"/>
      <c r="S25" s="15"/>
      <c r="T25" s="15"/>
      <c r="U25" s="15"/>
      <c r="V25" s="15"/>
      <c r="W25" s="15"/>
      <c r="X25" s="15"/>
      <c r="Y25" s="15"/>
      <c r="Z25" s="15"/>
      <c r="AA25" s="15"/>
      <c r="AB25" s="819">
        <v>3</v>
      </c>
      <c r="AC25" s="819"/>
      <c r="AD25" s="819"/>
      <c r="AE25" s="819"/>
      <c r="AF25" s="371"/>
      <c r="AG25" s="371"/>
      <c r="AH25" s="15"/>
      <c r="AI25" s="15"/>
      <c r="AJ25" s="15"/>
      <c r="AK25" s="15"/>
      <c r="AL25" s="15"/>
      <c r="AM25" s="1307" t="s">
        <v>88</v>
      </c>
      <c r="AN25" s="1307"/>
      <c r="AO25" s="1307"/>
      <c r="AP25" s="1307"/>
      <c r="AQ25" s="1307"/>
      <c r="AR25" s="1307"/>
      <c r="AS25" s="1307"/>
      <c r="AT25" s="1307"/>
      <c r="AU25" s="1307"/>
      <c r="AV25" s="1307"/>
      <c r="AW25" s="1307"/>
      <c r="AX25" s="1307"/>
      <c r="AY25" s="1307"/>
      <c r="AZ25" s="1307"/>
      <c r="BA25" s="1307"/>
      <c r="BB25" s="1307"/>
      <c r="BC25" s="1307"/>
      <c r="BD25" s="1307"/>
      <c r="BE25" s="1307"/>
      <c r="BF25" s="1307"/>
      <c r="BG25" s="1307"/>
      <c r="BH25" s="1307"/>
      <c r="BI25" s="1307"/>
      <c r="BJ25" s="1307"/>
      <c r="BK25" s="18"/>
      <c r="BL25" s="18"/>
      <c r="BM25" s="18"/>
      <c r="BN25" s="18"/>
      <c r="BO25" s="18"/>
      <c r="BP25" s="18"/>
      <c r="BQ25" s="18"/>
      <c r="BR25" s="18"/>
      <c r="BS25" s="18"/>
      <c r="BT25" s="18"/>
      <c r="BU25" s="18"/>
      <c r="BV25" s="1386" t="s">
        <v>126</v>
      </c>
      <c r="BW25" s="1386"/>
      <c r="BX25" s="1386"/>
      <c r="BY25" s="1386"/>
      <c r="BZ25" s="1386"/>
      <c r="CA25" s="1386"/>
      <c r="CB25" s="15"/>
      <c r="CC25" s="15"/>
      <c r="CD25" s="15"/>
      <c r="CE25" s="15"/>
      <c r="CF25" s="15"/>
      <c r="CG25" s="12"/>
      <c r="CH25" s="12"/>
      <c r="CI25" s="12"/>
      <c r="CJ25" s="12"/>
      <c r="CK25" s="12"/>
      <c r="CL25" s="12"/>
      <c r="CM25" s="12"/>
      <c r="CN25" s="12"/>
      <c r="CO25" s="12"/>
      <c r="CP25" s="15"/>
      <c r="CQ25" s="15"/>
      <c r="CR25" s="15"/>
      <c r="CS25" s="15"/>
      <c r="CT25" s="12"/>
      <c r="CU25" s="12"/>
      <c r="CV25" s="12"/>
      <c r="CW25" s="12"/>
      <c r="CX25" s="12"/>
      <c r="CY25" s="12"/>
      <c r="CZ25" s="819">
        <v>5</v>
      </c>
      <c r="DA25" s="819"/>
      <c r="DB25" s="819"/>
      <c r="DC25" s="819"/>
      <c r="DD25" s="104"/>
      <c r="DE25" s="819"/>
      <c r="DF25" s="819"/>
      <c r="DG25" s="819"/>
      <c r="DH25" s="819"/>
      <c r="DI25" s="104"/>
      <c r="DJ25" s="819"/>
      <c r="DK25" s="819"/>
      <c r="DL25" s="819"/>
      <c r="DM25" s="819"/>
      <c r="DN25" s="104"/>
      <c r="DO25" s="819"/>
      <c r="DP25" s="819"/>
      <c r="DQ25" s="819"/>
      <c r="DR25" s="819"/>
      <c r="DS25" s="104"/>
      <c r="DT25" s="819"/>
      <c r="DU25" s="819"/>
      <c r="DV25" s="819"/>
      <c r="DW25" s="819"/>
      <c r="DX25" s="104"/>
      <c r="DY25" s="819">
        <v>10</v>
      </c>
      <c r="DZ25" s="819"/>
      <c r="EA25" s="819"/>
      <c r="EB25" s="819"/>
      <c r="EC25" s="372"/>
      <c r="ED25" s="372"/>
      <c r="EE25" s="372"/>
      <c r="EF25" s="372"/>
      <c r="EG25" s="372"/>
      <c r="EH25" s="372"/>
      <c r="EI25" s="372"/>
      <c r="EJ25" s="372"/>
      <c r="EK25" s="372"/>
      <c r="EL25" s="372"/>
      <c r="EM25" s="372"/>
      <c r="EN25" s="372"/>
      <c r="EO25" s="372"/>
      <c r="EP25" s="372"/>
      <c r="EQ25" s="372"/>
      <c r="ER25" s="372"/>
      <c r="ES25" s="819">
        <v>11</v>
      </c>
      <c r="ET25" s="819"/>
      <c r="EU25" s="819"/>
      <c r="EV25" s="819"/>
      <c r="EW25" s="373"/>
      <c r="EX25" s="373"/>
      <c r="EY25" s="373"/>
      <c r="EZ25" s="373"/>
      <c r="FA25" s="373"/>
      <c r="FB25" s="373"/>
      <c r="FC25" s="373"/>
      <c r="FD25" s="373"/>
      <c r="FE25" s="373"/>
      <c r="FF25" s="373"/>
      <c r="FG25" s="373"/>
      <c r="FH25" s="819">
        <v>13</v>
      </c>
      <c r="FI25" s="819"/>
      <c r="FJ25" s="819"/>
      <c r="FK25" s="819"/>
      <c r="FL25" s="104"/>
      <c r="FM25" s="104"/>
      <c r="FN25" s="104"/>
      <c r="FO25" s="104"/>
      <c r="FP25" s="104"/>
      <c r="FQ25" s="104"/>
      <c r="FR25" s="104"/>
      <c r="FS25" s="104"/>
      <c r="FT25" s="104"/>
      <c r="FU25" s="104"/>
      <c r="FV25" s="104"/>
      <c r="FW25" s="819">
        <v>15</v>
      </c>
      <c r="FX25" s="819"/>
      <c r="FY25" s="819"/>
      <c r="FZ25" s="819"/>
      <c r="GA25" s="104"/>
      <c r="GB25" s="104"/>
      <c r="GC25" s="104"/>
      <c r="GD25" s="104"/>
      <c r="GE25" s="104"/>
      <c r="GF25" s="104"/>
      <c r="GG25" s="104"/>
      <c r="GH25" s="104"/>
      <c r="GI25" s="104"/>
      <c r="GJ25" s="104"/>
      <c r="GK25" s="42"/>
      <c r="GL25" s="27"/>
    </row>
    <row r="26" spans="1:200" ht="12" customHeight="1">
      <c r="A26" s="851" t="s">
        <v>687</v>
      </c>
      <c r="B26" s="198"/>
      <c r="C26" s="20"/>
      <c r="D26" s="1258" t="s">
        <v>104</v>
      </c>
      <c r="E26" s="1258"/>
      <c r="F26" s="1258"/>
      <c r="G26" s="1258"/>
      <c r="H26" s="15"/>
      <c r="I26" s="15"/>
      <c r="J26" s="1544"/>
      <c r="K26" s="1545"/>
      <c r="L26" s="1545"/>
      <c r="M26" s="1546"/>
      <c r="N26" s="317"/>
      <c r="O26" s="317"/>
      <c r="P26" s="1278">
        <v>6</v>
      </c>
      <c r="Q26" s="1279"/>
      <c r="R26" s="1279"/>
      <c r="S26" s="1280"/>
      <c r="T26" s="12"/>
      <c r="U26" s="1278">
        <v>2</v>
      </c>
      <c r="V26" s="1279"/>
      <c r="W26" s="1279"/>
      <c r="X26" s="1280"/>
      <c r="Y26" s="38"/>
      <c r="Z26" s="38"/>
      <c r="AA26" s="38"/>
      <c r="AB26" s="968"/>
      <c r="AC26" s="969"/>
      <c r="AD26" s="969"/>
      <c r="AE26" s="970"/>
      <c r="AF26" s="37"/>
      <c r="AG26" s="968"/>
      <c r="AH26" s="969"/>
      <c r="AI26" s="969"/>
      <c r="AJ26" s="970"/>
      <c r="AK26" s="18"/>
      <c r="AL26" s="15"/>
      <c r="AM26" s="1307"/>
      <c r="AN26" s="1307"/>
      <c r="AO26" s="1307"/>
      <c r="AP26" s="1307"/>
      <c r="AQ26" s="1307"/>
      <c r="AR26" s="1307"/>
      <c r="AS26" s="1307"/>
      <c r="AT26" s="1307"/>
      <c r="AU26" s="1307"/>
      <c r="AV26" s="1307"/>
      <c r="AW26" s="1307"/>
      <c r="AX26" s="1307"/>
      <c r="AY26" s="1307"/>
      <c r="AZ26" s="1307"/>
      <c r="BA26" s="1307"/>
      <c r="BB26" s="1307"/>
      <c r="BC26" s="1307"/>
      <c r="BD26" s="1307"/>
      <c r="BE26" s="1307"/>
      <c r="BF26" s="1307"/>
      <c r="BG26" s="1307"/>
      <c r="BH26" s="1307"/>
      <c r="BI26" s="1307"/>
      <c r="BJ26" s="1307"/>
      <c r="BK26" s="849" t="s">
        <v>7</v>
      </c>
      <c r="BL26" s="849"/>
      <c r="BM26" s="849"/>
      <c r="BN26" s="849"/>
      <c r="BO26" s="849"/>
      <c r="BP26" s="849"/>
      <c r="BQ26" s="849"/>
      <c r="BR26" s="849"/>
      <c r="BS26" s="849"/>
      <c r="BT26" s="849"/>
      <c r="BU26" s="849"/>
      <c r="BV26" s="1386"/>
      <c r="BW26" s="1386"/>
      <c r="BX26" s="1386"/>
      <c r="BY26" s="1386"/>
      <c r="BZ26" s="1386"/>
      <c r="CA26" s="1386"/>
      <c r="CB26" s="945" t="s">
        <v>14</v>
      </c>
      <c r="CC26" s="945"/>
      <c r="CD26" s="945"/>
      <c r="CE26" s="968"/>
      <c r="CF26" s="969"/>
      <c r="CG26" s="969"/>
      <c r="CH26" s="970"/>
      <c r="CI26" s="37"/>
      <c r="CJ26" s="968"/>
      <c r="CK26" s="969"/>
      <c r="CL26" s="969"/>
      <c r="CM26" s="970"/>
      <c r="CN26" s="850" t="s">
        <v>275</v>
      </c>
      <c r="CO26" s="850"/>
      <c r="CP26" s="850"/>
      <c r="CQ26" s="850"/>
      <c r="CR26" s="850"/>
      <c r="CS26" s="850"/>
      <c r="CT26" s="849" t="s">
        <v>24</v>
      </c>
      <c r="CU26" s="849"/>
      <c r="CV26" s="849"/>
      <c r="CW26" s="849"/>
      <c r="CX26" s="849"/>
      <c r="CY26" s="849"/>
      <c r="CZ26" s="968"/>
      <c r="DA26" s="969"/>
      <c r="DB26" s="969"/>
      <c r="DC26" s="970"/>
      <c r="DD26" s="37"/>
      <c r="DE26" s="968"/>
      <c r="DF26" s="969"/>
      <c r="DG26" s="969"/>
      <c r="DH26" s="970"/>
      <c r="DI26" s="37"/>
      <c r="DJ26" s="968"/>
      <c r="DK26" s="969"/>
      <c r="DL26" s="969"/>
      <c r="DM26" s="970"/>
      <c r="DN26" s="37"/>
      <c r="DO26" s="968"/>
      <c r="DP26" s="969"/>
      <c r="DQ26" s="969"/>
      <c r="DR26" s="970"/>
      <c r="DS26" s="37"/>
      <c r="DT26" s="968"/>
      <c r="DU26" s="969"/>
      <c r="DV26" s="969"/>
      <c r="DW26" s="970"/>
      <c r="DX26" s="37"/>
      <c r="DY26" s="968"/>
      <c r="DZ26" s="969"/>
      <c r="EA26" s="969"/>
      <c r="EB26" s="970"/>
      <c r="EC26" s="1542" t="s">
        <v>23</v>
      </c>
      <c r="ED26" s="1542"/>
      <c r="EE26" s="1542"/>
      <c r="EF26" s="1542"/>
      <c r="EG26" s="1542"/>
      <c r="EH26" s="1542"/>
      <c r="EI26" s="1268" t="s">
        <v>691</v>
      </c>
      <c r="EJ26" s="1268"/>
      <c r="EK26" s="1268"/>
      <c r="EL26" s="1268"/>
      <c r="EM26" s="1268"/>
      <c r="EN26" s="1268"/>
      <c r="EO26" s="1268"/>
      <c r="EP26" s="1268"/>
      <c r="EQ26" s="1268"/>
      <c r="ER26" s="1268"/>
      <c r="ES26" s="968"/>
      <c r="ET26" s="969"/>
      <c r="EU26" s="969"/>
      <c r="EV26" s="970"/>
      <c r="EW26" s="37"/>
      <c r="EX26" s="968"/>
      <c r="EY26" s="969"/>
      <c r="EZ26" s="969"/>
      <c r="FA26" s="970"/>
      <c r="FB26" s="1541" t="s">
        <v>19</v>
      </c>
      <c r="FC26" s="1541"/>
      <c r="FD26" s="1541"/>
      <c r="FE26" s="1541"/>
      <c r="FF26" s="1541"/>
      <c r="FG26" s="1541"/>
      <c r="FH26" s="968"/>
      <c r="FI26" s="969"/>
      <c r="FJ26" s="969"/>
      <c r="FK26" s="970"/>
      <c r="FL26" s="37"/>
      <c r="FM26" s="968"/>
      <c r="FN26" s="969"/>
      <c r="FO26" s="969"/>
      <c r="FP26" s="970"/>
      <c r="FQ26" s="960" t="s">
        <v>20</v>
      </c>
      <c r="FR26" s="960"/>
      <c r="FS26" s="960"/>
      <c r="FT26" s="960"/>
      <c r="FU26" s="960"/>
      <c r="FV26" s="960"/>
      <c r="FW26" s="968"/>
      <c r="FX26" s="969"/>
      <c r="FY26" s="969"/>
      <c r="FZ26" s="970"/>
      <c r="GA26" s="37"/>
      <c r="GB26" s="968"/>
      <c r="GC26" s="969"/>
      <c r="GD26" s="969"/>
      <c r="GE26" s="970"/>
      <c r="GF26" s="960" t="s">
        <v>21</v>
      </c>
      <c r="GG26" s="960"/>
      <c r="GH26" s="960"/>
      <c r="GI26" s="960"/>
      <c r="GJ26" s="960"/>
      <c r="GK26" s="960"/>
      <c r="GL26" s="721"/>
      <c r="GM26" s="1530" t="s">
        <v>14</v>
      </c>
      <c r="GN26" s="1065" t="s">
        <v>547</v>
      </c>
      <c r="GO26" s="1550"/>
      <c r="GP26" s="1550"/>
      <c r="GQ26" s="1551"/>
    </row>
    <row r="27" spans="1:200" ht="12" customHeight="1">
      <c r="A27" s="851"/>
      <c r="B27" s="198"/>
      <c r="C27" s="20"/>
      <c r="D27" s="1258"/>
      <c r="E27" s="1258"/>
      <c r="F27" s="1258"/>
      <c r="G27" s="1258"/>
      <c r="H27" s="15"/>
      <c r="I27" s="15"/>
      <c r="J27" s="1547"/>
      <c r="K27" s="1548"/>
      <c r="L27" s="1548"/>
      <c r="M27" s="1549"/>
      <c r="N27" s="317"/>
      <c r="O27" s="317"/>
      <c r="P27" s="1283"/>
      <c r="Q27" s="1284"/>
      <c r="R27" s="1284"/>
      <c r="S27" s="1285"/>
      <c r="T27" s="12"/>
      <c r="U27" s="1283"/>
      <c r="V27" s="1284"/>
      <c r="W27" s="1284"/>
      <c r="X27" s="1285"/>
      <c r="Y27" s="38"/>
      <c r="Z27" s="38"/>
      <c r="AA27" s="38"/>
      <c r="AB27" s="971"/>
      <c r="AC27" s="930"/>
      <c r="AD27" s="930"/>
      <c r="AE27" s="972"/>
      <c r="AF27" s="37"/>
      <c r="AG27" s="971"/>
      <c r="AH27" s="930"/>
      <c r="AI27" s="930"/>
      <c r="AJ27" s="972"/>
      <c r="AK27" s="18"/>
      <c r="AL27" s="15"/>
      <c r="AM27" s="1555" t="str">
        <f>+D20</f>
        <v>○○知事</v>
      </c>
      <c r="AN27" s="1555"/>
      <c r="AO27" s="1555"/>
      <c r="AP27" s="1555"/>
      <c r="AQ27" s="1555"/>
      <c r="AR27" s="1555"/>
      <c r="AS27" s="1555"/>
      <c r="AT27" s="1555"/>
      <c r="AU27" s="1555"/>
      <c r="AV27" s="1555"/>
      <c r="AW27" s="1555"/>
      <c r="AX27" s="1555"/>
      <c r="AY27" s="1555"/>
      <c r="AZ27" s="1555"/>
      <c r="BA27" s="1555"/>
      <c r="BB27" s="1555"/>
      <c r="BC27" s="1555"/>
      <c r="BD27" s="1555"/>
      <c r="BE27" s="1555"/>
      <c r="BF27" s="1555"/>
      <c r="BG27" s="1555"/>
      <c r="BH27" s="1555"/>
      <c r="BI27" s="1555"/>
      <c r="BJ27" s="1555"/>
      <c r="BK27" s="849"/>
      <c r="BL27" s="849"/>
      <c r="BM27" s="849"/>
      <c r="BN27" s="849"/>
      <c r="BO27" s="849"/>
      <c r="BP27" s="849"/>
      <c r="BQ27" s="849"/>
      <c r="BR27" s="849"/>
      <c r="BS27" s="849"/>
      <c r="BT27" s="849"/>
      <c r="BU27" s="849"/>
      <c r="BV27" s="1386"/>
      <c r="BW27" s="1386"/>
      <c r="BX27" s="1386"/>
      <c r="BY27" s="1386"/>
      <c r="BZ27" s="1386"/>
      <c r="CA27" s="1386"/>
      <c r="CB27" s="945"/>
      <c r="CC27" s="945"/>
      <c r="CD27" s="945"/>
      <c r="CE27" s="971"/>
      <c r="CF27" s="930"/>
      <c r="CG27" s="930"/>
      <c r="CH27" s="972"/>
      <c r="CI27" s="37"/>
      <c r="CJ27" s="971"/>
      <c r="CK27" s="930"/>
      <c r="CL27" s="930"/>
      <c r="CM27" s="972"/>
      <c r="CN27" s="850"/>
      <c r="CO27" s="850"/>
      <c r="CP27" s="850"/>
      <c r="CQ27" s="850"/>
      <c r="CR27" s="850"/>
      <c r="CS27" s="850"/>
      <c r="CT27" s="849"/>
      <c r="CU27" s="849"/>
      <c r="CV27" s="849"/>
      <c r="CW27" s="849"/>
      <c r="CX27" s="849"/>
      <c r="CY27" s="849"/>
      <c r="CZ27" s="971"/>
      <c r="DA27" s="930"/>
      <c r="DB27" s="930"/>
      <c r="DC27" s="972"/>
      <c r="DD27" s="37"/>
      <c r="DE27" s="971"/>
      <c r="DF27" s="930"/>
      <c r="DG27" s="930"/>
      <c r="DH27" s="972"/>
      <c r="DI27" s="37"/>
      <c r="DJ27" s="971"/>
      <c r="DK27" s="930"/>
      <c r="DL27" s="930"/>
      <c r="DM27" s="972"/>
      <c r="DN27" s="37"/>
      <c r="DO27" s="971"/>
      <c r="DP27" s="930"/>
      <c r="DQ27" s="930"/>
      <c r="DR27" s="972"/>
      <c r="DS27" s="37"/>
      <c r="DT27" s="971"/>
      <c r="DU27" s="930"/>
      <c r="DV27" s="930"/>
      <c r="DW27" s="972"/>
      <c r="DX27" s="37"/>
      <c r="DY27" s="971"/>
      <c r="DZ27" s="930"/>
      <c r="EA27" s="930"/>
      <c r="EB27" s="972"/>
      <c r="EC27" s="1542"/>
      <c r="ED27" s="1542"/>
      <c r="EE27" s="1542"/>
      <c r="EF27" s="1542"/>
      <c r="EG27" s="1542"/>
      <c r="EH27" s="1542"/>
      <c r="EI27" s="1268"/>
      <c r="EJ27" s="1268"/>
      <c r="EK27" s="1268"/>
      <c r="EL27" s="1268"/>
      <c r="EM27" s="1268"/>
      <c r="EN27" s="1268"/>
      <c r="EO27" s="1268"/>
      <c r="EP27" s="1268"/>
      <c r="EQ27" s="1268"/>
      <c r="ER27" s="1268"/>
      <c r="ES27" s="971"/>
      <c r="ET27" s="930"/>
      <c r="EU27" s="930"/>
      <c r="EV27" s="972"/>
      <c r="EW27" s="37"/>
      <c r="EX27" s="971"/>
      <c r="EY27" s="930"/>
      <c r="EZ27" s="930"/>
      <c r="FA27" s="972"/>
      <c r="FB27" s="1541"/>
      <c r="FC27" s="1541"/>
      <c r="FD27" s="1541"/>
      <c r="FE27" s="1541"/>
      <c r="FF27" s="1541"/>
      <c r="FG27" s="1541"/>
      <c r="FH27" s="971"/>
      <c r="FI27" s="930"/>
      <c r="FJ27" s="930"/>
      <c r="FK27" s="972"/>
      <c r="FL27" s="37"/>
      <c r="FM27" s="971"/>
      <c r="FN27" s="930"/>
      <c r="FO27" s="930"/>
      <c r="FP27" s="972"/>
      <c r="FQ27" s="960"/>
      <c r="FR27" s="960"/>
      <c r="FS27" s="960"/>
      <c r="FT27" s="960"/>
      <c r="FU27" s="960"/>
      <c r="FV27" s="960"/>
      <c r="FW27" s="971"/>
      <c r="FX27" s="930"/>
      <c r="FY27" s="930"/>
      <c r="FZ27" s="972"/>
      <c r="GA27" s="37"/>
      <c r="GB27" s="971"/>
      <c r="GC27" s="930"/>
      <c r="GD27" s="930"/>
      <c r="GE27" s="972"/>
      <c r="GF27" s="960"/>
      <c r="GG27" s="960"/>
      <c r="GH27" s="960"/>
      <c r="GI27" s="960"/>
      <c r="GJ27" s="960"/>
      <c r="GK27" s="960"/>
      <c r="GL27" s="721"/>
      <c r="GM27" s="1530"/>
      <c r="GN27" s="1552"/>
      <c r="GO27" s="1553"/>
      <c r="GP27" s="1553"/>
      <c r="GQ27" s="1554"/>
    </row>
    <row r="28" spans="1:200" ht="13.5" customHeight="1">
      <c r="B28" s="198"/>
      <c r="D28" s="7"/>
      <c r="E28" s="1556" t="s">
        <v>109</v>
      </c>
      <c r="F28" s="1556"/>
      <c r="G28" s="1556"/>
      <c r="H28" s="1556"/>
      <c r="I28" s="1556"/>
      <c r="J28" s="1556"/>
      <c r="K28" s="1556"/>
      <c r="L28" s="1556"/>
      <c r="M28" s="1556"/>
      <c r="N28" s="1556"/>
      <c r="O28" s="1556"/>
      <c r="P28" s="1556"/>
      <c r="Q28" s="1556"/>
      <c r="R28" s="1556"/>
      <c r="S28" s="1556"/>
      <c r="T28" s="1556"/>
      <c r="U28" s="1556"/>
      <c r="V28" s="1556"/>
      <c r="W28" s="1556"/>
      <c r="X28" s="1556"/>
      <c r="Y28" s="1556"/>
      <c r="Z28" s="1556"/>
      <c r="AA28" s="1556"/>
      <c r="AB28" s="1556"/>
      <c r="AC28" s="1556"/>
      <c r="AD28" s="1556"/>
      <c r="AE28" s="1556"/>
      <c r="AF28" s="1556"/>
      <c r="AG28" s="1556"/>
      <c r="AH28" s="1556"/>
      <c r="AI28" s="1556"/>
      <c r="AJ28" s="1556"/>
      <c r="AK28" s="1556"/>
      <c r="AL28" s="1556"/>
      <c r="AM28" s="1556"/>
      <c r="AN28" s="1556"/>
      <c r="AO28" s="1556"/>
      <c r="AP28" s="1556"/>
      <c r="AQ28" s="1556"/>
      <c r="AR28" s="1556"/>
      <c r="AS28" s="1556"/>
      <c r="AT28" s="1556"/>
      <c r="AU28" s="1556"/>
      <c r="AV28" s="1556"/>
      <c r="AW28" s="1556"/>
      <c r="AX28" s="1556"/>
      <c r="AY28" s="1556"/>
      <c r="AZ28" s="1556"/>
      <c r="BA28" s="1556"/>
      <c r="BB28" s="1556"/>
      <c r="BC28" s="1556"/>
      <c r="BD28" s="1556"/>
      <c r="BE28" s="1556"/>
      <c r="BF28" s="1556"/>
      <c r="BG28" s="1556"/>
      <c r="BH28" s="1556"/>
      <c r="BI28" s="1556"/>
      <c r="BJ28" s="1556"/>
      <c r="BK28" s="1556"/>
      <c r="BL28" s="1556"/>
      <c r="BM28" s="1556"/>
      <c r="BN28" s="1556"/>
      <c r="BO28" s="1556"/>
      <c r="BP28" s="1556"/>
      <c r="BQ28" s="1556"/>
      <c r="BR28" s="1556"/>
      <c r="BS28" s="1556"/>
      <c r="BT28" s="1556"/>
      <c r="BU28" s="1556"/>
      <c r="BV28" s="1556"/>
      <c r="BW28" s="1556"/>
      <c r="BX28" s="1556"/>
      <c r="BY28" s="1556"/>
      <c r="BZ28" s="1556"/>
      <c r="CA28" s="1556"/>
      <c r="CB28" s="1556"/>
      <c r="CC28" s="1556"/>
      <c r="CD28" s="1556"/>
      <c r="CE28" s="1556"/>
      <c r="CF28" s="1556"/>
      <c r="CG28" s="1556"/>
      <c r="CH28" s="1556"/>
      <c r="CI28" s="1556"/>
      <c r="CJ28" s="1556"/>
      <c r="CK28" s="1556"/>
      <c r="CL28" s="1556"/>
      <c r="CM28" s="1556"/>
      <c r="CN28" s="1556"/>
      <c r="CO28" s="1556"/>
      <c r="CP28" s="1556"/>
      <c r="CQ28" s="1556"/>
      <c r="CR28" s="1556"/>
      <c r="CS28" s="1556"/>
      <c r="CT28" s="1556"/>
      <c r="CU28" s="1556"/>
      <c r="CV28" s="1556"/>
      <c r="CW28" s="1556"/>
      <c r="CX28" s="1556"/>
      <c r="CY28" s="1556"/>
      <c r="CZ28" s="1556"/>
      <c r="DA28" s="1556"/>
      <c r="DB28" s="1556"/>
      <c r="DC28" s="1556"/>
      <c r="DD28" s="1556"/>
      <c r="DE28" s="1556"/>
      <c r="DF28" s="1556"/>
      <c r="DG28" s="1556"/>
      <c r="DH28" s="1556"/>
      <c r="DI28" s="1556"/>
      <c r="DJ28" s="1556"/>
      <c r="DK28" s="1556"/>
      <c r="DL28" s="1556"/>
      <c r="DM28" s="1556"/>
      <c r="DN28" s="1556"/>
      <c r="DO28" s="1556"/>
      <c r="DP28" s="1556"/>
      <c r="DQ28" s="1556"/>
      <c r="DR28" s="1556"/>
      <c r="DS28" s="1556"/>
      <c r="DT28" s="1556"/>
      <c r="DU28" s="1556"/>
      <c r="DV28" s="1556"/>
      <c r="DW28" s="1556"/>
      <c r="DX28" s="1556"/>
      <c r="DY28" s="1556"/>
      <c r="DZ28" s="1556"/>
      <c r="EA28" s="1556"/>
      <c r="EB28" s="1556"/>
      <c r="EC28" s="1556"/>
      <c r="ED28" s="1556"/>
      <c r="EE28" s="1556"/>
      <c r="EF28" s="1556"/>
      <c r="EG28" s="1556"/>
      <c r="EH28" s="1556"/>
      <c r="EI28" s="1556"/>
      <c r="EJ28" s="1556"/>
      <c r="EK28" s="1556"/>
      <c r="EL28" s="1556"/>
      <c r="EM28" s="1556"/>
      <c r="EN28" s="1556"/>
      <c r="EO28" s="1556"/>
      <c r="EP28" s="1556"/>
      <c r="EQ28" s="1556"/>
      <c r="ER28" s="1556"/>
      <c r="ES28" s="1556"/>
      <c r="ET28" s="1556"/>
      <c r="EU28" s="1556"/>
      <c r="EV28" s="1556"/>
      <c r="EW28" s="1556"/>
      <c r="EX28" s="1556"/>
      <c r="EY28" s="1556"/>
      <c r="EZ28" s="1556"/>
      <c r="FA28" s="1556"/>
      <c r="FB28" s="1556"/>
      <c r="FC28" s="1556"/>
      <c r="FD28" s="1556"/>
      <c r="FE28" s="1556"/>
      <c r="FF28" s="1556"/>
      <c r="FG28" s="1556"/>
      <c r="FH28" s="1556"/>
      <c r="FI28" s="1556"/>
      <c r="FJ28" s="1556"/>
      <c r="FK28" s="1556"/>
      <c r="FL28" s="1556"/>
      <c r="FM28" s="1556"/>
      <c r="FN28" s="1556"/>
      <c r="FO28" s="1556"/>
      <c r="FP28" s="1556"/>
      <c r="FQ28" s="1556"/>
      <c r="FR28" s="1556"/>
      <c r="FS28" s="1556"/>
      <c r="FT28" s="1556"/>
      <c r="FU28" s="1556"/>
      <c r="FV28" s="1556"/>
      <c r="FW28" s="1556"/>
      <c r="FX28" s="1556"/>
      <c r="FY28" s="1556"/>
      <c r="FZ28" s="1556"/>
      <c r="GA28" s="1556"/>
      <c r="GB28" s="1556"/>
      <c r="GC28" s="1556"/>
      <c r="GD28" s="1556"/>
      <c r="GE28" s="1556"/>
      <c r="GF28" s="1556"/>
      <c r="GG28" s="1556"/>
      <c r="GH28" s="1556"/>
      <c r="GI28" s="1556"/>
      <c r="GJ28" s="1556"/>
      <c r="GK28" s="1556"/>
      <c r="GL28" s="27"/>
    </row>
    <row r="29" spans="1:200" ht="10.5" customHeight="1">
      <c r="B29" s="198"/>
      <c r="D29" s="7"/>
      <c r="E29" s="374"/>
      <c r="F29" s="375"/>
      <c r="G29" s="375"/>
      <c r="H29" s="376"/>
      <c r="I29" s="377"/>
      <c r="J29" s="378"/>
      <c r="K29" s="378"/>
      <c r="L29" s="378"/>
      <c r="M29" s="378"/>
      <c r="N29" s="377"/>
      <c r="O29" s="377"/>
      <c r="P29" s="379"/>
      <c r="Q29" s="379"/>
      <c r="R29" s="379"/>
      <c r="S29" s="379"/>
      <c r="T29" s="379"/>
      <c r="U29" s="379"/>
      <c r="V29" s="379"/>
      <c r="W29" s="379"/>
      <c r="X29" s="379"/>
      <c r="Y29" s="380"/>
      <c r="Z29" s="377"/>
      <c r="AA29" s="377"/>
      <c r="AB29" s="377"/>
      <c r="AC29" s="377"/>
      <c r="AD29" s="377"/>
      <c r="AE29" s="377"/>
      <c r="AF29" s="377"/>
      <c r="AG29" s="377"/>
      <c r="AH29" s="377"/>
      <c r="AI29" s="377"/>
      <c r="AJ29" s="377"/>
      <c r="AK29" s="377"/>
      <c r="AL29" s="377"/>
      <c r="AM29" s="377"/>
      <c r="AN29" s="377"/>
      <c r="AO29" s="377"/>
      <c r="AP29" s="377"/>
      <c r="AQ29" s="377"/>
      <c r="AR29" s="377"/>
      <c r="AS29" s="377"/>
      <c r="AT29" s="1557" t="s">
        <v>330</v>
      </c>
      <c r="AU29" s="1557"/>
      <c r="AV29" s="1557"/>
      <c r="AW29" s="1557"/>
      <c r="AX29" s="1557"/>
      <c r="AY29" s="1557"/>
      <c r="AZ29" s="1557"/>
      <c r="BA29" s="1557"/>
      <c r="BB29" s="1557"/>
      <c r="BC29" s="1557"/>
      <c r="BD29" s="1557"/>
      <c r="BE29" s="1557"/>
      <c r="BF29" s="1557"/>
      <c r="BG29" s="1557"/>
      <c r="BH29" s="1557"/>
      <c r="BI29" s="1557"/>
      <c r="BJ29" s="1557"/>
      <c r="BK29" s="1557"/>
      <c r="BL29" s="1557"/>
      <c r="BM29" s="1557"/>
      <c r="BN29" s="1557"/>
      <c r="BO29" s="1557"/>
      <c r="BP29" s="1557"/>
      <c r="BQ29" s="1557"/>
      <c r="BR29" s="1557"/>
      <c r="BS29" s="1557"/>
      <c r="BT29" s="1557"/>
      <c r="BU29" s="1557"/>
      <c r="BV29" s="377"/>
      <c r="BW29" s="377"/>
      <c r="BX29" s="377"/>
      <c r="BY29" s="377"/>
      <c r="BZ29" s="377"/>
      <c r="CA29" s="377"/>
      <c r="CB29" s="377"/>
      <c r="CC29" s="377"/>
      <c r="CD29" s="381"/>
      <c r="CE29" s="381"/>
      <c r="CF29" s="381"/>
      <c r="CG29" s="381"/>
      <c r="CH29" s="381"/>
      <c r="CI29" s="381"/>
      <c r="CJ29" s="381"/>
      <c r="CK29" s="381"/>
      <c r="CL29" s="382"/>
      <c r="CM29" s="382"/>
      <c r="CN29" s="382"/>
      <c r="CO29" s="382"/>
      <c r="CP29" s="382"/>
      <c r="CQ29" s="382"/>
      <c r="CR29" s="382"/>
      <c r="CS29" s="382"/>
      <c r="CT29" s="377"/>
      <c r="CU29" s="383"/>
      <c r="CV29" s="383"/>
      <c r="CW29" s="383"/>
      <c r="CX29" s="383"/>
      <c r="CY29" s="383"/>
      <c r="CZ29" s="383"/>
      <c r="DA29" s="383"/>
      <c r="DB29" s="377"/>
      <c r="DC29" s="380"/>
      <c r="DD29" s="380"/>
      <c r="DE29" s="380"/>
      <c r="DF29" s="380"/>
      <c r="DG29" s="380"/>
      <c r="DH29" s="380"/>
      <c r="DI29" s="380"/>
      <c r="DJ29" s="380"/>
      <c r="DK29" s="380"/>
      <c r="DL29" s="380"/>
      <c r="DM29" s="380"/>
      <c r="DN29" s="380"/>
      <c r="DO29" s="380"/>
      <c r="DP29" s="380"/>
      <c r="DQ29" s="380"/>
      <c r="DR29" s="377"/>
      <c r="DS29" s="384"/>
      <c r="DT29" s="384"/>
      <c r="DU29" s="384"/>
      <c r="DV29" s="384"/>
      <c r="DW29" s="384"/>
      <c r="DX29" s="380"/>
      <c r="DY29" s="380"/>
      <c r="DZ29" s="380"/>
      <c r="EA29" s="380"/>
      <c r="EB29" s="380"/>
      <c r="EC29" s="380"/>
      <c r="ED29" s="380"/>
      <c r="EE29" s="380"/>
      <c r="EF29" s="380"/>
      <c r="EG29" s="380"/>
      <c r="EH29" s="380"/>
      <c r="EI29" s="380"/>
      <c r="EJ29" s="380"/>
      <c r="EK29" s="380"/>
      <c r="EL29" s="354"/>
      <c r="EM29" s="385"/>
      <c r="EN29" s="385"/>
      <c r="EO29" s="385"/>
      <c r="EP29" s="385"/>
      <c r="EQ29" s="385"/>
      <c r="ER29" s="385"/>
      <c r="ES29" s="385"/>
      <c r="ET29" s="385"/>
      <c r="EU29" s="385"/>
      <c r="EV29" s="385"/>
      <c r="EW29" s="385"/>
      <c r="EX29" s="385"/>
      <c r="EY29" s="385"/>
      <c r="EZ29" s="385"/>
      <c r="FA29" s="385"/>
      <c r="FB29" s="385"/>
      <c r="FC29" s="385"/>
      <c r="FD29" s="385"/>
      <c r="FE29" s="385"/>
      <c r="FF29" s="385"/>
      <c r="FG29" s="385"/>
      <c r="FH29" s="385"/>
      <c r="FI29" s="386"/>
      <c r="FJ29" s="386"/>
      <c r="FK29" s="386"/>
      <c r="FL29" s="386"/>
      <c r="FM29" s="386"/>
      <c r="FN29" s="386"/>
      <c r="FO29" s="386"/>
      <c r="FP29" s="386"/>
      <c r="FQ29" s="386"/>
      <c r="FR29" s="386"/>
      <c r="FS29" s="386"/>
      <c r="FT29" s="386"/>
      <c r="FU29" s="386"/>
      <c r="FV29" s="386"/>
      <c r="FW29" s="386"/>
      <c r="FX29" s="386"/>
      <c r="FY29" s="386"/>
      <c r="FZ29" s="386"/>
      <c r="GA29" s="386"/>
      <c r="GB29" s="386"/>
      <c r="GC29" s="386"/>
      <c r="GD29" s="386"/>
      <c r="GE29" s="386"/>
      <c r="GF29" s="386"/>
      <c r="GG29" s="386"/>
      <c r="GH29" s="386"/>
      <c r="GI29" s="386"/>
      <c r="GJ29" s="386"/>
      <c r="GK29" s="387"/>
      <c r="GL29" s="27"/>
      <c r="GM29" s="1558" t="s">
        <v>339</v>
      </c>
      <c r="GN29" s="1558"/>
      <c r="GO29" s="1558"/>
      <c r="GP29" s="1558"/>
      <c r="GQ29" s="1558"/>
    </row>
    <row r="30" spans="1:200" s="44" customFormat="1" ht="11.25" customHeight="1">
      <c r="B30" s="277"/>
      <c r="D30" s="388"/>
      <c r="E30" s="389"/>
      <c r="F30" s="390"/>
      <c r="G30" s="390"/>
      <c r="H30" s="391"/>
      <c r="I30" s="45"/>
      <c r="J30" s="45"/>
      <c r="K30" s="45"/>
      <c r="L30" s="45"/>
      <c r="M30" s="45"/>
      <c r="N30" s="45"/>
      <c r="O30" s="1538" t="s">
        <v>25</v>
      </c>
      <c r="P30" s="1538"/>
      <c r="Q30" s="1538"/>
      <c r="R30" s="1538"/>
      <c r="S30" s="1538"/>
      <c r="T30" s="5"/>
      <c r="U30" s="1540" t="s">
        <v>26</v>
      </c>
      <c r="V30" s="1540"/>
      <c r="W30" s="1540"/>
      <c r="X30" s="1540"/>
      <c r="Y30" s="1540"/>
      <c r="Z30" s="819" t="s">
        <v>274</v>
      </c>
      <c r="AA30" s="819"/>
      <c r="AB30" s="819"/>
      <c r="AC30" s="819"/>
      <c r="AD30" s="819"/>
      <c r="AE30" s="819"/>
      <c r="AF30" s="819"/>
      <c r="AG30" s="819"/>
      <c r="AH30" s="819"/>
      <c r="AI30" s="819"/>
      <c r="AJ30" s="819"/>
      <c r="AK30" s="819"/>
      <c r="AL30" s="819"/>
      <c r="AM30" s="819"/>
      <c r="AN30" s="819"/>
      <c r="AO30" s="819"/>
      <c r="AP30" s="819"/>
      <c r="AQ30" s="819"/>
      <c r="AR30" s="819"/>
      <c r="AS30" s="392"/>
      <c r="AT30" s="1559" t="str">
        <f>IF(J5="","",J5)</f>
        <v/>
      </c>
      <c r="AU30" s="1559"/>
      <c r="AV30" s="1559"/>
      <c r="AW30" s="1559"/>
      <c r="AX30" s="1559"/>
      <c r="AY30" s="1559"/>
      <c r="AZ30" s="1559"/>
      <c r="BA30" s="1559"/>
      <c r="BB30" s="1559"/>
      <c r="BC30" s="1559"/>
      <c r="BD30" s="1559"/>
      <c r="BE30" s="1559"/>
      <c r="BF30" s="1559"/>
      <c r="BG30" s="1559"/>
      <c r="BH30" s="1559"/>
      <c r="BI30" s="1559"/>
      <c r="BJ30" s="1559"/>
      <c r="BK30" s="1559"/>
      <c r="BL30" s="1559"/>
      <c r="BM30" s="1559"/>
      <c r="BN30" s="1559"/>
      <c r="BO30" s="1559"/>
      <c r="BP30" s="1559"/>
      <c r="BQ30" s="1559"/>
      <c r="BR30" s="1559"/>
      <c r="BS30" s="1559"/>
      <c r="BT30" s="1559"/>
      <c r="BU30" s="1559"/>
      <c r="BV30" s="1559"/>
      <c r="BW30" s="1559"/>
      <c r="BX30" s="1559"/>
      <c r="BY30" s="1559"/>
      <c r="BZ30" s="1559"/>
      <c r="CA30" s="1559"/>
      <c r="CB30" s="1559"/>
      <c r="CC30" s="1559"/>
      <c r="CD30" s="1559"/>
      <c r="CE30" s="1559"/>
      <c r="CF30" s="1559"/>
      <c r="CG30" s="1559"/>
      <c r="CH30" s="1559"/>
      <c r="CI30" s="1559"/>
      <c r="CJ30" s="1559"/>
      <c r="CK30" s="1559"/>
      <c r="CL30" s="1559"/>
      <c r="CM30" s="1559"/>
      <c r="CN30" s="1559"/>
      <c r="CO30" s="1559"/>
      <c r="CP30" s="1559"/>
      <c r="CQ30" s="1559"/>
      <c r="CR30" s="1559"/>
      <c r="CS30" s="1559"/>
      <c r="CT30" s="1559"/>
      <c r="CU30" s="1559"/>
      <c r="CV30" s="1559"/>
      <c r="CW30" s="1559"/>
      <c r="CX30" s="1559"/>
      <c r="CY30" s="1559"/>
      <c r="CZ30" s="1559"/>
      <c r="DA30" s="1559"/>
      <c r="DB30" s="1559"/>
      <c r="DC30" s="1559"/>
      <c r="DD30" s="1559"/>
      <c r="DE30" s="1559"/>
      <c r="DF30" s="1559"/>
      <c r="DG30" s="1559"/>
      <c r="DH30" s="1559"/>
      <c r="DI30" s="1559"/>
      <c r="DJ30" s="1559"/>
      <c r="DK30" s="1559"/>
      <c r="DL30" s="1559"/>
      <c r="DM30" s="1559"/>
      <c r="DN30" s="1559"/>
      <c r="DO30" s="1559"/>
      <c r="DP30" s="1559"/>
      <c r="DQ30" s="1559"/>
      <c r="DR30" s="1559"/>
      <c r="DS30" s="1559"/>
      <c r="DT30" s="1559"/>
      <c r="DU30" s="849" t="s">
        <v>111</v>
      </c>
      <c r="DV30" s="849"/>
      <c r="DW30" s="849"/>
      <c r="DX30" s="849"/>
      <c r="DY30" s="849"/>
      <c r="DZ30" s="849"/>
      <c r="EA30" s="849"/>
      <c r="EB30" s="849"/>
      <c r="EC30" s="849"/>
      <c r="ED30" s="849"/>
      <c r="EE30" s="849"/>
      <c r="EF30" s="849"/>
      <c r="EG30" s="849"/>
      <c r="EH30" s="849"/>
      <c r="EI30" s="849"/>
      <c r="EJ30" s="849"/>
      <c r="EK30" s="849"/>
      <c r="EL30" s="849"/>
      <c r="EM30" s="849"/>
      <c r="EN30" s="849"/>
      <c r="EO30" s="849"/>
      <c r="EP30" s="849"/>
      <c r="EQ30" s="849"/>
      <c r="ER30" s="849"/>
      <c r="ES30" s="849"/>
      <c r="ET30" s="849"/>
      <c r="EU30" s="849"/>
      <c r="EV30" s="849"/>
      <c r="EW30" s="849"/>
      <c r="EX30" s="849"/>
      <c r="EY30" s="849"/>
      <c r="EZ30" s="849"/>
      <c r="FA30" s="849"/>
      <c r="FB30" s="849"/>
      <c r="FC30" s="849"/>
      <c r="FD30" s="849"/>
      <c r="FE30" s="849"/>
      <c r="FF30" s="849"/>
      <c r="FG30" s="849"/>
      <c r="FH30" s="849"/>
      <c r="FI30" s="849"/>
      <c r="FJ30" s="849"/>
      <c r="FK30" s="849"/>
      <c r="FL30" s="849"/>
      <c r="FM30" s="849"/>
      <c r="FN30" s="849"/>
      <c r="FO30" s="849"/>
      <c r="FP30" s="849"/>
      <c r="FQ30" s="849"/>
      <c r="FR30" s="849"/>
      <c r="FS30" s="849"/>
      <c r="FT30" s="849"/>
      <c r="FU30" s="849"/>
      <c r="FV30" s="849"/>
      <c r="FW30" s="849"/>
      <c r="FX30" s="849"/>
      <c r="FY30" s="849"/>
      <c r="FZ30" s="849"/>
      <c r="GA30" s="849"/>
      <c r="GB30" s="849"/>
      <c r="GC30" s="849"/>
      <c r="GD30" s="849"/>
      <c r="GE30" s="849"/>
      <c r="GF30" s="849"/>
      <c r="GG30" s="849"/>
      <c r="GH30" s="849"/>
      <c r="GI30" s="849"/>
      <c r="GJ30" s="849"/>
      <c r="GK30" s="1560"/>
      <c r="GL30" s="27"/>
      <c r="GM30" s="1558"/>
      <c r="GN30" s="1558"/>
      <c r="GO30" s="1558"/>
      <c r="GP30" s="1558"/>
      <c r="GQ30" s="1558"/>
    </row>
    <row r="31" spans="1:200" s="46" customFormat="1" ht="9.75" customHeight="1">
      <c r="B31" s="278"/>
      <c r="D31" s="41"/>
      <c r="E31" s="389"/>
      <c r="F31" s="390"/>
      <c r="G31" s="390"/>
      <c r="H31" s="393"/>
      <c r="I31" s="42"/>
      <c r="J31" s="42"/>
      <c r="K31" s="42"/>
      <c r="L31" s="42"/>
      <c r="M31" s="42"/>
      <c r="N31" s="42"/>
      <c r="O31" s="1538"/>
      <c r="P31" s="1538"/>
      <c r="Q31" s="1538"/>
      <c r="R31" s="1538"/>
      <c r="S31" s="1538"/>
      <c r="T31" s="5"/>
      <c r="U31" s="1540"/>
      <c r="V31" s="1540"/>
      <c r="W31" s="1540"/>
      <c r="X31" s="1540"/>
      <c r="Y31" s="1540"/>
      <c r="Z31" s="42"/>
      <c r="AA31" s="819">
        <v>3</v>
      </c>
      <c r="AB31" s="819"/>
      <c r="AC31" s="819"/>
      <c r="AD31" s="819"/>
      <c r="AE31" s="819"/>
      <c r="AF31" s="819"/>
      <c r="AG31" s="819"/>
      <c r="AH31" s="372"/>
      <c r="AI31" s="372"/>
      <c r="AJ31" s="104"/>
      <c r="AK31" s="104"/>
      <c r="AL31" s="104"/>
      <c r="AM31" s="104"/>
      <c r="AN31" s="104"/>
      <c r="AO31" s="104"/>
      <c r="AP31" s="104"/>
      <c r="AQ31" s="104"/>
      <c r="AR31" s="104"/>
      <c r="AS31" s="819">
        <v>5</v>
      </c>
      <c r="AT31" s="819"/>
      <c r="AU31" s="819"/>
      <c r="AV31" s="819"/>
      <c r="AW31" s="819"/>
      <c r="AX31" s="819"/>
      <c r="AY31" s="819"/>
      <c r="AZ31" s="104"/>
      <c r="BA31" s="372"/>
      <c r="BB31" s="372"/>
      <c r="BC31" s="372"/>
      <c r="BD31" s="372"/>
      <c r="BE31" s="372"/>
      <c r="BF31" s="372"/>
      <c r="BG31" s="372"/>
      <c r="BH31" s="104"/>
      <c r="BI31" s="372"/>
      <c r="BJ31" s="372"/>
      <c r="BK31" s="372"/>
      <c r="BL31" s="372"/>
      <c r="BM31" s="372"/>
      <c r="BN31" s="372"/>
      <c r="BO31" s="372"/>
      <c r="BP31" s="104"/>
      <c r="BQ31" s="372"/>
      <c r="BR31" s="372"/>
      <c r="BS31" s="372"/>
      <c r="BT31" s="372"/>
      <c r="BU31" s="372"/>
      <c r="BV31" s="372"/>
      <c r="BW31" s="372"/>
      <c r="BX31" s="104"/>
      <c r="BY31" s="372"/>
      <c r="BZ31" s="372"/>
      <c r="CA31" s="372"/>
      <c r="CB31" s="372"/>
      <c r="CC31" s="372"/>
      <c r="CD31" s="372"/>
      <c r="CE31" s="372"/>
      <c r="CF31" s="104"/>
      <c r="CG31" s="819">
        <v>10</v>
      </c>
      <c r="CH31" s="819"/>
      <c r="CI31" s="819"/>
      <c r="CJ31" s="819"/>
      <c r="CK31" s="819"/>
      <c r="CL31" s="819"/>
      <c r="CM31" s="819"/>
      <c r="CN31" s="104"/>
      <c r="CO31" s="372"/>
      <c r="CP31" s="372"/>
      <c r="CQ31" s="372"/>
      <c r="CR31" s="372"/>
      <c r="CS31" s="372"/>
      <c r="CT31" s="372"/>
      <c r="CU31" s="372"/>
      <c r="CV31" s="104"/>
      <c r="CW31" s="372"/>
      <c r="CX31" s="372"/>
      <c r="CY31" s="372"/>
      <c r="CZ31" s="372"/>
      <c r="DA31" s="372"/>
      <c r="DB31" s="372"/>
      <c r="DC31" s="372"/>
      <c r="DD31" s="104"/>
      <c r="DE31" s="372"/>
      <c r="DF31" s="372"/>
      <c r="DG31" s="372"/>
      <c r="DH31" s="372"/>
      <c r="DI31" s="372"/>
      <c r="DJ31" s="372"/>
      <c r="DK31" s="372"/>
      <c r="DL31" s="372"/>
      <c r="DM31" s="372"/>
      <c r="DN31" s="372"/>
      <c r="DO31" s="372"/>
      <c r="DP31" s="372"/>
      <c r="DQ31" s="372"/>
      <c r="DR31" s="372"/>
      <c r="DS31" s="372"/>
      <c r="DT31" s="372"/>
      <c r="DU31" s="372"/>
      <c r="DV31" s="373"/>
      <c r="DW31" s="373"/>
      <c r="DX31" s="104"/>
      <c r="DY31" s="104"/>
      <c r="DZ31" s="104"/>
      <c r="EA31" s="104"/>
      <c r="EB31" s="104"/>
      <c r="EC31" s="104"/>
      <c r="ED31" s="104"/>
      <c r="EE31" s="104"/>
      <c r="EF31" s="104"/>
      <c r="EG31" s="104"/>
      <c r="EH31" s="104"/>
      <c r="EI31" s="104"/>
      <c r="EJ31" s="104"/>
      <c r="EK31" s="104"/>
      <c r="EL31" s="819">
        <v>15</v>
      </c>
      <c r="EM31" s="819"/>
      <c r="EN31" s="819"/>
      <c r="EO31" s="819"/>
      <c r="EP31" s="104"/>
      <c r="EQ31" s="104"/>
      <c r="ER31" s="104"/>
      <c r="ES31" s="819">
        <v>16</v>
      </c>
      <c r="ET31" s="819"/>
      <c r="EU31" s="819"/>
      <c r="EV31" s="819"/>
      <c r="EW31" s="373"/>
      <c r="EX31" s="373"/>
      <c r="EY31" s="373"/>
      <c r="EZ31" s="373"/>
      <c r="FA31" s="373"/>
      <c r="FB31" s="373"/>
      <c r="FC31" s="373"/>
      <c r="FD31" s="373"/>
      <c r="FE31" s="373"/>
      <c r="FF31" s="373"/>
      <c r="FG31" s="373"/>
      <c r="FH31" s="819">
        <v>18</v>
      </c>
      <c r="FI31" s="819"/>
      <c r="FJ31" s="819"/>
      <c r="FK31" s="819"/>
      <c r="FL31" s="104"/>
      <c r="FM31" s="104"/>
      <c r="FN31" s="104"/>
      <c r="FO31" s="104"/>
      <c r="FP31" s="104"/>
      <c r="FQ31" s="104"/>
      <c r="FR31" s="104"/>
      <c r="FS31" s="104"/>
      <c r="FT31" s="104"/>
      <c r="FU31" s="104"/>
      <c r="FV31" s="104"/>
      <c r="FW31" s="819">
        <v>20</v>
      </c>
      <c r="FX31" s="819"/>
      <c r="FY31" s="819"/>
      <c r="FZ31" s="819"/>
      <c r="GA31" s="104"/>
      <c r="GB31" s="104"/>
      <c r="GC31" s="104"/>
      <c r="GD31" s="104"/>
      <c r="GE31" s="104"/>
      <c r="GF31" s="104"/>
      <c r="GG31" s="104"/>
      <c r="GH31" s="104"/>
      <c r="GI31" s="104"/>
      <c r="GJ31" s="104"/>
      <c r="GK31" s="394"/>
      <c r="GL31" s="27"/>
      <c r="GM31" s="1558"/>
      <c r="GN31" s="1558"/>
      <c r="GO31" s="1558"/>
      <c r="GP31" s="1558"/>
      <c r="GQ31" s="1558"/>
    </row>
    <row r="32" spans="1:200" ht="24" customHeight="1">
      <c r="B32" s="1562">
        <v>1</v>
      </c>
      <c r="C32" s="1562"/>
      <c r="D32" s="7"/>
      <c r="E32" s="389"/>
      <c r="F32" s="1563" t="s">
        <v>64</v>
      </c>
      <c r="G32" s="1563"/>
      <c r="H32" s="321"/>
      <c r="I32" s="19"/>
      <c r="J32" s="937"/>
      <c r="K32" s="938"/>
      <c r="L32" s="938"/>
      <c r="M32" s="939"/>
      <c r="N32" s="317"/>
      <c r="O32" s="317"/>
      <c r="P32" s="1249">
        <v>6</v>
      </c>
      <c r="Q32" s="1250"/>
      <c r="R32" s="1250"/>
      <c r="S32" s="1251"/>
      <c r="T32" s="12"/>
      <c r="U32" s="1249">
        <v>3</v>
      </c>
      <c r="V32" s="1250"/>
      <c r="W32" s="1250"/>
      <c r="X32" s="1251"/>
      <c r="Y32" s="43"/>
      <c r="Z32" s="19"/>
      <c r="AA32" s="933" t="str">
        <f>DBCS(MID(J5,1,1))</f>
        <v/>
      </c>
      <c r="AB32" s="934"/>
      <c r="AC32" s="934"/>
      <c r="AD32" s="934"/>
      <c r="AE32" s="934"/>
      <c r="AF32" s="934"/>
      <c r="AG32" s="935"/>
      <c r="AH32" s="16"/>
      <c r="AI32" s="933" t="str">
        <f>DBCS(MID(J5,2,1))</f>
        <v/>
      </c>
      <c r="AJ32" s="934"/>
      <c r="AK32" s="934"/>
      <c r="AL32" s="934"/>
      <c r="AM32" s="934"/>
      <c r="AN32" s="934"/>
      <c r="AO32" s="935"/>
      <c r="AP32" s="16"/>
      <c r="AQ32" s="16"/>
      <c r="AR32" s="317"/>
      <c r="AS32" s="933" t="str">
        <f>MID($D$5,1,1)</f>
        <v/>
      </c>
      <c r="AT32" s="934"/>
      <c r="AU32" s="934"/>
      <c r="AV32" s="934"/>
      <c r="AW32" s="934"/>
      <c r="AX32" s="934"/>
      <c r="AY32" s="935"/>
      <c r="AZ32" s="16"/>
      <c r="BA32" s="933" t="str">
        <f>MID($D$5,2,1)</f>
        <v/>
      </c>
      <c r="BB32" s="934"/>
      <c r="BC32" s="934"/>
      <c r="BD32" s="934"/>
      <c r="BE32" s="934"/>
      <c r="BF32" s="934"/>
      <c r="BG32" s="935"/>
      <c r="BH32" s="16"/>
      <c r="BI32" s="933" t="str">
        <f>MID($D$5,3,1)</f>
        <v/>
      </c>
      <c r="BJ32" s="934"/>
      <c r="BK32" s="934"/>
      <c r="BL32" s="934"/>
      <c r="BM32" s="934"/>
      <c r="BN32" s="934"/>
      <c r="BO32" s="935"/>
      <c r="BP32" s="16"/>
      <c r="BQ32" s="933" t="str">
        <f>MID($D$5,4,1)</f>
        <v/>
      </c>
      <c r="BR32" s="934"/>
      <c r="BS32" s="934"/>
      <c r="BT32" s="934"/>
      <c r="BU32" s="934"/>
      <c r="BV32" s="934"/>
      <c r="BW32" s="935"/>
      <c r="BX32" s="16"/>
      <c r="BY32" s="933" t="str">
        <f>MID($D$5,5,1)</f>
        <v/>
      </c>
      <c r="BZ32" s="934"/>
      <c r="CA32" s="934"/>
      <c r="CB32" s="934"/>
      <c r="CC32" s="934"/>
      <c r="CD32" s="934"/>
      <c r="CE32" s="935"/>
      <c r="CF32" s="16"/>
      <c r="CG32" s="933" t="str">
        <f>MID($D$5,6,1)</f>
        <v/>
      </c>
      <c r="CH32" s="934"/>
      <c r="CI32" s="934"/>
      <c r="CJ32" s="934"/>
      <c r="CK32" s="934"/>
      <c r="CL32" s="934"/>
      <c r="CM32" s="935"/>
      <c r="CN32" s="16"/>
      <c r="CO32" s="933" t="str">
        <f>MID($D$5,7,1)</f>
        <v/>
      </c>
      <c r="CP32" s="934"/>
      <c r="CQ32" s="934"/>
      <c r="CR32" s="934"/>
      <c r="CS32" s="934"/>
      <c r="CT32" s="934"/>
      <c r="CU32" s="935"/>
      <c r="CV32" s="16"/>
      <c r="CW32" s="933" t="str">
        <f>MID($D$5,8,1)</f>
        <v/>
      </c>
      <c r="CX32" s="934"/>
      <c r="CY32" s="934"/>
      <c r="CZ32" s="934"/>
      <c r="DA32" s="934"/>
      <c r="DB32" s="934"/>
      <c r="DC32" s="935"/>
      <c r="DD32" s="16"/>
      <c r="DE32" s="933" t="str">
        <f>MID($D$5,9,1)</f>
        <v/>
      </c>
      <c r="DF32" s="934"/>
      <c r="DG32" s="934"/>
      <c r="DH32" s="934"/>
      <c r="DI32" s="934"/>
      <c r="DJ32" s="934"/>
      <c r="DK32" s="935"/>
      <c r="DL32" s="16"/>
      <c r="DM32" s="933" t="str">
        <f>MID($D$5,10,1)</f>
        <v/>
      </c>
      <c r="DN32" s="934"/>
      <c r="DO32" s="934"/>
      <c r="DP32" s="934"/>
      <c r="DQ32" s="934"/>
      <c r="DR32" s="934"/>
      <c r="DS32" s="935"/>
      <c r="DT32" s="849" t="s">
        <v>110</v>
      </c>
      <c r="DU32" s="849"/>
      <c r="DV32" s="849"/>
      <c r="DW32" s="849"/>
      <c r="DX32" s="849"/>
      <c r="DY32" s="849"/>
      <c r="DZ32" s="849"/>
      <c r="EA32" s="849"/>
      <c r="EB32" s="849"/>
      <c r="EC32" s="849"/>
      <c r="ED32" s="849"/>
      <c r="EE32" s="849"/>
      <c r="EF32" s="849"/>
      <c r="EG32" s="849"/>
      <c r="EH32" s="849"/>
      <c r="EI32" s="849"/>
      <c r="EJ32" s="849"/>
      <c r="EK32" s="849"/>
      <c r="EL32" s="878" t="str">
        <f>MID($AP$5,1,1)</f>
        <v/>
      </c>
      <c r="EM32" s="879"/>
      <c r="EN32" s="879"/>
      <c r="EO32" s="880"/>
      <c r="EP32" s="38"/>
      <c r="EQ32" s="38"/>
      <c r="ER32" s="38"/>
      <c r="ES32" s="878" t="str">
        <f>MID($AP$5,2,1)</f>
        <v/>
      </c>
      <c r="ET32" s="879"/>
      <c r="EU32" s="879"/>
      <c r="EV32" s="880"/>
      <c r="EW32" s="37"/>
      <c r="EX32" s="878" t="str">
        <f>MID($AP$5,3,1)</f>
        <v/>
      </c>
      <c r="EY32" s="879"/>
      <c r="EZ32" s="879"/>
      <c r="FA32" s="880"/>
      <c r="FB32" s="1541" t="s">
        <v>19</v>
      </c>
      <c r="FC32" s="1541"/>
      <c r="FD32" s="1541"/>
      <c r="FE32" s="1541"/>
      <c r="FF32" s="1541"/>
      <c r="FG32" s="1541"/>
      <c r="FH32" s="878" t="str">
        <f>MID($AP$5,4,1)</f>
        <v/>
      </c>
      <c r="FI32" s="879"/>
      <c r="FJ32" s="879"/>
      <c r="FK32" s="880"/>
      <c r="FL32" s="37"/>
      <c r="FM32" s="878" t="str">
        <f>MID($AP$5,5,1)</f>
        <v/>
      </c>
      <c r="FN32" s="879"/>
      <c r="FO32" s="879"/>
      <c r="FP32" s="880"/>
      <c r="FQ32" s="960" t="s">
        <v>20</v>
      </c>
      <c r="FR32" s="960"/>
      <c r="FS32" s="960"/>
      <c r="FT32" s="960"/>
      <c r="FU32" s="960"/>
      <c r="FV32" s="960"/>
      <c r="FW32" s="878" t="str">
        <f>MID($AP$5,6,1)</f>
        <v/>
      </c>
      <c r="FX32" s="879"/>
      <c r="FY32" s="879"/>
      <c r="FZ32" s="880"/>
      <c r="GA32" s="37"/>
      <c r="GB32" s="878" t="str">
        <f>MID($AP$5,7,1)</f>
        <v/>
      </c>
      <c r="GC32" s="879"/>
      <c r="GD32" s="879"/>
      <c r="GE32" s="880"/>
      <c r="GF32" s="960" t="s">
        <v>21</v>
      </c>
      <c r="GG32" s="960"/>
      <c r="GH32" s="960"/>
      <c r="GI32" s="960"/>
      <c r="GJ32" s="960"/>
      <c r="GK32" s="961"/>
      <c r="GL32" s="720"/>
      <c r="GM32" s="1558"/>
      <c r="GN32" s="1558"/>
      <c r="GO32" s="1558"/>
      <c r="GP32" s="1558"/>
      <c r="GQ32" s="1558"/>
    </row>
    <row r="33" spans="1:200" s="47" customFormat="1" ht="12" customHeight="1">
      <c r="B33" s="279"/>
      <c r="D33" s="6"/>
      <c r="E33" s="395"/>
      <c r="F33" s="396"/>
      <c r="G33" s="396"/>
      <c r="H33" s="397"/>
      <c r="I33" s="5"/>
      <c r="J33" s="5"/>
      <c r="K33" s="5"/>
      <c r="L33" s="5"/>
      <c r="M33" s="5"/>
      <c r="N33" s="5"/>
      <c r="O33" s="5"/>
      <c r="P33" s="108"/>
      <c r="Q33" s="108"/>
      <c r="R33" s="108"/>
      <c r="S33" s="108"/>
      <c r="T33" s="108"/>
      <c r="U33" s="108"/>
      <c r="V33" s="108"/>
      <c r="W33" s="108"/>
      <c r="X33" s="108"/>
      <c r="Y33" s="5"/>
      <c r="Z33" s="1538" t="s">
        <v>114</v>
      </c>
      <c r="AA33" s="1538"/>
      <c r="AB33" s="1538"/>
      <c r="AC33" s="1538"/>
      <c r="AD33" s="1538"/>
      <c r="AE33" s="1538" t="s">
        <v>122</v>
      </c>
      <c r="AF33" s="1538"/>
      <c r="AG33" s="1538"/>
      <c r="AH33" s="1538"/>
      <c r="AI33" s="1538"/>
      <c r="AJ33" s="1538" t="s">
        <v>115</v>
      </c>
      <c r="AK33" s="1538"/>
      <c r="AL33" s="1538"/>
      <c r="AM33" s="1538"/>
      <c r="AN33" s="1538"/>
      <c r="AO33" s="1538" t="s">
        <v>31</v>
      </c>
      <c r="AP33" s="1538"/>
      <c r="AQ33" s="1538"/>
      <c r="AR33" s="1538"/>
      <c r="AS33" s="1538"/>
      <c r="AT33" s="1538" t="s">
        <v>289</v>
      </c>
      <c r="AU33" s="1538"/>
      <c r="AV33" s="1538"/>
      <c r="AW33" s="1538"/>
      <c r="AX33" s="1538"/>
      <c r="AY33" s="1538" t="s">
        <v>32</v>
      </c>
      <c r="AZ33" s="1538"/>
      <c r="BA33" s="1538"/>
      <c r="BB33" s="1538"/>
      <c r="BC33" s="1538"/>
      <c r="BD33" s="1538" t="s">
        <v>33</v>
      </c>
      <c r="BE33" s="1538"/>
      <c r="BF33" s="1538"/>
      <c r="BG33" s="1538"/>
      <c r="BH33" s="1538"/>
      <c r="BI33" s="1538" t="s">
        <v>34</v>
      </c>
      <c r="BJ33" s="1538"/>
      <c r="BK33" s="1538"/>
      <c r="BL33" s="1538"/>
      <c r="BM33" s="1538"/>
      <c r="BN33" s="1538" t="s">
        <v>116</v>
      </c>
      <c r="BO33" s="1538"/>
      <c r="BP33" s="1538"/>
      <c r="BQ33" s="1538"/>
      <c r="BR33" s="1538"/>
      <c r="BS33" s="1538" t="s">
        <v>36</v>
      </c>
      <c r="BT33" s="1538"/>
      <c r="BU33" s="1538"/>
      <c r="BV33" s="1538"/>
      <c r="BW33" s="1538"/>
      <c r="BX33" s="1538" t="s">
        <v>37</v>
      </c>
      <c r="BY33" s="1538"/>
      <c r="BZ33" s="1538"/>
      <c r="CA33" s="1538"/>
      <c r="CB33" s="1538"/>
      <c r="CC33" s="1538" t="s">
        <v>38</v>
      </c>
      <c r="CD33" s="1538"/>
      <c r="CE33" s="1538"/>
      <c r="CF33" s="1538"/>
      <c r="CG33" s="1538"/>
      <c r="CH33" s="1538" t="s">
        <v>673</v>
      </c>
      <c r="CI33" s="1538"/>
      <c r="CJ33" s="1538"/>
      <c r="CK33" s="1538"/>
      <c r="CL33" s="1538"/>
      <c r="CM33" s="1561" t="s">
        <v>290</v>
      </c>
      <c r="CN33" s="1561"/>
      <c r="CO33" s="1561"/>
      <c r="CP33" s="1561"/>
      <c r="CQ33" s="1561"/>
      <c r="CR33" s="1561"/>
      <c r="CS33" s="1540" t="s">
        <v>39</v>
      </c>
      <c r="CT33" s="1540"/>
      <c r="CU33" s="1540"/>
      <c r="CV33" s="1540"/>
      <c r="CW33" s="1540"/>
      <c r="CX33" s="1540" t="s">
        <v>291</v>
      </c>
      <c r="CY33" s="1540"/>
      <c r="CZ33" s="1540"/>
      <c r="DA33" s="1540"/>
      <c r="DB33" s="1540"/>
      <c r="DC33" s="1540" t="s">
        <v>40</v>
      </c>
      <c r="DD33" s="1540"/>
      <c r="DE33" s="1540"/>
      <c r="DF33" s="1540"/>
      <c r="DG33" s="1540"/>
      <c r="DH33" s="1540" t="s">
        <v>41</v>
      </c>
      <c r="DI33" s="1540"/>
      <c r="DJ33" s="1540"/>
      <c r="DK33" s="1540"/>
      <c r="DL33" s="1540"/>
      <c r="DM33" s="1540" t="s">
        <v>117</v>
      </c>
      <c r="DN33" s="1540"/>
      <c r="DO33" s="1540"/>
      <c r="DP33" s="1540"/>
      <c r="DQ33" s="1540"/>
      <c r="DR33" s="1540" t="s">
        <v>43</v>
      </c>
      <c r="DS33" s="1540"/>
      <c r="DT33" s="1540"/>
      <c r="DU33" s="1540"/>
      <c r="DV33" s="1540"/>
      <c r="DW33" s="1540" t="s">
        <v>118</v>
      </c>
      <c r="DX33" s="1540"/>
      <c r="DY33" s="1540"/>
      <c r="DZ33" s="1540"/>
      <c r="EA33" s="1540"/>
      <c r="EB33" s="1540" t="s">
        <v>119</v>
      </c>
      <c r="EC33" s="1540"/>
      <c r="ED33" s="1540"/>
      <c r="EE33" s="1540"/>
      <c r="EF33" s="1540"/>
      <c r="EG33" s="1540" t="s">
        <v>46</v>
      </c>
      <c r="EH33" s="1540"/>
      <c r="EI33" s="1540"/>
      <c r="EJ33" s="1540"/>
      <c r="EK33" s="1540"/>
      <c r="EL33" s="1540" t="s">
        <v>120</v>
      </c>
      <c r="EM33" s="1540"/>
      <c r="EN33" s="1540"/>
      <c r="EO33" s="1540"/>
      <c r="EP33" s="1540"/>
      <c r="EQ33" s="1540" t="s">
        <v>48</v>
      </c>
      <c r="ER33" s="1540"/>
      <c r="ES33" s="1540"/>
      <c r="ET33" s="1540"/>
      <c r="EU33" s="1540"/>
      <c r="EV33" s="1540" t="s">
        <v>121</v>
      </c>
      <c r="EW33" s="1540"/>
      <c r="EX33" s="1540"/>
      <c r="EY33" s="1540"/>
      <c r="EZ33" s="1540"/>
      <c r="FA33" s="1540" t="s">
        <v>50</v>
      </c>
      <c r="FB33" s="1540"/>
      <c r="FC33" s="1540"/>
      <c r="FD33" s="1540"/>
      <c r="FE33" s="1540"/>
      <c r="FF33" s="1540" t="s">
        <v>51</v>
      </c>
      <c r="FG33" s="1540"/>
      <c r="FH33" s="1540"/>
      <c r="FI33" s="1540"/>
      <c r="FJ33" s="1540"/>
      <c r="FK33" s="1540" t="s">
        <v>650</v>
      </c>
      <c r="FL33" s="1540"/>
      <c r="FM33" s="1540"/>
      <c r="FN33" s="1540"/>
      <c r="FO33" s="1540"/>
      <c r="FP33" s="6"/>
      <c r="FQ33" s="6"/>
      <c r="FR33" s="6"/>
      <c r="FS33" s="6"/>
      <c r="FT33" s="6"/>
      <c r="FU33" s="6"/>
      <c r="FV33" s="6"/>
      <c r="FW33" s="6"/>
      <c r="FX33" s="6"/>
      <c r="FY33" s="6"/>
      <c r="FZ33" s="6"/>
      <c r="GA33" s="6"/>
      <c r="GB33" s="6"/>
      <c r="GC33" s="6"/>
      <c r="GD33" s="6"/>
      <c r="GE33" s="6"/>
      <c r="GF33" s="6"/>
      <c r="GG33" s="6"/>
      <c r="GH33" s="6"/>
      <c r="GI33" s="6"/>
      <c r="GJ33" s="6"/>
      <c r="GK33" s="398"/>
      <c r="GL33" s="27"/>
    </row>
    <row r="34" spans="1:200" s="11" customFormat="1" ht="9.75" customHeight="1">
      <c r="B34" s="246"/>
      <c r="D34" s="9"/>
      <c r="E34" s="389"/>
      <c r="F34" s="1564" t="s">
        <v>128</v>
      </c>
      <c r="G34" s="1564"/>
      <c r="H34" s="367"/>
      <c r="I34" s="334"/>
      <c r="J34" s="334"/>
      <c r="K34" s="334"/>
      <c r="L34" s="334"/>
      <c r="M34" s="334"/>
      <c r="N34" s="334"/>
      <c r="O34" s="334"/>
      <c r="P34" s="19"/>
      <c r="Q34" s="19"/>
      <c r="R34" s="19"/>
      <c r="S34" s="19"/>
      <c r="T34" s="19"/>
      <c r="U34" s="19"/>
      <c r="V34" s="19"/>
      <c r="W34" s="19"/>
      <c r="X34" s="19"/>
      <c r="Y34" s="334"/>
      <c r="Z34" s="334"/>
      <c r="AA34" s="945">
        <v>3</v>
      </c>
      <c r="AB34" s="945"/>
      <c r="AC34" s="945"/>
      <c r="AD34" s="945"/>
      <c r="AE34" s="334"/>
      <c r="AF34" s="945"/>
      <c r="AG34" s="945"/>
      <c r="AH34" s="945"/>
      <c r="AI34" s="945"/>
      <c r="AJ34" s="334"/>
      <c r="AK34" s="945">
        <v>5</v>
      </c>
      <c r="AL34" s="945"/>
      <c r="AM34" s="945"/>
      <c r="AN34" s="945"/>
      <c r="AO34" s="334"/>
      <c r="AP34" s="945"/>
      <c r="AQ34" s="945"/>
      <c r="AR34" s="945"/>
      <c r="AS34" s="945"/>
      <c r="AT34" s="334"/>
      <c r="AU34" s="945"/>
      <c r="AV34" s="945"/>
      <c r="AW34" s="945"/>
      <c r="AX34" s="945"/>
      <c r="AY34" s="334"/>
      <c r="AZ34" s="945"/>
      <c r="BA34" s="945"/>
      <c r="BB34" s="945"/>
      <c r="BC34" s="945"/>
      <c r="BD34" s="334"/>
      <c r="BE34" s="945"/>
      <c r="BF34" s="945"/>
      <c r="BG34" s="945"/>
      <c r="BH34" s="945"/>
      <c r="BI34" s="334"/>
      <c r="BJ34" s="945">
        <v>10</v>
      </c>
      <c r="BK34" s="945"/>
      <c r="BL34" s="945"/>
      <c r="BM34" s="945"/>
      <c r="BN34" s="334"/>
      <c r="BO34" s="945"/>
      <c r="BP34" s="945"/>
      <c r="BQ34" s="945"/>
      <c r="BR34" s="945"/>
      <c r="BS34" s="334"/>
      <c r="BT34" s="945"/>
      <c r="BU34" s="945"/>
      <c r="BV34" s="945"/>
      <c r="BW34" s="945"/>
      <c r="BX34" s="334"/>
      <c r="BY34" s="945"/>
      <c r="BZ34" s="945"/>
      <c r="CA34" s="945"/>
      <c r="CB34" s="945"/>
      <c r="CC34" s="334"/>
      <c r="CD34" s="945"/>
      <c r="CE34" s="945"/>
      <c r="CF34" s="945"/>
      <c r="CG34" s="945"/>
      <c r="CH34" s="334"/>
      <c r="CI34" s="945">
        <v>15</v>
      </c>
      <c r="CJ34" s="945"/>
      <c r="CK34" s="945"/>
      <c r="CL34" s="945"/>
      <c r="CM34" s="334"/>
      <c r="CN34" s="945"/>
      <c r="CO34" s="945"/>
      <c r="CP34" s="945"/>
      <c r="CQ34" s="945"/>
      <c r="CR34" s="334"/>
      <c r="CS34" s="945"/>
      <c r="CT34" s="945"/>
      <c r="CU34" s="945"/>
      <c r="CV34" s="945"/>
      <c r="CW34" s="334"/>
      <c r="CX34" s="945"/>
      <c r="CY34" s="945"/>
      <c r="CZ34" s="945"/>
      <c r="DA34" s="945"/>
      <c r="DB34" s="334"/>
      <c r="DC34" s="945"/>
      <c r="DD34" s="945"/>
      <c r="DE34" s="945"/>
      <c r="DF34" s="945"/>
      <c r="DG34" s="334"/>
      <c r="DH34" s="945">
        <v>20</v>
      </c>
      <c r="DI34" s="945"/>
      <c r="DJ34" s="945"/>
      <c r="DK34" s="945"/>
      <c r="DL34" s="334"/>
      <c r="DM34" s="945"/>
      <c r="DN34" s="945"/>
      <c r="DO34" s="945"/>
      <c r="DP34" s="945"/>
      <c r="DQ34" s="334"/>
      <c r="DR34" s="945"/>
      <c r="DS34" s="945"/>
      <c r="DT34" s="945"/>
      <c r="DU34" s="945"/>
      <c r="DV34" s="334"/>
      <c r="DW34" s="945"/>
      <c r="DX34" s="945"/>
      <c r="DY34" s="945"/>
      <c r="DZ34" s="945"/>
      <c r="EA34" s="334"/>
      <c r="EB34" s="945"/>
      <c r="EC34" s="945"/>
      <c r="ED34" s="945"/>
      <c r="EE34" s="945"/>
      <c r="EF34" s="334"/>
      <c r="EG34" s="945">
        <v>25</v>
      </c>
      <c r="EH34" s="945"/>
      <c r="EI34" s="945"/>
      <c r="EJ34" s="945"/>
      <c r="EK34" s="334"/>
      <c r="EL34" s="945"/>
      <c r="EM34" s="945"/>
      <c r="EN34" s="945"/>
      <c r="EO34" s="945"/>
      <c r="EP34" s="334"/>
      <c r="EQ34" s="945"/>
      <c r="ER34" s="945"/>
      <c r="ES34" s="945"/>
      <c r="ET34" s="945"/>
      <c r="EU34" s="334"/>
      <c r="EV34" s="945"/>
      <c r="EW34" s="945"/>
      <c r="EX34" s="945"/>
      <c r="EY34" s="945"/>
      <c r="EZ34" s="334"/>
      <c r="FA34" s="945"/>
      <c r="FB34" s="945"/>
      <c r="FC34" s="945"/>
      <c r="FD34" s="945"/>
      <c r="FE34" s="334"/>
      <c r="FF34" s="945">
        <v>30</v>
      </c>
      <c r="FG34" s="945"/>
      <c r="FH34" s="945"/>
      <c r="FI34" s="945"/>
      <c r="FJ34" s="334"/>
      <c r="FK34" s="945"/>
      <c r="FL34" s="945"/>
      <c r="FM34" s="945"/>
      <c r="FN34" s="945"/>
      <c r="FO34" s="334"/>
      <c r="FP34" s="10"/>
      <c r="FQ34" s="10"/>
      <c r="FR34" s="10"/>
      <c r="FS34" s="10"/>
      <c r="FT34" s="10"/>
      <c r="FU34" s="10"/>
      <c r="FV34" s="10"/>
      <c r="FW34" s="10"/>
      <c r="FX34" s="10"/>
      <c r="FY34" s="10"/>
      <c r="FZ34" s="10"/>
      <c r="GA34" s="10"/>
      <c r="GB34" s="10"/>
      <c r="GC34" s="10"/>
      <c r="GD34" s="10"/>
      <c r="GE34" s="10"/>
      <c r="GF34" s="10"/>
      <c r="GG34" s="10"/>
      <c r="GH34" s="10"/>
      <c r="GI34" s="10"/>
      <c r="GJ34" s="10"/>
      <c r="GK34" s="399"/>
      <c r="GL34" s="27"/>
    </row>
    <row r="35" spans="1:200" ht="24" customHeight="1">
      <c r="B35" s="198"/>
      <c r="D35" s="7"/>
      <c r="E35" s="389"/>
      <c r="F35" s="1564"/>
      <c r="G35" s="1564"/>
      <c r="H35" s="48"/>
      <c r="I35" s="19"/>
      <c r="J35" s="937"/>
      <c r="K35" s="938"/>
      <c r="L35" s="938"/>
      <c r="M35" s="939"/>
      <c r="N35" s="317"/>
      <c r="O35" s="317"/>
      <c r="P35" s="1249">
        <v>6</v>
      </c>
      <c r="Q35" s="1250"/>
      <c r="R35" s="1250"/>
      <c r="S35" s="1251"/>
      <c r="T35" s="12"/>
      <c r="U35" s="1249">
        <v>4</v>
      </c>
      <c r="V35" s="1250"/>
      <c r="W35" s="1250"/>
      <c r="X35" s="1251"/>
      <c r="Y35" s="21"/>
      <c r="Z35" s="21"/>
      <c r="AA35" s="1243"/>
      <c r="AB35" s="1244"/>
      <c r="AC35" s="1244"/>
      <c r="AD35" s="1245"/>
      <c r="AE35" s="37"/>
      <c r="AF35" s="1243"/>
      <c r="AG35" s="1244"/>
      <c r="AH35" s="1244"/>
      <c r="AI35" s="1245"/>
      <c r="AJ35" s="37"/>
      <c r="AK35" s="1243"/>
      <c r="AL35" s="1244"/>
      <c r="AM35" s="1244"/>
      <c r="AN35" s="1245"/>
      <c r="AO35" s="37"/>
      <c r="AP35" s="1243"/>
      <c r="AQ35" s="1244"/>
      <c r="AR35" s="1244"/>
      <c r="AS35" s="1245"/>
      <c r="AT35" s="37"/>
      <c r="AU35" s="1243"/>
      <c r="AV35" s="1244"/>
      <c r="AW35" s="1244"/>
      <c r="AX35" s="1245"/>
      <c r="AY35" s="37"/>
      <c r="AZ35" s="1243"/>
      <c r="BA35" s="1244"/>
      <c r="BB35" s="1244"/>
      <c r="BC35" s="1245"/>
      <c r="BD35" s="37"/>
      <c r="BE35" s="1243"/>
      <c r="BF35" s="1244"/>
      <c r="BG35" s="1244"/>
      <c r="BH35" s="1245"/>
      <c r="BI35" s="37"/>
      <c r="BJ35" s="1243"/>
      <c r="BK35" s="1244"/>
      <c r="BL35" s="1244"/>
      <c r="BM35" s="1245"/>
      <c r="BN35" s="37"/>
      <c r="BO35" s="1243"/>
      <c r="BP35" s="1244"/>
      <c r="BQ35" s="1244"/>
      <c r="BR35" s="1245"/>
      <c r="BS35" s="37"/>
      <c r="BT35" s="1243"/>
      <c r="BU35" s="1244"/>
      <c r="BV35" s="1244"/>
      <c r="BW35" s="1245"/>
      <c r="BX35" s="37"/>
      <c r="BY35" s="1243"/>
      <c r="BZ35" s="1244"/>
      <c r="CA35" s="1244"/>
      <c r="CB35" s="1245"/>
      <c r="CC35" s="37"/>
      <c r="CD35" s="1243"/>
      <c r="CE35" s="1244"/>
      <c r="CF35" s="1244"/>
      <c r="CG35" s="1245"/>
      <c r="CH35" s="37"/>
      <c r="CI35" s="1243"/>
      <c r="CJ35" s="1244"/>
      <c r="CK35" s="1244"/>
      <c r="CL35" s="1245"/>
      <c r="CM35" s="37"/>
      <c r="CN35" s="1243"/>
      <c r="CO35" s="1244"/>
      <c r="CP35" s="1244"/>
      <c r="CQ35" s="1245"/>
      <c r="CR35" s="37"/>
      <c r="CS35" s="1243"/>
      <c r="CT35" s="1244"/>
      <c r="CU35" s="1244"/>
      <c r="CV35" s="1245"/>
      <c r="CW35" s="37"/>
      <c r="CX35" s="1243"/>
      <c r="CY35" s="1244"/>
      <c r="CZ35" s="1244"/>
      <c r="DA35" s="1245"/>
      <c r="DB35" s="37"/>
      <c r="DC35" s="1243"/>
      <c r="DD35" s="1244"/>
      <c r="DE35" s="1244"/>
      <c r="DF35" s="1245"/>
      <c r="DG35" s="37"/>
      <c r="DH35" s="1243"/>
      <c r="DI35" s="1244"/>
      <c r="DJ35" s="1244"/>
      <c r="DK35" s="1245"/>
      <c r="DL35" s="37"/>
      <c r="DM35" s="1243"/>
      <c r="DN35" s="1244"/>
      <c r="DO35" s="1244"/>
      <c r="DP35" s="1245"/>
      <c r="DQ35" s="37"/>
      <c r="DR35" s="1243"/>
      <c r="DS35" s="1244"/>
      <c r="DT35" s="1244"/>
      <c r="DU35" s="1245"/>
      <c r="DV35" s="37"/>
      <c r="DW35" s="1243"/>
      <c r="DX35" s="1244"/>
      <c r="DY35" s="1244"/>
      <c r="DZ35" s="1245"/>
      <c r="EA35" s="37"/>
      <c r="EB35" s="1243"/>
      <c r="EC35" s="1244"/>
      <c r="ED35" s="1244"/>
      <c r="EE35" s="1245"/>
      <c r="EF35" s="37"/>
      <c r="EG35" s="1243"/>
      <c r="EH35" s="1244"/>
      <c r="EI35" s="1244"/>
      <c r="EJ35" s="1245"/>
      <c r="EK35" s="37"/>
      <c r="EL35" s="1243"/>
      <c r="EM35" s="1244"/>
      <c r="EN35" s="1244"/>
      <c r="EO35" s="1245"/>
      <c r="EP35" s="37"/>
      <c r="EQ35" s="1243"/>
      <c r="ER35" s="1244"/>
      <c r="ES35" s="1244"/>
      <c r="ET35" s="1245"/>
      <c r="EU35" s="37"/>
      <c r="EV35" s="1243"/>
      <c r="EW35" s="1244"/>
      <c r="EX35" s="1244"/>
      <c r="EY35" s="1245"/>
      <c r="EZ35" s="37"/>
      <c r="FA35" s="1243"/>
      <c r="FB35" s="1244"/>
      <c r="FC35" s="1244"/>
      <c r="FD35" s="1245"/>
      <c r="FE35" s="37"/>
      <c r="FF35" s="1243"/>
      <c r="FG35" s="1244"/>
      <c r="FH35" s="1244"/>
      <c r="FI35" s="1245"/>
      <c r="FJ35" s="18"/>
      <c r="FK35" s="1243"/>
      <c r="FL35" s="1244"/>
      <c r="FM35" s="1244"/>
      <c r="FN35" s="1245"/>
      <c r="FO35" s="18"/>
      <c r="FP35" s="12"/>
      <c r="FQ35" s="12"/>
      <c r="FR35" s="12"/>
      <c r="FS35" s="12"/>
      <c r="FT35" s="12"/>
      <c r="FU35" s="12"/>
      <c r="FV35" s="12"/>
      <c r="FW35" s="12"/>
      <c r="FX35" s="12"/>
      <c r="FY35" s="12"/>
      <c r="FZ35" s="12"/>
      <c r="GA35" s="12"/>
      <c r="GB35" s="12"/>
      <c r="GC35" s="12"/>
      <c r="GD35" s="12"/>
      <c r="GE35" s="12"/>
      <c r="GF35" s="12"/>
      <c r="GG35" s="12"/>
      <c r="GH35" s="12"/>
      <c r="GI35" s="12"/>
      <c r="GJ35" s="12"/>
      <c r="GK35" s="400"/>
      <c r="GL35" s="721"/>
      <c r="GM35" s="722" t="s">
        <v>14</v>
      </c>
      <c r="GN35" s="1065" t="s">
        <v>548</v>
      </c>
      <c r="GO35" s="1066"/>
      <c r="GP35" s="1066"/>
      <c r="GQ35" s="1066"/>
      <c r="GR35" s="1067"/>
    </row>
    <row r="36" spans="1:200" s="25" customFormat="1" ht="3.75" customHeight="1">
      <c r="B36" s="251"/>
      <c r="D36" s="39"/>
      <c r="E36" s="389"/>
      <c r="F36" s="1564" t="s">
        <v>129</v>
      </c>
      <c r="G36" s="1564"/>
      <c r="H36" s="49"/>
      <c r="I36" s="50"/>
      <c r="J36" s="50"/>
      <c r="K36" s="50"/>
      <c r="L36" s="50"/>
      <c r="M36" s="50"/>
      <c r="N36" s="50"/>
      <c r="O36" s="50"/>
      <c r="P36" s="19"/>
      <c r="Q36" s="19"/>
      <c r="R36" s="19"/>
      <c r="S36" s="19"/>
      <c r="T36" s="19"/>
      <c r="U36" s="19"/>
      <c r="V36" s="19"/>
      <c r="W36" s="19"/>
      <c r="X36" s="19"/>
      <c r="Y36" s="50"/>
      <c r="Z36" s="50"/>
      <c r="AA36" s="1565"/>
      <c r="AB36" s="1565"/>
      <c r="AC36" s="1565"/>
      <c r="AD36" s="1565"/>
      <c r="AE36" s="50"/>
      <c r="AF36" s="1565"/>
      <c r="AG36" s="1565"/>
      <c r="AH36" s="1565"/>
      <c r="AI36" s="1565"/>
      <c r="AJ36" s="50"/>
      <c r="AK36" s="1565"/>
      <c r="AL36" s="1565"/>
      <c r="AM36" s="1565"/>
      <c r="AN36" s="1565"/>
      <c r="AO36" s="50"/>
      <c r="AP36" s="1565"/>
      <c r="AQ36" s="1565"/>
      <c r="AR36" s="1565"/>
      <c r="AS36" s="1565"/>
      <c r="AT36" s="50"/>
      <c r="AU36" s="1565"/>
      <c r="AV36" s="1565"/>
      <c r="AW36" s="1565"/>
      <c r="AX36" s="1565"/>
      <c r="AY36" s="50"/>
      <c r="AZ36" s="1565"/>
      <c r="BA36" s="1565"/>
      <c r="BB36" s="1565"/>
      <c r="BC36" s="1565"/>
      <c r="BD36" s="50"/>
      <c r="BE36" s="1565"/>
      <c r="BF36" s="1565"/>
      <c r="BG36" s="1565"/>
      <c r="BH36" s="1565"/>
      <c r="BI36" s="50"/>
      <c r="BJ36" s="1565"/>
      <c r="BK36" s="1565"/>
      <c r="BL36" s="1565"/>
      <c r="BM36" s="1565"/>
      <c r="BN36" s="50"/>
      <c r="BO36" s="1565"/>
      <c r="BP36" s="1565"/>
      <c r="BQ36" s="1565"/>
      <c r="BR36" s="1565"/>
      <c r="BS36" s="50"/>
      <c r="BT36" s="1565"/>
      <c r="BU36" s="1565"/>
      <c r="BV36" s="1565"/>
      <c r="BW36" s="1565"/>
      <c r="BX36" s="50"/>
      <c r="BY36" s="1565"/>
      <c r="BZ36" s="1565"/>
      <c r="CA36" s="1565"/>
      <c r="CB36" s="1565"/>
      <c r="CC36" s="50"/>
      <c r="CD36" s="1565"/>
      <c r="CE36" s="1565"/>
      <c r="CF36" s="1565"/>
      <c r="CG36" s="1565"/>
      <c r="CH36" s="50"/>
      <c r="CI36" s="1565"/>
      <c r="CJ36" s="1565"/>
      <c r="CK36" s="1565"/>
      <c r="CL36" s="1565"/>
      <c r="CM36" s="50"/>
      <c r="CN36" s="1565"/>
      <c r="CO36" s="1565"/>
      <c r="CP36" s="1565"/>
      <c r="CQ36" s="1565"/>
      <c r="CR36" s="50"/>
      <c r="CS36" s="1565"/>
      <c r="CT36" s="1565"/>
      <c r="CU36" s="1565"/>
      <c r="CV36" s="1565"/>
      <c r="CW36" s="50"/>
      <c r="CX36" s="1565"/>
      <c r="CY36" s="1565"/>
      <c r="CZ36" s="1565"/>
      <c r="DA36" s="1565"/>
      <c r="DB36" s="50"/>
      <c r="DC36" s="1565"/>
      <c r="DD36" s="1565"/>
      <c r="DE36" s="1565"/>
      <c r="DF36" s="1565"/>
      <c r="DG36" s="50"/>
      <c r="DH36" s="1565"/>
      <c r="DI36" s="1565"/>
      <c r="DJ36" s="1565"/>
      <c r="DK36" s="1565"/>
      <c r="DL36" s="50"/>
      <c r="DM36" s="1565"/>
      <c r="DN36" s="1565"/>
      <c r="DO36" s="1565"/>
      <c r="DP36" s="1565"/>
      <c r="DQ36" s="50"/>
      <c r="DR36" s="1565"/>
      <c r="DS36" s="1565"/>
      <c r="DT36" s="1565"/>
      <c r="DU36" s="1565"/>
      <c r="DV36" s="50"/>
      <c r="DW36" s="1565"/>
      <c r="DX36" s="1565"/>
      <c r="DY36" s="1565"/>
      <c r="DZ36" s="1565"/>
      <c r="EA36" s="50"/>
      <c r="EB36" s="1565"/>
      <c r="EC36" s="1565"/>
      <c r="ED36" s="1565"/>
      <c r="EE36" s="1565"/>
      <c r="EF36" s="50"/>
      <c r="EG36" s="1565"/>
      <c r="EH36" s="1565"/>
      <c r="EI36" s="1565"/>
      <c r="EJ36" s="1565"/>
      <c r="EK36" s="50"/>
      <c r="EL36" s="1565"/>
      <c r="EM36" s="1565"/>
      <c r="EN36" s="1565"/>
      <c r="EO36" s="1565"/>
      <c r="EP36" s="50"/>
      <c r="EQ36" s="1565"/>
      <c r="ER36" s="1565"/>
      <c r="ES36" s="1565"/>
      <c r="ET36" s="1565"/>
      <c r="EU36" s="50"/>
      <c r="EV36" s="1565"/>
      <c r="EW36" s="1565"/>
      <c r="EX36" s="1565"/>
      <c r="EY36" s="1565"/>
      <c r="EZ36" s="50"/>
      <c r="FA36" s="1565"/>
      <c r="FB36" s="1565"/>
      <c r="FC36" s="1565"/>
      <c r="FD36" s="1565"/>
      <c r="FE36" s="50"/>
      <c r="FF36" s="1565"/>
      <c r="FG36" s="1565"/>
      <c r="FH36" s="1565"/>
      <c r="FI36" s="1565"/>
      <c r="FJ36" s="50"/>
      <c r="FK36" s="1565"/>
      <c r="FL36" s="1565"/>
      <c r="FM36" s="1565"/>
      <c r="FN36" s="1565"/>
      <c r="FO36" s="50"/>
      <c r="FP36" s="40"/>
      <c r="FQ36" s="40"/>
      <c r="FR36" s="40"/>
      <c r="FS36" s="40"/>
      <c r="FT36" s="40"/>
      <c r="FU36" s="40"/>
      <c r="FV36" s="40"/>
      <c r="FW36" s="40"/>
      <c r="FX36" s="40"/>
      <c r="FY36" s="40"/>
      <c r="FZ36" s="40"/>
      <c r="GA36" s="40"/>
      <c r="GB36" s="40"/>
      <c r="GC36" s="40"/>
      <c r="GD36" s="40"/>
      <c r="GE36" s="40"/>
      <c r="GF36" s="40"/>
      <c r="GG36" s="40"/>
      <c r="GH36" s="40"/>
      <c r="GI36" s="40"/>
      <c r="GJ36" s="40"/>
      <c r="GK36" s="401"/>
      <c r="GL36" s="27"/>
      <c r="GM36" s="722"/>
      <c r="GN36" s="1068"/>
      <c r="GO36" s="1069"/>
      <c r="GP36" s="1069"/>
      <c r="GQ36" s="1069"/>
      <c r="GR36" s="1070"/>
    </row>
    <row r="37" spans="1:200" ht="24" customHeight="1">
      <c r="B37" s="198"/>
      <c r="D37" s="7"/>
      <c r="E37" s="389"/>
      <c r="F37" s="1564"/>
      <c r="G37" s="1564"/>
      <c r="H37" s="49"/>
      <c r="I37" s="19"/>
      <c r="J37" s="12"/>
      <c r="K37" s="12"/>
      <c r="L37" s="12"/>
      <c r="M37" s="12"/>
      <c r="N37" s="12"/>
      <c r="O37" s="12"/>
      <c r="P37" s="12"/>
      <c r="Q37" s="12"/>
      <c r="R37" s="12"/>
      <c r="S37" s="12"/>
      <c r="T37" s="12"/>
      <c r="U37" s="12"/>
      <c r="V37" s="12"/>
      <c r="W37" s="12"/>
      <c r="X37" s="12"/>
      <c r="Y37" s="21"/>
      <c r="Z37" s="21"/>
      <c r="AA37" s="971"/>
      <c r="AB37" s="930"/>
      <c r="AC37" s="930"/>
      <c r="AD37" s="972"/>
      <c r="AE37" s="37"/>
      <c r="AF37" s="971"/>
      <c r="AG37" s="930"/>
      <c r="AH37" s="930"/>
      <c r="AI37" s="972"/>
      <c r="AJ37" s="37"/>
      <c r="AK37" s="971"/>
      <c r="AL37" s="930"/>
      <c r="AM37" s="930"/>
      <c r="AN37" s="972"/>
      <c r="AO37" s="37"/>
      <c r="AP37" s="971"/>
      <c r="AQ37" s="930"/>
      <c r="AR37" s="930"/>
      <c r="AS37" s="972"/>
      <c r="AT37" s="37"/>
      <c r="AU37" s="971"/>
      <c r="AV37" s="930"/>
      <c r="AW37" s="930"/>
      <c r="AX37" s="972"/>
      <c r="AY37" s="37"/>
      <c r="AZ37" s="971"/>
      <c r="BA37" s="930"/>
      <c r="BB37" s="930"/>
      <c r="BC37" s="972"/>
      <c r="BD37" s="37"/>
      <c r="BE37" s="971"/>
      <c r="BF37" s="930"/>
      <c r="BG37" s="930"/>
      <c r="BH37" s="972"/>
      <c r="BI37" s="37"/>
      <c r="BJ37" s="971"/>
      <c r="BK37" s="930"/>
      <c r="BL37" s="930"/>
      <c r="BM37" s="972"/>
      <c r="BN37" s="37"/>
      <c r="BO37" s="971"/>
      <c r="BP37" s="930"/>
      <c r="BQ37" s="930"/>
      <c r="BR37" s="972"/>
      <c r="BS37" s="37"/>
      <c r="BT37" s="971"/>
      <c r="BU37" s="930"/>
      <c r="BV37" s="930"/>
      <c r="BW37" s="972"/>
      <c r="BX37" s="37"/>
      <c r="BY37" s="971"/>
      <c r="BZ37" s="930"/>
      <c r="CA37" s="930"/>
      <c r="CB37" s="972"/>
      <c r="CC37" s="37"/>
      <c r="CD37" s="971"/>
      <c r="CE37" s="930"/>
      <c r="CF37" s="930"/>
      <c r="CG37" s="972"/>
      <c r="CH37" s="37"/>
      <c r="CI37" s="971"/>
      <c r="CJ37" s="930"/>
      <c r="CK37" s="930"/>
      <c r="CL37" s="972"/>
      <c r="CM37" s="37"/>
      <c r="CN37" s="971"/>
      <c r="CO37" s="930"/>
      <c r="CP37" s="930"/>
      <c r="CQ37" s="972"/>
      <c r="CR37" s="37"/>
      <c r="CS37" s="971"/>
      <c r="CT37" s="930"/>
      <c r="CU37" s="930"/>
      <c r="CV37" s="972"/>
      <c r="CW37" s="37"/>
      <c r="CX37" s="971"/>
      <c r="CY37" s="930"/>
      <c r="CZ37" s="930"/>
      <c r="DA37" s="972"/>
      <c r="DB37" s="37"/>
      <c r="DC37" s="971"/>
      <c r="DD37" s="930"/>
      <c r="DE37" s="930"/>
      <c r="DF37" s="972"/>
      <c r="DG37" s="37"/>
      <c r="DH37" s="971"/>
      <c r="DI37" s="930"/>
      <c r="DJ37" s="930"/>
      <c r="DK37" s="972"/>
      <c r="DL37" s="37"/>
      <c r="DM37" s="971"/>
      <c r="DN37" s="930"/>
      <c r="DO37" s="930"/>
      <c r="DP37" s="972"/>
      <c r="DQ37" s="37"/>
      <c r="DR37" s="971"/>
      <c r="DS37" s="930"/>
      <c r="DT37" s="930"/>
      <c r="DU37" s="972"/>
      <c r="DV37" s="37"/>
      <c r="DW37" s="971"/>
      <c r="DX37" s="930"/>
      <c r="DY37" s="930"/>
      <c r="DZ37" s="972"/>
      <c r="EA37" s="37"/>
      <c r="EB37" s="971"/>
      <c r="EC37" s="930"/>
      <c r="ED37" s="930"/>
      <c r="EE37" s="972"/>
      <c r="EF37" s="37"/>
      <c r="EG37" s="971"/>
      <c r="EH37" s="930"/>
      <c r="EI37" s="930"/>
      <c r="EJ37" s="972"/>
      <c r="EK37" s="37"/>
      <c r="EL37" s="971"/>
      <c r="EM37" s="930"/>
      <c r="EN37" s="930"/>
      <c r="EO37" s="972"/>
      <c r="EP37" s="37"/>
      <c r="EQ37" s="971"/>
      <c r="ER37" s="930"/>
      <c r="ES37" s="930"/>
      <c r="ET37" s="972"/>
      <c r="EU37" s="37"/>
      <c r="EV37" s="971"/>
      <c r="EW37" s="930"/>
      <c r="EX37" s="930"/>
      <c r="EY37" s="972"/>
      <c r="EZ37" s="37"/>
      <c r="FA37" s="971"/>
      <c r="FB37" s="930"/>
      <c r="FC37" s="930"/>
      <c r="FD37" s="972"/>
      <c r="FE37" s="37"/>
      <c r="FF37" s="971"/>
      <c r="FG37" s="930"/>
      <c r="FH37" s="930"/>
      <c r="FI37" s="972"/>
      <c r="FJ37" s="43"/>
      <c r="FK37" s="971"/>
      <c r="FL37" s="930"/>
      <c r="FM37" s="930"/>
      <c r="FN37" s="972"/>
      <c r="FO37" s="43"/>
      <c r="FP37" s="12"/>
      <c r="FQ37" s="12"/>
      <c r="FR37" s="12"/>
      <c r="FS37" s="12"/>
      <c r="FT37" s="12"/>
      <c r="FU37" s="12"/>
      <c r="FV37" s="12"/>
      <c r="FW37" s="12"/>
      <c r="FX37" s="12"/>
      <c r="FY37" s="12"/>
      <c r="FZ37" s="12"/>
      <c r="GA37" s="12"/>
      <c r="GB37" s="12"/>
      <c r="GC37" s="12"/>
      <c r="GD37" s="12"/>
      <c r="GE37" s="12"/>
      <c r="GF37" s="12"/>
      <c r="GG37" s="12"/>
      <c r="GH37" s="12"/>
      <c r="GI37" s="12"/>
      <c r="GJ37" s="12"/>
      <c r="GK37" s="400"/>
      <c r="GL37" s="721"/>
      <c r="GM37" s="722" t="s">
        <v>14</v>
      </c>
      <c r="GN37" s="1071"/>
      <c r="GO37" s="1072"/>
      <c r="GP37" s="1072"/>
      <c r="GQ37" s="1072"/>
      <c r="GR37" s="1073"/>
    </row>
    <row r="38" spans="1:200" ht="2.25" customHeight="1">
      <c r="B38" s="198"/>
      <c r="D38" s="7"/>
      <c r="E38" s="389"/>
      <c r="F38" s="1564"/>
      <c r="G38" s="1564"/>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400"/>
      <c r="GL38" s="27"/>
    </row>
    <row r="39" spans="1:200" s="11" customFormat="1" ht="11.25" customHeight="1">
      <c r="B39" s="246"/>
      <c r="D39" s="9"/>
      <c r="E39" s="389"/>
      <c r="F39" s="402"/>
      <c r="G39" s="402"/>
      <c r="H39" s="10"/>
      <c r="I39" s="10"/>
      <c r="J39" s="10"/>
      <c r="K39" s="10"/>
      <c r="L39" s="10"/>
      <c r="M39" s="10"/>
      <c r="N39" s="10"/>
      <c r="O39" s="10"/>
      <c r="P39" s="12"/>
      <c r="Q39" s="12"/>
      <c r="R39" s="12"/>
      <c r="S39" s="12"/>
      <c r="T39" s="12"/>
      <c r="U39" s="12"/>
      <c r="V39" s="12"/>
      <c r="W39" s="12"/>
      <c r="X39" s="12"/>
      <c r="Y39" s="10"/>
      <c r="Z39" s="10"/>
      <c r="AA39" s="10"/>
      <c r="AB39" s="10"/>
      <c r="AC39" s="10"/>
      <c r="AD39" s="1566">
        <v>1</v>
      </c>
      <c r="AE39" s="1567"/>
      <c r="AF39" s="1567"/>
      <c r="AG39" s="1568"/>
      <c r="AH39" s="10"/>
      <c r="AI39" s="10"/>
      <c r="AJ39" s="10"/>
      <c r="AK39" s="10"/>
      <c r="AL39" s="10"/>
      <c r="AM39" s="10"/>
      <c r="AN39" s="10"/>
      <c r="AO39" s="10"/>
      <c r="AP39" s="10"/>
      <c r="AQ39" s="10"/>
      <c r="AR39" s="10"/>
      <c r="AS39" s="10"/>
      <c r="AT39" s="1566">
        <v>2</v>
      </c>
      <c r="AU39" s="1567"/>
      <c r="AV39" s="1567"/>
      <c r="AW39" s="1568"/>
      <c r="AX39" s="10"/>
      <c r="AY39" s="10"/>
      <c r="AZ39" s="10"/>
      <c r="BA39" s="10"/>
      <c r="BB39" s="10"/>
      <c r="BC39" s="10"/>
      <c r="BD39" s="10"/>
      <c r="BE39" s="10"/>
      <c r="BF39" s="10"/>
      <c r="BG39" s="10"/>
      <c r="BH39" s="10"/>
      <c r="BI39" s="10"/>
      <c r="BJ39" s="1566">
        <v>3</v>
      </c>
      <c r="BK39" s="1567"/>
      <c r="BL39" s="1567"/>
      <c r="BM39" s="1568"/>
      <c r="BN39" s="10"/>
      <c r="BO39" s="10"/>
      <c r="BP39" s="10"/>
      <c r="BQ39" s="10"/>
      <c r="BR39" s="10"/>
      <c r="BS39" s="10"/>
      <c r="BT39" s="10"/>
      <c r="BU39" s="10"/>
      <c r="BV39" s="10"/>
      <c r="BW39" s="10"/>
      <c r="BX39" s="10"/>
      <c r="BY39" s="10"/>
      <c r="BZ39" s="1566">
        <v>4</v>
      </c>
      <c r="CA39" s="1567"/>
      <c r="CB39" s="1567"/>
      <c r="CC39" s="1568"/>
      <c r="CD39" s="10"/>
      <c r="CE39" s="10"/>
      <c r="CF39" s="10"/>
      <c r="CG39" s="10"/>
      <c r="CH39" s="10"/>
      <c r="CI39" s="10"/>
      <c r="CJ39" s="10"/>
      <c r="CK39" s="10"/>
      <c r="CL39" s="10"/>
      <c r="CM39" s="10"/>
      <c r="CN39" s="10"/>
      <c r="CO39" s="10"/>
      <c r="CP39" s="1566">
        <v>5</v>
      </c>
      <c r="CQ39" s="1567"/>
      <c r="CR39" s="1567"/>
      <c r="CS39" s="1568"/>
      <c r="CT39" s="10"/>
      <c r="CU39" s="10"/>
      <c r="CV39" s="10"/>
      <c r="CW39" s="10"/>
      <c r="CX39" s="10"/>
      <c r="CY39" s="10"/>
      <c r="CZ39" s="10"/>
      <c r="DA39" s="10"/>
      <c r="DB39" s="10"/>
      <c r="DC39" s="10"/>
      <c r="DD39" s="10"/>
      <c r="DE39" s="10"/>
      <c r="DF39" s="1566">
        <v>6</v>
      </c>
      <c r="DG39" s="1567"/>
      <c r="DH39" s="1567"/>
      <c r="DI39" s="1568"/>
      <c r="DJ39" s="10"/>
      <c r="DK39" s="10"/>
      <c r="DL39" s="10"/>
      <c r="DM39" s="10"/>
      <c r="DN39" s="10"/>
      <c r="DO39" s="10"/>
      <c r="DP39" s="10"/>
      <c r="DQ39" s="10"/>
      <c r="DR39" s="10"/>
      <c r="DS39" s="10"/>
      <c r="DT39" s="10"/>
      <c r="DU39" s="1566">
        <v>7</v>
      </c>
      <c r="DV39" s="1567"/>
      <c r="DW39" s="1567"/>
      <c r="DX39" s="1568"/>
      <c r="DY39" s="10"/>
      <c r="DZ39" s="10"/>
      <c r="EA39" s="10"/>
      <c r="EB39" s="10"/>
      <c r="EC39" s="10"/>
      <c r="ED39" s="10"/>
      <c r="EE39" s="10"/>
      <c r="EF39" s="10"/>
      <c r="EG39" s="10"/>
      <c r="EH39" s="10"/>
      <c r="EI39" s="10"/>
      <c r="EJ39" s="10"/>
      <c r="EK39" s="10"/>
      <c r="EL39" s="1566">
        <v>8</v>
      </c>
      <c r="EM39" s="1567"/>
      <c r="EN39" s="1567"/>
      <c r="EO39" s="1568"/>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399"/>
      <c r="GL39" s="27"/>
    </row>
    <row r="40" spans="1:200" s="51" customFormat="1" ht="9.75" customHeight="1">
      <c r="B40" s="199"/>
      <c r="D40" s="72"/>
      <c r="E40" s="389"/>
      <c r="F40" s="402"/>
      <c r="G40" s="402"/>
      <c r="H40" s="372"/>
      <c r="I40" s="372"/>
      <c r="J40" s="372"/>
      <c r="K40" s="372"/>
      <c r="L40" s="372"/>
      <c r="M40" s="372"/>
      <c r="N40" s="372"/>
      <c r="O40" s="372"/>
      <c r="P40" s="12"/>
      <c r="Q40" s="12"/>
      <c r="R40" s="12"/>
      <c r="S40" s="12"/>
      <c r="T40" s="12"/>
      <c r="U40" s="12"/>
      <c r="V40" s="12"/>
      <c r="W40" s="12"/>
      <c r="X40" s="12"/>
      <c r="Y40" s="372"/>
      <c r="Z40" s="372"/>
      <c r="AA40" s="372"/>
      <c r="AB40" s="819">
        <v>3</v>
      </c>
      <c r="AC40" s="819"/>
      <c r="AD40" s="819"/>
      <c r="AE40" s="819"/>
      <c r="AF40" s="372"/>
      <c r="AG40" s="372"/>
      <c r="AH40" s="372"/>
      <c r="AI40" s="372"/>
      <c r="AJ40" s="372"/>
      <c r="AK40" s="372"/>
      <c r="AL40" s="372"/>
      <c r="AM40" s="372"/>
      <c r="AN40" s="372"/>
      <c r="AO40" s="372"/>
      <c r="AP40" s="372"/>
      <c r="AQ40" s="372"/>
      <c r="AR40" s="819">
        <v>5</v>
      </c>
      <c r="AS40" s="819"/>
      <c r="AT40" s="819"/>
      <c r="AU40" s="819"/>
      <c r="AV40" s="372"/>
      <c r="AW40" s="372"/>
      <c r="AX40" s="372"/>
      <c r="AY40" s="372"/>
      <c r="AZ40" s="372"/>
      <c r="BA40" s="372"/>
      <c r="BB40" s="372"/>
      <c r="BC40" s="372"/>
      <c r="BD40" s="372"/>
      <c r="BE40" s="372"/>
      <c r="BF40" s="372"/>
      <c r="BG40" s="372"/>
      <c r="BH40" s="819">
        <v>7</v>
      </c>
      <c r="BI40" s="819"/>
      <c r="BJ40" s="819"/>
      <c r="BK40" s="819"/>
      <c r="BL40" s="372"/>
      <c r="BM40" s="372"/>
      <c r="BN40" s="372"/>
      <c r="BO40" s="372"/>
      <c r="BP40" s="372"/>
      <c r="BQ40" s="372"/>
      <c r="BR40" s="372"/>
      <c r="BS40" s="372"/>
      <c r="BT40" s="372"/>
      <c r="BU40" s="372"/>
      <c r="BV40" s="372"/>
      <c r="BW40" s="372"/>
      <c r="BX40" s="819">
        <v>9</v>
      </c>
      <c r="BY40" s="819"/>
      <c r="BZ40" s="819"/>
      <c r="CA40" s="819"/>
      <c r="CB40" s="372"/>
      <c r="CC40" s="372"/>
      <c r="CD40" s="372"/>
      <c r="CE40" s="372"/>
      <c r="CF40" s="372"/>
      <c r="CG40" s="372"/>
      <c r="CH40" s="372"/>
      <c r="CI40" s="372"/>
      <c r="CJ40" s="372"/>
      <c r="CK40" s="372"/>
      <c r="CL40" s="372"/>
      <c r="CM40" s="372"/>
      <c r="CN40" s="819">
        <v>11</v>
      </c>
      <c r="CO40" s="819"/>
      <c r="CP40" s="819"/>
      <c r="CQ40" s="819"/>
      <c r="CR40" s="372"/>
      <c r="CS40" s="372"/>
      <c r="CT40" s="372"/>
      <c r="CU40" s="372"/>
      <c r="CV40" s="372"/>
      <c r="CW40" s="372"/>
      <c r="CX40" s="372"/>
      <c r="CY40" s="372"/>
      <c r="CZ40" s="372"/>
      <c r="DA40" s="372"/>
      <c r="DB40" s="372"/>
      <c r="DC40" s="372"/>
      <c r="DD40" s="819">
        <v>13</v>
      </c>
      <c r="DE40" s="819"/>
      <c r="DF40" s="819"/>
      <c r="DG40" s="819"/>
      <c r="DH40" s="372"/>
      <c r="DI40" s="372"/>
      <c r="DJ40" s="372"/>
      <c r="DK40" s="372"/>
      <c r="DL40" s="372"/>
      <c r="DM40" s="372"/>
      <c r="DN40" s="372"/>
      <c r="DO40" s="372"/>
      <c r="DP40" s="372"/>
      <c r="DQ40" s="372"/>
      <c r="DR40" s="372"/>
      <c r="DS40" s="372"/>
      <c r="DT40" s="819">
        <v>15</v>
      </c>
      <c r="DU40" s="819"/>
      <c r="DV40" s="819"/>
      <c r="DW40" s="819"/>
      <c r="DX40" s="372"/>
      <c r="DY40" s="372"/>
      <c r="DZ40" s="372"/>
      <c r="EA40" s="372"/>
      <c r="EB40" s="372"/>
      <c r="EC40" s="372"/>
      <c r="ED40" s="372"/>
      <c r="EE40" s="372"/>
      <c r="EF40" s="372"/>
      <c r="EG40" s="372"/>
      <c r="EH40" s="372"/>
      <c r="EI40" s="372"/>
      <c r="EJ40" s="819">
        <v>17</v>
      </c>
      <c r="EK40" s="819"/>
      <c r="EL40" s="819"/>
      <c r="EM40" s="819"/>
      <c r="EN40" s="372"/>
      <c r="EO40" s="372"/>
      <c r="EP40" s="372"/>
      <c r="EQ40" s="372"/>
      <c r="ER40" s="372"/>
      <c r="ES40" s="372"/>
      <c r="ET40" s="372"/>
      <c r="EU40" s="372"/>
      <c r="EV40" s="372"/>
      <c r="EW40" s="372"/>
      <c r="EX40" s="372"/>
      <c r="EY40" s="372"/>
      <c r="EZ40" s="372"/>
      <c r="FA40" s="372"/>
      <c r="FB40" s="372"/>
      <c r="FC40" s="372"/>
      <c r="FD40" s="372"/>
      <c r="FE40" s="372"/>
      <c r="FF40" s="372"/>
      <c r="FG40" s="372"/>
      <c r="FH40" s="372"/>
      <c r="FI40" s="372"/>
      <c r="FJ40" s="372"/>
      <c r="FK40" s="372"/>
      <c r="FL40" s="372"/>
      <c r="FM40" s="372"/>
      <c r="FN40" s="372"/>
      <c r="FO40" s="372"/>
      <c r="FP40" s="372"/>
      <c r="FQ40" s="372"/>
      <c r="FR40" s="372"/>
      <c r="FS40" s="372"/>
      <c r="FT40" s="372"/>
      <c r="FU40" s="372"/>
      <c r="FV40" s="372"/>
      <c r="FW40" s="372"/>
      <c r="FX40" s="372"/>
      <c r="FY40" s="372"/>
      <c r="FZ40" s="372"/>
      <c r="GA40" s="372"/>
      <c r="GB40" s="372"/>
      <c r="GC40" s="372"/>
      <c r="GD40" s="372"/>
      <c r="GE40" s="372"/>
      <c r="GF40" s="372"/>
      <c r="GG40" s="372"/>
      <c r="GH40" s="372"/>
      <c r="GI40" s="372"/>
      <c r="GJ40" s="372"/>
      <c r="GK40" s="403"/>
      <c r="GL40" s="27"/>
    </row>
    <row r="41" spans="1:200" ht="24" customHeight="1">
      <c r="B41" s="198"/>
      <c r="D41" s="7"/>
      <c r="E41" s="389"/>
      <c r="F41" s="1563" t="s">
        <v>123</v>
      </c>
      <c r="G41" s="1563"/>
      <c r="H41" s="48"/>
      <c r="I41" s="19"/>
      <c r="J41" s="937"/>
      <c r="K41" s="938"/>
      <c r="L41" s="938"/>
      <c r="M41" s="939"/>
      <c r="N41" s="317"/>
      <c r="O41" s="317"/>
      <c r="P41" s="1249">
        <v>6</v>
      </c>
      <c r="Q41" s="1250"/>
      <c r="R41" s="1250"/>
      <c r="S41" s="1251"/>
      <c r="T41" s="12"/>
      <c r="U41" s="1249">
        <v>5</v>
      </c>
      <c r="V41" s="1250"/>
      <c r="W41" s="1250"/>
      <c r="X41" s="1251"/>
      <c r="Y41" s="12"/>
      <c r="Z41" s="12"/>
      <c r="AA41" s="12"/>
      <c r="AB41" s="1243"/>
      <c r="AC41" s="1244"/>
      <c r="AD41" s="1244"/>
      <c r="AE41" s="1245"/>
      <c r="AF41" s="37"/>
      <c r="AG41" s="1243"/>
      <c r="AH41" s="1244"/>
      <c r="AI41" s="1244"/>
      <c r="AJ41" s="1245"/>
      <c r="AK41" s="37"/>
      <c r="AL41" s="37"/>
      <c r="AM41" s="37"/>
      <c r="AN41" s="37"/>
      <c r="AO41" s="37"/>
      <c r="AP41" s="37"/>
      <c r="AQ41" s="37"/>
      <c r="AR41" s="1243"/>
      <c r="AS41" s="1244"/>
      <c r="AT41" s="1244"/>
      <c r="AU41" s="1245"/>
      <c r="AV41" s="37"/>
      <c r="AW41" s="1243"/>
      <c r="AX41" s="1244"/>
      <c r="AY41" s="1244"/>
      <c r="AZ41" s="1245"/>
      <c r="BA41" s="37"/>
      <c r="BB41" s="37"/>
      <c r="BC41" s="37"/>
      <c r="BD41" s="37"/>
      <c r="BE41" s="37"/>
      <c r="BF41" s="37"/>
      <c r="BG41" s="37"/>
      <c r="BH41" s="1243"/>
      <c r="BI41" s="1244"/>
      <c r="BJ41" s="1244"/>
      <c r="BK41" s="1245"/>
      <c r="BL41" s="37"/>
      <c r="BM41" s="1243"/>
      <c r="BN41" s="1244"/>
      <c r="BO41" s="1244"/>
      <c r="BP41" s="1245"/>
      <c r="BQ41" s="37"/>
      <c r="BR41" s="37"/>
      <c r="BS41" s="37"/>
      <c r="BT41" s="37"/>
      <c r="BU41" s="37"/>
      <c r="BV41" s="37"/>
      <c r="BW41" s="37"/>
      <c r="BX41" s="1243"/>
      <c r="BY41" s="1244"/>
      <c r="BZ41" s="1244"/>
      <c r="CA41" s="1245"/>
      <c r="CB41" s="37"/>
      <c r="CC41" s="1243"/>
      <c r="CD41" s="1244"/>
      <c r="CE41" s="1244"/>
      <c r="CF41" s="1245"/>
      <c r="CG41" s="37"/>
      <c r="CH41" s="37"/>
      <c r="CI41" s="37"/>
      <c r="CJ41" s="37"/>
      <c r="CK41" s="37"/>
      <c r="CL41" s="37"/>
      <c r="CM41" s="37"/>
      <c r="CN41" s="1243"/>
      <c r="CO41" s="1244"/>
      <c r="CP41" s="1244"/>
      <c r="CQ41" s="1245"/>
      <c r="CR41" s="37"/>
      <c r="CS41" s="1243"/>
      <c r="CT41" s="1244"/>
      <c r="CU41" s="1244"/>
      <c r="CV41" s="1245"/>
      <c r="CW41" s="37"/>
      <c r="CX41" s="37"/>
      <c r="CY41" s="37"/>
      <c r="CZ41" s="37"/>
      <c r="DA41" s="37"/>
      <c r="DB41" s="37"/>
      <c r="DC41" s="37"/>
      <c r="DD41" s="1243"/>
      <c r="DE41" s="1244"/>
      <c r="DF41" s="1244"/>
      <c r="DG41" s="1245"/>
      <c r="DH41" s="37"/>
      <c r="DI41" s="1243"/>
      <c r="DJ41" s="1244"/>
      <c r="DK41" s="1244"/>
      <c r="DL41" s="1245"/>
      <c r="DM41" s="37"/>
      <c r="DN41" s="37"/>
      <c r="DO41" s="37"/>
      <c r="DP41" s="37"/>
      <c r="DQ41" s="37"/>
      <c r="DR41" s="37"/>
      <c r="DS41" s="37"/>
      <c r="DT41" s="1243"/>
      <c r="DU41" s="1244"/>
      <c r="DV41" s="1244"/>
      <c r="DW41" s="1245"/>
      <c r="DX41" s="37"/>
      <c r="DY41" s="1243"/>
      <c r="DZ41" s="1244"/>
      <c r="EA41" s="1244"/>
      <c r="EB41" s="1245"/>
      <c r="EC41" s="37"/>
      <c r="ED41" s="37"/>
      <c r="EE41" s="37"/>
      <c r="EF41" s="37"/>
      <c r="EG41" s="37"/>
      <c r="EH41" s="37"/>
      <c r="EI41" s="37"/>
      <c r="EJ41" s="1243"/>
      <c r="EK41" s="1244"/>
      <c r="EL41" s="1244"/>
      <c r="EM41" s="1245"/>
      <c r="EN41" s="37"/>
      <c r="EO41" s="1243"/>
      <c r="EP41" s="1244"/>
      <c r="EQ41" s="1244"/>
      <c r="ER41" s="1245"/>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c r="FT41" s="12"/>
      <c r="FU41" s="12"/>
      <c r="FV41" s="12"/>
      <c r="FW41" s="12"/>
      <c r="FX41" s="12"/>
      <c r="FY41" s="12"/>
      <c r="FZ41" s="12"/>
      <c r="GA41" s="12"/>
      <c r="GB41" s="12"/>
      <c r="GC41" s="12"/>
      <c r="GD41" s="12"/>
      <c r="GE41" s="12"/>
      <c r="GF41" s="12"/>
      <c r="GG41" s="12"/>
      <c r="GH41" s="12"/>
      <c r="GI41" s="12"/>
      <c r="GJ41" s="12"/>
      <c r="GK41" s="400"/>
      <c r="GL41" s="27"/>
    </row>
    <row r="42" spans="1:200" ht="5.25" customHeight="1">
      <c r="B42" s="198"/>
      <c r="D42" s="7"/>
      <c r="E42" s="389"/>
      <c r="F42" s="404"/>
      <c r="G42" s="402"/>
      <c r="H42" s="48"/>
      <c r="I42" s="19"/>
      <c r="J42" s="317"/>
      <c r="K42" s="317"/>
      <c r="L42" s="317"/>
      <c r="M42" s="317"/>
      <c r="N42" s="317"/>
      <c r="O42" s="317"/>
      <c r="P42" s="21"/>
      <c r="Q42" s="21"/>
      <c r="R42" s="21"/>
      <c r="S42" s="21"/>
      <c r="T42" s="18"/>
      <c r="U42" s="21"/>
      <c r="V42" s="21"/>
      <c r="W42" s="21"/>
      <c r="X42" s="21"/>
      <c r="Y42" s="12"/>
      <c r="Z42" s="12"/>
      <c r="AA42" s="12"/>
      <c r="AB42" s="21"/>
      <c r="AC42" s="21"/>
      <c r="AD42" s="21"/>
      <c r="AE42" s="21"/>
      <c r="AF42" s="21"/>
      <c r="AG42" s="21"/>
      <c r="AH42" s="18"/>
      <c r="AI42" s="21"/>
      <c r="AJ42" s="21"/>
      <c r="AK42" s="21"/>
      <c r="AL42" s="21"/>
      <c r="AM42" s="21"/>
      <c r="AN42" s="21"/>
      <c r="AO42" s="12"/>
      <c r="AP42" s="12"/>
      <c r="AQ42" s="12"/>
      <c r="AR42" s="12"/>
      <c r="AS42" s="12"/>
      <c r="AT42" s="12"/>
      <c r="AU42" s="12"/>
      <c r="AV42" s="12"/>
      <c r="AW42" s="12"/>
      <c r="AX42" s="12"/>
      <c r="AY42" s="12"/>
      <c r="AZ42" s="12"/>
      <c r="BA42" s="12"/>
      <c r="BB42" s="12"/>
      <c r="BC42" s="21"/>
      <c r="BD42" s="21"/>
      <c r="BE42" s="21"/>
      <c r="BF42" s="21"/>
      <c r="BG42" s="21"/>
      <c r="BH42" s="21"/>
      <c r="BI42" s="18"/>
      <c r="BJ42" s="21"/>
      <c r="BK42" s="21"/>
      <c r="BL42" s="21"/>
      <c r="BM42" s="21"/>
      <c r="BN42" s="21"/>
      <c r="BO42" s="21"/>
      <c r="BP42" s="12"/>
      <c r="BQ42" s="12"/>
      <c r="BR42" s="12"/>
      <c r="BS42" s="12"/>
      <c r="BT42" s="12"/>
      <c r="BU42" s="12"/>
      <c r="BV42" s="12"/>
      <c r="BW42" s="12"/>
      <c r="BX42" s="12"/>
      <c r="BY42" s="12"/>
      <c r="BZ42" s="12"/>
      <c r="CA42" s="12"/>
      <c r="CB42" s="12"/>
      <c r="CC42" s="21"/>
      <c r="CD42" s="21"/>
      <c r="CE42" s="21"/>
      <c r="CF42" s="21"/>
      <c r="CG42" s="21"/>
      <c r="CH42" s="21"/>
      <c r="CI42" s="18"/>
      <c r="CJ42" s="21"/>
      <c r="CK42" s="21"/>
      <c r="CL42" s="21"/>
      <c r="CM42" s="21"/>
      <c r="CN42" s="21"/>
      <c r="CO42" s="21"/>
      <c r="CP42" s="12"/>
      <c r="CQ42" s="12"/>
      <c r="CR42" s="12"/>
      <c r="CS42" s="12"/>
      <c r="CT42" s="12"/>
      <c r="CU42" s="12"/>
      <c r="CV42" s="12"/>
      <c r="CW42" s="12"/>
      <c r="CX42" s="12"/>
      <c r="CY42" s="12"/>
      <c r="CZ42" s="12"/>
      <c r="DA42" s="12"/>
      <c r="DB42" s="21"/>
      <c r="DC42" s="21"/>
      <c r="DD42" s="21"/>
      <c r="DE42" s="21"/>
      <c r="DF42" s="21"/>
      <c r="DG42" s="21"/>
      <c r="DH42" s="18"/>
      <c r="DI42" s="21"/>
      <c r="DJ42" s="21"/>
      <c r="DK42" s="21"/>
      <c r="DL42" s="21"/>
      <c r="DM42" s="21"/>
      <c r="DN42" s="21"/>
      <c r="DO42" s="12"/>
      <c r="DP42" s="12"/>
      <c r="DQ42" s="12"/>
      <c r="DR42" s="12"/>
      <c r="DS42" s="12"/>
      <c r="DT42" s="12"/>
      <c r="DU42" s="12"/>
      <c r="DV42" s="12"/>
      <c r="DW42" s="12"/>
      <c r="DX42" s="12"/>
      <c r="DY42" s="12"/>
      <c r="DZ42" s="12"/>
      <c r="EA42" s="12"/>
      <c r="EB42" s="21"/>
      <c r="EC42" s="21"/>
      <c r="ED42" s="21"/>
      <c r="EE42" s="21"/>
      <c r="EF42" s="21"/>
      <c r="EG42" s="21"/>
      <c r="EH42" s="18"/>
      <c r="EI42" s="21"/>
      <c r="EJ42" s="21"/>
      <c r="EK42" s="21"/>
      <c r="EL42" s="21"/>
      <c r="EM42" s="21"/>
      <c r="EN42" s="21"/>
      <c r="EO42" s="12"/>
      <c r="EP42" s="12"/>
      <c r="EQ42" s="12"/>
      <c r="ER42" s="12"/>
      <c r="ES42" s="12"/>
      <c r="ET42" s="12"/>
      <c r="EU42" s="12"/>
      <c r="EV42" s="12"/>
      <c r="EW42" s="12"/>
      <c r="EX42" s="12"/>
      <c r="EY42" s="12"/>
      <c r="EZ42" s="12"/>
      <c r="FA42" s="12"/>
      <c r="FB42" s="21"/>
      <c r="FC42" s="21"/>
      <c r="FD42" s="21"/>
      <c r="FE42" s="21"/>
      <c r="FF42" s="21"/>
      <c r="FG42" s="21"/>
      <c r="FH42" s="18"/>
      <c r="FI42" s="21"/>
      <c r="FJ42" s="21"/>
      <c r="FK42" s="21"/>
      <c r="FL42" s="21"/>
      <c r="FM42" s="21"/>
      <c r="FN42" s="21"/>
      <c r="FO42" s="12"/>
      <c r="FP42" s="12"/>
      <c r="FQ42" s="12"/>
      <c r="FR42" s="12"/>
      <c r="FS42" s="12"/>
      <c r="FT42" s="12"/>
      <c r="FU42" s="12"/>
      <c r="FV42" s="12"/>
      <c r="FW42" s="21"/>
      <c r="FX42" s="21"/>
      <c r="FY42" s="21"/>
      <c r="FZ42" s="21"/>
      <c r="GA42" s="21"/>
      <c r="GB42" s="21"/>
      <c r="GC42" s="18"/>
      <c r="GD42" s="21"/>
      <c r="GE42" s="21"/>
      <c r="GF42" s="21"/>
      <c r="GG42" s="21"/>
      <c r="GH42" s="21"/>
      <c r="GI42" s="21"/>
      <c r="GJ42" s="12"/>
      <c r="GK42" s="400"/>
      <c r="GL42" s="27"/>
    </row>
    <row r="43" spans="1:200" ht="24.75" customHeight="1">
      <c r="A43" s="738" t="s">
        <v>687</v>
      </c>
      <c r="B43" s="198"/>
      <c r="D43" s="7"/>
      <c r="E43" s="389"/>
      <c r="F43" s="1563" t="s">
        <v>130</v>
      </c>
      <c r="G43" s="1563"/>
      <c r="H43" s="48"/>
      <c r="I43" s="19"/>
      <c r="J43" s="1573" t="s">
        <v>691</v>
      </c>
      <c r="K43" s="1573"/>
      <c r="L43" s="1573"/>
      <c r="M43" s="1573"/>
      <c r="N43" s="1573"/>
      <c r="O43" s="1573"/>
      <c r="P43" s="1573"/>
      <c r="Q43" s="1573"/>
      <c r="R43" s="1573"/>
      <c r="S43" s="1573"/>
      <c r="T43" s="1573"/>
      <c r="U43" s="1574"/>
      <c r="V43" s="1574"/>
      <c r="W43" s="1574"/>
      <c r="X43" s="1574"/>
      <c r="Y43" s="1574"/>
      <c r="Z43" s="1574"/>
      <c r="AA43" s="1574"/>
      <c r="AB43" s="1574"/>
      <c r="AC43" s="1574"/>
      <c r="AD43" s="1574"/>
      <c r="AE43" s="1287" t="s">
        <v>19</v>
      </c>
      <c r="AF43" s="1287"/>
      <c r="AG43" s="1287"/>
      <c r="AH43" s="1287"/>
      <c r="AI43" s="1287"/>
      <c r="AJ43" s="1287"/>
      <c r="AK43" s="1575"/>
      <c r="AL43" s="1575"/>
      <c r="AM43" s="1575"/>
      <c r="AN43" s="1575"/>
      <c r="AO43" s="1575"/>
      <c r="AP43" s="1575"/>
      <c r="AQ43" s="1575"/>
      <c r="AR43" s="1575"/>
      <c r="AS43" s="1575"/>
      <c r="AT43" s="1575"/>
      <c r="AU43" s="1287" t="s">
        <v>20</v>
      </c>
      <c r="AV43" s="1287"/>
      <c r="AW43" s="1287"/>
      <c r="AX43" s="1287"/>
      <c r="AY43" s="1287"/>
      <c r="AZ43" s="1287"/>
      <c r="BA43" s="1575"/>
      <c r="BB43" s="1575"/>
      <c r="BC43" s="1575"/>
      <c r="BD43" s="1575"/>
      <c r="BE43" s="1575"/>
      <c r="BF43" s="1575"/>
      <c r="BG43" s="1575"/>
      <c r="BH43" s="1575"/>
      <c r="BI43" s="1575"/>
      <c r="BJ43" s="1575"/>
      <c r="BK43" s="1287" t="s">
        <v>21</v>
      </c>
      <c r="BL43" s="1287"/>
      <c r="BM43" s="1287"/>
      <c r="BN43" s="1287"/>
      <c r="BO43" s="1287"/>
      <c r="BP43" s="1287"/>
      <c r="BQ43" s="21"/>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21"/>
      <c r="CT43" s="18"/>
      <c r="CU43" s="21"/>
      <c r="CV43" s="21"/>
      <c r="CW43" s="21"/>
      <c r="CX43" s="21"/>
      <c r="CY43" s="21"/>
      <c r="CZ43" s="12"/>
      <c r="DA43" s="12"/>
      <c r="DB43" s="12"/>
      <c r="DC43" s="12"/>
      <c r="DD43" s="12"/>
      <c r="DE43" s="1571" t="s">
        <v>266</v>
      </c>
      <c r="DF43" s="1571"/>
      <c r="DG43" s="1571"/>
      <c r="DH43" s="1571"/>
      <c r="DI43" s="1571"/>
      <c r="DJ43" s="1571"/>
      <c r="DK43" s="1571"/>
      <c r="DL43" s="1571"/>
      <c r="DM43" s="1571"/>
      <c r="DN43" s="1571"/>
      <c r="DO43" s="1571"/>
      <c r="DP43" s="1571"/>
      <c r="DQ43" s="1571"/>
      <c r="DR43" s="1571"/>
      <c r="DS43" s="1571"/>
      <c r="DT43" s="1571"/>
      <c r="DU43" s="1571"/>
      <c r="DV43" s="1571"/>
      <c r="DW43" s="1571"/>
      <c r="DX43" s="1571"/>
      <c r="DY43" s="1571"/>
      <c r="DZ43" s="1571"/>
      <c r="EA43" s="1571"/>
      <c r="EB43" s="1571"/>
      <c r="EC43" s="1571"/>
      <c r="ED43" s="1571"/>
      <c r="EE43" s="873" t="str">
        <f>IF(DX5="","",DX5)</f>
        <v/>
      </c>
      <c r="EF43" s="873"/>
      <c r="EG43" s="873"/>
      <c r="EH43" s="873"/>
      <c r="EI43" s="873"/>
      <c r="EJ43" s="873"/>
      <c r="EK43" s="873"/>
      <c r="EL43" s="873"/>
      <c r="EM43" s="873"/>
      <c r="EN43" s="873"/>
      <c r="EO43" s="873"/>
      <c r="EP43" s="873"/>
      <c r="EQ43" s="873"/>
      <c r="ER43" s="873"/>
      <c r="ES43" s="873"/>
      <c r="ET43" s="873"/>
      <c r="EU43" s="873"/>
      <c r="EV43" s="873"/>
      <c r="EW43" s="873"/>
      <c r="EX43" s="873"/>
      <c r="EY43" s="873"/>
      <c r="EZ43" s="873"/>
      <c r="FA43" s="873"/>
      <c r="FB43" s="873"/>
      <c r="FC43" s="873"/>
      <c r="FD43" s="873"/>
      <c r="FE43" s="873"/>
      <c r="FF43" s="873"/>
      <c r="FG43" s="873"/>
      <c r="FH43" s="873"/>
      <c r="FI43" s="873"/>
      <c r="FJ43" s="873"/>
      <c r="FK43" s="873"/>
      <c r="FL43" s="873"/>
      <c r="FM43" s="873"/>
      <c r="FN43" s="873"/>
      <c r="FO43" s="873"/>
      <c r="FP43" s="873"/>
      <c r="FQ43" s="873"/>
      <c r="FR43" s="873"/>
      <c r="FS43" s="873"/>
      <c r="FT43" s="873"/>
      <c r="FU43" s="873"/>
      <c r="FV43" s="873"/>
      <c r="FW43" s="873"/>
      <c r="FX43" s="873"/>
      <c r="FY43" s="873"/>
      <c r="FZ43" s="873"/>
      <c r="GA43" s="873"/>
      <c r="GB43" s="873"/>
      <c r="GC43" s="873"/>
      <c r="GD43" s="873"/>
      <c r="GE43" s="873"/>
      <c r="GF43" s="873"/>
      <c r="GG43" s="873"/>
      <c r="GH43" s="873"/>
      <c r="GI43" s="873"/>
      <c r="GJ43" s="873"/>
      <c r="GK43" s="1572"/>
      <c r="GL43" s="27"/>
    </row>
    <row r="44" spans="1:200" ht="3" customHeight="1">
      <c r="B44" s="198"/>
      <c r="D44" s="7"/>
      <c r="E44" s="389"/>
      <c r="F44" s="404"/>
      <c r="G44" s="402"/>
      <c r="H44" s="48"/>
      <c r="I44" s="19"/>
      <c r="J44" s="317"/>
      <c r="K44" s="317"/>
      <c r="L44" s="317"/>
      <c r="M44" s="317"/>
      <c r="N44" s="317"/>
      <c r="O44" s="317"/>
      <c r="P44" s="317"/>
      <c r="Q44" s="21"/>
      <c r="R44" s="21"/>
      <c r="S44" s="21"/>
      <c r="T44" s="21"/>
      <c r="U44" s="18"/>
      <c r="V44" s="21"/>
      <c r="W44" s="21"/>
      <c r="X44" s="21"/>
      <c r="Y44" s="21"/>
      <c r="Z44" s="21"/>
      <c r="AA44" s="21"/>
      <c r="AB44" s="12"/>
      <c r="AC44" s="12"/>
      <c r="AD44" s="12"/>
      <c r="AE44" s="21"/>
      <c r="AF44" s="21"/>
      <c r="AG44" s="21"/>
      <c r="AH44" s="21"/>
      <c r="AI44" s="21"/>
      <c r="AJ44" s="21"/>
      <c r="AK44" s="21"/>
      <c r="AL44" s="18"/>
      <c r="AM44" s="21"/>
      <c r="AN44" s="21"/>
      <c r="AO44" s="21"/>
      <c r="AP44" s="21"/>
      <c r="AQ44" s="21"/>
      <c r="AR44" s="21"/>
      <c r="AS44" s="12"/>
      <c r="AT44" s="12"/>
      <c r="AU44" s="12"/>
      <c r="AV44" s="12"/>
      <c r="AW44" s="12"/>
      <c r="AX44" s="12"/>
      <c r="AY44" s="12"/>
      <c r="AZ44" s="12"/>
      <c r="BA44" s="12"/>
      <c r="BB44" s="12"/>
      <c r="BC44" s="12"/>
      <c r="BD44" s="12"/>
      <c r="BE44" s="12"/>
      <c r="BF44" s="12"/>
      <c r="BG44" s="12"/>
      <c r="BH44" s="12"/>
      <c r="BI44" s="12"/>
      <c r="BJ44" s="21"/>
      <c r="BK44" s="21"/>
      <c r="BL44" s="21"/>
      <c r="BM44" s="21"/>
      <c r="BN44" s="18"/>
      <c r="BO44" s="21"/>
      <c r="BP44" s="21"/>
      <c r="BQ44" s="21"/>
      <c r="BR44" s="21"/>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21"/>
      <c r="CR44" s="21"/>
      <c r="CS44" s="21"/>
      <c r="CT44" s="21"/>
      <c r="CU44" s="18"/>
      <c r="CV44" s="21"/>
      <c r="CW44" s="21"/>
      <c r="CX44" s="21"/>
      <c r="CY44" s="21"/>
      <c r="CZ44" s="12"/>
      <c r="DA44" s="12"/>
      <c r="DB44" s="12"/>
      <c r="DC44" s="12"/>
      <c r="DD44" s="12"/>
      <c r="DE44" s="405"/>
      <c r="DF44" s="405"/>
      <c r="DG44" s="405"/>
      <c r="DH44" s="405"/>
      <c r="DI44" s="405"/>
      <c r="DJ44" s="405"/>
      <c r="DK44" s="405"/>
      <c r="DL44" s="405"/>
      <c r="DM44" s="405"/>
      <c r="DN44" s="405"/>
      <c r="DO44" s="405"/>
      <c r="DP44" s="405"/>
      <c r="DQ44" s="405"/>
      <c r="DR44" s="405"/>
      <c r="DS44" s="405"/>
      <c r="DT44" s="405"/>
      <c r="DU44" s="405"/>
      <c r="DV44" s="405"/>
      <c r="DW44" s="405"/>
      <c r="DX44" s="405"/>
      <c r="DY44" s="405"/>
      <c r="DZ44" s="405"/>
      <c r="EA44" s="405"/>
      <c r="EB44" s="405"/>
      <c r="EC44" s="405"/>
      <c r="ED44" s="405"/>
      <c r="EE44" s="406"/>
      <c r="EF44" s="406"/>
      <c r="EG44" s="406"/>
      <c r="EH44" s="406"/>
      <c r="EI44" s="407"/>
      <c r="EJ44" s="407"/>
      <c r="EK44" s="407"/>
      <c r="EL44" s="407"/>
      <c r="EM44" s="407"/>
      <c r="EN44" s="377"/>
      <c r="EO44" s="377"/>
      <c r="EP44" s="377"/>
      <c r="EQ44" s="377"/>
      <c r="ER44" s="407"/>
      <c r="ES44" s="377"/>
      <c r="ET44" s="377"/>
      <c r="EU44" s="377"/>
      <c r="EV44" s="377"/>
      <c r="EW44" s="407"/>
      <c r="EX44" s="407"/>
      <c r="EY44" s="407"/>
      <c r="EZ44" s="407"/>
      <c r="FA44" s="407"/>
      <c r="FB44" s="407"/>
      <c r="FC44" s="407"/>
      <c r="FD44" s="407"/>
      <c r="FE44" s="407"/>
      <c r="FF44" s="407"/>
      <c r="FG44" s="407"/>
      <c r="FH44" s="407"/>
      <c r="FI44" s="407"/>
      <c r="FJ44" s="407"/>
      <c r="FK44" s="407"/>
      <c r="FL44" s="407"/>
      <c r="FM44" s="377"/>
      <c r="FN44" s="377"/>
      <c r="FO44" s="377"/>
      <c r="FP44" s="377"/>
      <c r="FQ44" s="377"/>
      <c r="FR44" s="407"/>
      <c r="FS44" s="407"/>
      <c r="FT44" s="407"/>
      <c r="FU44" s="407"/>
      <c r="FV44" s="407"/>
      <c r="FW44" s="407"/>
      <c r="FX44" s="377"/>
      <c r="FY44" s="377"/>
      <c r="FZ44" s="377"/>
      <c r="GA44" s="377"/>
      <c r="GB44" s="407"/>
      <c r="GC44" s="377"/>
      <c r="GD44" s="377"/>
      <c r="GE44" s="377"/>
      <c r="GF44" s="377"/>
      <c r="GG44" s="407"/>
      <c r="GH44" s="407"/>
      <c r="GI44" s="407"/>
      <c r="GJ44" s="407"/>
      <c r="GK44" s="400"/>
      <c r="GL44" s="27"/>
    </row>
    <row r="45" spans="1:200" ht="24.75" customHeight="1">
      <c r="B45" s="198"/>
      <c r="D45" s="7"/>
      <c r="E45" s="389"/>
      <c r="F45" s="1569" t="s">
        <v>783</v>
      </c>
      <c r="G45" s="1569"/>
      <c r="H45" s="408"/>
      <c r="I45" s="409"/>
      <c r="J45" s="1570" t="str">
        <f>IF(BN5="","",BN5)</f>
        <v/>
      </c>
      <c r="K45" s="1570"/>
      <c r="L45" s="1570"/>
      <c r="M45" s="1570"/>
      <c r="N45" s="1570"/>
      <c r="O45" s="1570"/>
      <c r="P45" s="1570"/>
      <c r="Q45" s="1570"/>
      <c r="R45" s="1570"/>
      <c r="S45" s="1570"/>
      <c r="T45" s="1570"/>
      <c r="U45" s="1570"/>
      <c r="V45" s="1570"/>
      <c r="W45" s="1570"/>
      <c r="X45" s="1570"/>
      <c r="Y45" s="1570"/>
      <c r="Z45" s="1570"/>
      <c r="AA45" s="1570"/>
      <c r="AB45" s="1570"/>
      <c r="AC45" s="1570"/>
      <c r="AD45" s="1570"/>
      <c r="AE45" s="1570"/>
      <c r="AF45" s="1570"/>
      <c r="AG45" s="1570"/>
      <c r="AH45" s="1570"/>
      <c r="AI45" s="1570"/>
      <c r="AJ45" s="1570"/>
      <c r="AK45" s="1570"/>
      <c r="AL45" s="1570"/>
      <c r="AM45" s="1570"/>
      <c r="AN45" s="1570"/>
      <c r="AO45" s="1570"/>
      <c r="AP45" s="1570"/>
      <c r="AQ45" s="1570"/>
      <c r="AR45" s="1570"/>
      <c r="AS45" s="1570"/>
      <c r="AT45" s="1570"/>
      <c r="AU45" s="1570"/>
      <c r="AV45" s="1570"/>
      <c r="AW45" s="1570"/>
      <c r="AX45" s="1570"/>
      <c r="AY45" s="1570"/>
      <c r="AZ45" s="1570"/>
      <c r="BA45" s="1570"/>
      <c r="BB45" s="1570"/>
      <c r="BC45" s="1570"/>
      <c r="BD45" s="1570"/>
      <c r="BE45" s="1570"/>
      <c r="BF45" s="1570"/>
      <c r="BG45" s="1570"/>
      <c r="BH45" s="1570"/>
      <c r="BI45" s="1570"/>
      <c r="BJ45" s="1570"/>
      <c r="BK45" s="1570"/>
      <c r="BL45" s="1570"/>
      <c r="BM45" s="1570"/>
      <c r="BN45" s="1570"/>
      <c r="BO45" s="1570"/>
      <c r="BP45" s="1570"/>
      <c r="BQ45" s="1570"/>
      <c r="BR45" s="1570"/>
      <c r="BS45" s="1570"/>
      <c r="BT45" s="1570"/>
      <c r="BU45" s="1570"/>
      <c r="BV45" s="1570"/>
      <c r="BW45" s="1570"/>
      <c r="BX45" s="1570"/>
      <c r="BY45" s="1570"/>
      <c r="BZ45" s="1570"/>
      <c r="CA45" s="1570"/>
      <c r="CB45" s="1570"/>
      <c r="CC45" s="1570"/>
      <c r="CD45" s="1570"/>
      <c r="CE45" s="1570"/>
      <c r="CF45" s="1570"/>
      <c r="CG45" s="1570"/>
      <c r="CH45" s="1570"/>
      <c r="CI45" s="1570"/>
      <c r="CJ45" s="1570"/>
      <c r="CK45" s="1570"/>
      <c r="CL45" s="1570"/>
      <c r="CM45" s="1570"/>
      <c r="CN45" s="1570"/>
      <c r="CO45" s="1570"/>
      <c r="CP45" s="1570"/>
      <c r="CQ45" s="1570"/>
      <c r="CR45" s="1570"/>
      <c r="CS45" s="1570"/>
      <c r="CT45" s="1570"/>
      <c r="CU45" s="1570"/>
      <c r="CV45" s="1570"/>
      <c r="CW45" s="1570"/>
      <c r="CX45" s="1570"/>
      <c r="CY45" s="1570"/>
      <c r="CZ45" s="1570"/>
      <c r="DA45" s="1570"/>
      <c r="DB45" s="1570"/>
      <c r="DC45" s="12"/>
      <c r="DD45" s="12"/>
      <c r="DE45" s="1571" t="s">
        <v>267</v>
      </c>
      <c r="DF45" s="1571"/>
      <c r="DG45" s="1571"/>
      <c r="DH45" s="1571"/>
      <c r="DI45" s="1571"/>
      <c r="DJ45" s="1571"/>
      <c r="DK45" s="1571"/>
      <c r="DL45" s="1571"/>
      <c r="DM45" s="1571"/>
      <c r="DN45" s="1571"/>
      <c r="DO45" s="1571"/>
      <c r="DP45" s="1571"/>
      <c r="DQ45" s="1571"/>
      <c r="DR45" s="1571"/>
      <c r="DS45" s="1571"/>
      <c r="DT45" s="1571"/>
      <c r="DU45" s="1571"/>
      <c r="DV45" s="1571"/>
      <c r="DW45" s="1571"/>
      <c r="DX45" s="1571"/>
      <c r="DY45" s="1571"/>
      <c r="DZ45" s="1571"/>
      <c r="EA45" s="1571"/>
      <c r="EB45" s="1571"/>
      <c r="EC45" s="1571"/>
      <c r="ED45" s="1571"/>
      <c r="EE45" s="873" t="str">
        <f>IF(FE5="","",FE5)</f>
        <v/>
      </c>
      <c r="EF45" s="873"/>
      <c r="EG45" s="873"/>
      <c r="EH45" s="873"/>
      <c r="EI45" s="873"/>
      <c r="EJ45" s="873"/>
      <c r="EK45" s="873"/>
      <c r="EL45" s="873"/>
      <c r="EM45" s="873"/>
      <c r="EN45" s="873"/>
      <c r="EO45" s="873"/>
      <c r="EP45" s="873"/>
      <c r="EQ45" s="873"/>
      <c r="ER45" s="873"/>
      <c r="ES45" s="873"/>
      <c r="ET45" s="873"/>
      <c r="EU45" s="873"/>
      <c r="EV45" s="873"/>
      <c r="EW45" s="873"/>
      <c r="EX45" s="873"/>
      <c r="EY45" s="873"/>
      <c r="EZ45" s="873"/>
      <c r="FA45" s="873"/>
      <c r="FB45" s="873"/>
      <c r="FC45" s="873"/>
      <c r="FD45" s="873"/>
      <c r="FE45" s="873"/>
      <c r="FF45" s="873"/>
      <c r="FG45" s="873"/>
      <c r="FH45" s="873"/>
      <c r="FI45" s="873"/>
      <c r="FJ45" s="873"/>
      <c r="FK45" s="873"/>
      <c r="FL45" s="873"/>
      <c r="FM45" s="873"/>
      <c r="FN45" s="873"/>
      <c r="FO45" s="873"/>
      <c r="FP45" s="873"/>
      <c r="FQ45" s="873"/>
      <c r="FR45" s="873"/>
      <c r="FS45" s="873"/>
      <c r="FT45" s="873"/>
      <c r="FU45" s="873"/>
      <c r="FV45" s="873"/>
      <c r="FW45" s="873"/>
      <c r="FX45" s="873"/>
      <c r="FY45" s="873"/>
      <c r="FZ45" s="873"/>
      <c r="GA45" s="873"/>
      <c r="GB45" s="873"/>
      <c r="GC45" s="873"/>
      <c r="GD45" s="873"/>
      <c r="GE45" s="873"/>
      <c r="GF45" s="873"/>
      <c r="GG45" s="873"/>
      <c r="GH45" s="873"/>
      <c r="GI45" s="873"/>
      <c r="GJ45" s="873"/>
      <c r="GK45" s="1572"/>
      <c r="GL45" s="27"/>
    </row>
    <row r="46" spans="1:200" ht="3.75" customHeight="1">
      <c r="B46" s="198"/>
      <c r="D46" s="7"/>
      <c r="E46" s="410"/>
      <c r="F46" s="411"/>
      <c r="G46" s="411"/>
      <c r="H46" s="142"/>
      <c r="I46" s="142"/>
      <c r="J46" s="412"/>
      <c r="K46" s="412"/>
      <c r="L46" s="412"/>
      <c r="M46" s="412"/>
      <c r="N46" s="412"/>
      <c r="O46" s="412"/>
      <c r="P46" s="412"/>
      <c r="Q46" s="412"/>
      <c r="R46" s="412"/>
      <c r="S46" s="412"/>
      <c r="T46" s="412"/>
      <c r="U46" s="412"/>
      <c r="V46" s="412"/>
      <c r="W46" s="412"/>
      <c r="X46" s="412"/>
      <c r="Y46" s="412"/>
      <c r="Z46" s="412"/>
      <c r="AA46" s="412"/>
      <c r="AB46" s="412"/>
      <c r="AC46" s="412"/>
      <c r="AD46" s="412"/>
      <c r="AE46" s="412"/>
      <c r="AF46" s="412"/>
      <c r="AG46" s="412"/>
      <c r="AH46" s="412"/>
      <c r="AI46" s="412"/>
      <c r="AJ46" s="412"/>
      <c r="AK46" s="412"/>
      <c r="AL46" s="412"/>
      <c r="AM46" s="412"/>
      <c r="AN46" s="412"/>
      <c r="AO46" s="412"/>
      <c r="AP46" s="412"/>
      <c r="AQ46" s="412"/>
      <c r="AR46" s="412"/>
      <c r="AS46" s="412"/>
      <c r="AT46" s="412"/>
      <c r="AU46" s="412"/>
      <c r="AV46" s="412"/>
      <c r="AW46" s="412"/>
      <c r="AX46" s="412"/>
      <c r="AY46" s="412"/>
      <c r="AZ46" s="412"/>
      <c r="BA46" s="412"/>
      <c r="BB46" s="412"/>
      <c r="BC46" s="412"/>
      <c r="BD46" s="412"/>
      <c r="BE46" s="412"/>
      <c r="BF46" s="412"/>
      <c r="BG46" s="412"/>
      <c r="BH46" s="412"/>
      <c r="BI46" s="412"/>
      <c r="BJ46" s="412"/>
      <c r="BK46" s="412"/>
      <c r="BL46" s="412"/>
      <c r="BM46" s="412"/>
      <c r="BN46" s="412"/>
      <c r="BO46" s="412"/>
      <c r="BP46" s="412"/>
      <c r="BQ46" s="412"/>
      <c r="BR46" s="412"/>
      <c r="BS46" s="412"/>
      <c r="BT46" s="412"/>
      <c r="BU46" s="412"/>
      <c r="BV46" s="412"/>
      <c r="BW46" s="412"/>
      <c r="BX46" s="412"/>
      <c r="BY46" s="412"/>
      <c r="BZ46" s="412"/>
      <c r="CA46" s="412"/>
      <c r="CB46" s="412"/>
      <c r="CC46" s="412"/>
      <c r="CD46" s="412"/>
      <c r="CE46" s="412"/>
      <c r="CF46" s="412"/>
      <c r="CG46" s="412"/>
      <c r="CH46" s="412"/>
      <c r="CI46" s="412"/>
      <c r="CJ46" s="412"/>
      <c r="CK46" s="412"/>
      <c r="CL46" s="412"/>
      <c r="CM46" s="412"/>
      <c r="CN46" s="412"/>
      <c r="CO46" s="412"/>
      <c r="CP46" s="412"/>
      <c r="CQ46" s="412"/>
      <c r="CR46" s="412"/>
      <c r="CS46" s="412"/>
      <c r="CT46" s="412"/>
      <c r="CU46" s="412"/>
      <c r="CV46" s="412"/>
      <c r="CW46" s="412"/>
      <c r="CX46" s="412"/>
      <c r="CY46" s="412"/>
      <c r="CZ46" s="412"/>
      <c r="DA46" s="412"/>
      <c r="DB46" s="412"/>
      <c r="DC46" s="412"/>
      <c r="DD46" s="412"/>
      <c r="DE46" s="413"/>
      <c r="DF46" s="413"/>
      <c r="DG46" s="413"/>
      <c r="DH46" s="413"/>
      <c r="DI46" s="413"/>
      <c r="DJ46" s="413"/>
      <c r="DK46" s="413"/>
      <c r="DL46" s="413"/>
      <c r="DM46" s="413"/>
      <c r="DN46" s="413"/>
      <c r="DO46" s="413"/>
      <c r="DP46" s="413"/>
      <c r="DQ46" s="413"/>
      <c r="DR46" s="413"/>
      <c r="DS46" s="413"/>
      <c r="DT46" s="413"/>
      <c r="DU46" s="413"/>
      <c r="DV46" s="413"/>
      <c r="DW46" s="413"/>
      <c r="DX46" s="413"/>
      <c r="DY46" s="413"/>
      <c r="DZ46" s="413"/>
      <c r="EA46" s="413"/>
      <c r="EB46" s="413"/>
      <c r="EC46" s="413"/>
      <c r="ED46" s="413"/>
      <c r="EE46" s="413"/>
      <c r="EF46" s="413"/>
      <c r="EG46" s="413"/>
      <c r="EH46" s="413"/>
      <c r="EI46" s="414"/>
      <c r="EJ46" s="414"/>
      <c r="EK46" s="414"/>
      <c r="EL46" s="414"/>
      <c r="EM46" s="414"/>
      <c r="EN46" s="414"/>
      <c r="EO46" s="414"/>
      <c r="EP46" s="414"/>
      <c r="EQ46" s="414"/>
      <c r="ER46" s="414"/>
      <c r="ES46" s="414"/>
      <c r="ET46" s="414"/>
      <c r="EU46" s="414"/>
      <c r="EV46" s="414"/>
      <c r="EW46" s="414"/>
      <c r="EX46" s="414"/>
      <c r="EY46" s="414"/>
      <c r="EZ46" s="414"/>
      <c r="FA46" s="414"/>
      <c r="FB46" s="414"/>
      <c r="FC46" s="414"/>
      <c r="FD46" s="414"/>
      <c r="FE46" s="414"/>
      <c r="FF46" s="414"/>
      <c r="FG46" s="414"/>
      <c r="FH46" s="414"/>
      <c r="FI46" s="414"/>
      <c r="FJ46" s="414"/>
      <c r="FK46" s="414"/>
      <c r="FL46" s="414"/>
      <c r="FM46" s="414"/>
      <c r="FN46" s="414"/>
      <c r="FO46" s="414"/>
      <c r="FP46" s="414"/>
      <c r="FQ46" s="414"/>
      <c r="FR46" s="414"/>
      <c r="FS46" s="414"/>
      <c r="FT46" s="414"/>
      <c r="FU46" s="414"/>
      <c r="FV46" s="414"/>
      <c r="FW46" s="414"/>
      <c r="FX46" s="414"/>
      <c r="FY46" s="414"/>
      <c r="FZ46" s="414"/>
      <c r="GA46" s="414"/>
      <c r="GB46" s="414"/>
      <c r="GC46" s="414"/>
      <c r="GD46" s="414"/>
      <c r="GE46" s="414"/>
      <c r="GF46" s="414"/>
      <c r="GG46" s="414"/>
      <c r="GH46" s="414"/>
      <c r="GI46" s="414"/>
      <c r="GJ46" s="414"/>
      <c r="GK46" s="415"/>
      <c r="GL46" s="27"/>
    </row>
    <row r="47" spans="1:200" ht="10.5" customHeight="1">
      <c r="B47" s="198"/>
      <c r="D47" s="7"/>
      <c r="E47" s="374"/>
      <c r="F47" s="375"/>
      <c r="G47" s="375"/>
      <c r="H47" s="376"/>
      <c r="I47" s="377"/>
      <c r="J47" s="378"/>
      <c r="K47" s="378"/>
      <c r="L47" s="378"/>
      <c r="M47" s="378"/>
      <c r="N47" s="377"/>
      <c r="O47" s="377"/>
      <c r="P47" s="379"/>
      <c r="Q47" s="379"/>
      <c r="R47" s="379"/>
      <c r="S47" s="379"/>
      <c r="T47" s="379"/>
      <c r="U47" s="379"/>
      <c r="V47" s="379"/>
      <c r="W47" s="379"/>
      <c r="X47" s="379"/>
      <c r="Y47" s="380"/>
      <c r="Z47" s="377"/>
      <c r="AA47" s="377"/>
      <c r="AB47" s="377"/>
      <c r="AC47" s="377"/>
      <c r="AD47" s="377"/>
      <c r="AE47" s="377"/>
      <c r="AF47" s="377"/>
      <c r="AG47" s="377"/>
      <c r="AH47" s="377"/>
      <c r="AI47" s="377"/>
      <c r="AJ47" s="377"/>
      <c r="AK47" s="377"/>
      <c r="AL47" s="377"/>
      <c r="AM47" s="377"/>
      <c r="AN47" s="377"/>
      <c r="AO47" s="377"/>
      <c r="AP47" s="377"/>
      <c r="AQ47" s="377"/>
      <c r="AR47" s="377"/>
      <c r="AS47" s="377"/>
      <c r="AT47" s="1557" t="s">
        <v>330</v>
      </c>
      <c r="AU47" s="1557"/>
      <c r="AV47" s="1557"/>
      <c r="AW47" s="1557"/>
      <c r="AX47" s="1557"/>
      <c r="AY47" s="1557"/>
      <c r="AZ47" s="1557"/>
      <c r="BA47" s="1557"/>
      <c r="BB47" s="1557"/>
      <c r="BC47" s="1557"/>
      <c r="BD47" s="1557"/>
      <c r="BE47" s="1557"/>
      <c r="BF47" s="1557"/>
      <c r="BG47" s="1557"/>
      <c r="BH47" s="1557"/>
      <c r="BI47" s="1557"/>
      <c r="BJ47" s="1557"/>
      <c r="BK47" s="1557"/>
      <c r="BL47" s="1557"/>
      <c r="BM47" s="1557"/>
      <c r="BN47" s="1557"/>
      <c r="BO47" s="1557"/>
      <c r="BP47" s="1557"/>
      <c r="BQ47" s="1557"/>
      <c r="BR47" s="1557"/>
      <c r="BS47" s="1557"/>
      <c r="BT47" s="1557"/>
      <c r="BU47" s="1557"/>
      <c r="BV47" s="377"/>
      <c r="BW47" s="377"/>
      <c r="BX47" s="377"/>
      <c r="BY47" s="377"/>
      <c r="BZ47" s="377"/>
      <c r="CA47" s="377"/>
      <c r="CB47" s="377"/>
      <c r="CC47" s="377"/>
      <c r="CD47" s="381"/>
      <c r="CE47" s="381"/>
      <c r="CF47" s="381"/>
      <c r="CG47" s="381"/>
      <c r="CH47" s="381"/>
      <c r="CI47" s="381"/>
      <c r="CJ47" s="381"/>
      <c r="CK47" s="381"/>
      <c r="CL47" s="382"/>
      <c r="CM47" s="382"/>
      <c r="CN47" s="382"/>
      <c r="CO47" s="382"/>
      <c r="CP47" s="382"/>
      <c r="CQ47" s="382"/>
      <c r="CR47" s="382"/>
      <c r="CS47" s="382"/>
      <c r="CT47" s="377"/>
      <c r="CU47" s="383"/>
      <c r="CV47" s="383"/>
      <c r="CW47" s="383"/>
      <c r="CX47" s="383"/>
      <c r="CY47" s="383"/>
      <c r="CZ47" s="383"/>
      <c r="DA47" s="383"/>
      <c r="DB47" s="377"/>
      <c r="DC47" s="380"/>
      <c r="DD47" s="380"/>
      <c r="DE47" s="380"/>
      <c r="DF47" s="380"/>
      <c r="DG47" s="380"/>
      <c r="DH47" s="380"/>
      <c r="DI47" s="380"/>
      <c r="DJ47" s="380"/>
      <c r="DK47" s="380"/>
      <c r="DL47" s="380"/>
      <c r="DM47" s="380"/>
      <c r="DN47" s="380"/>
      <c r="DO47" s="380"/>
      <c r="DP47" s="380"/>
      <c r="DQ47" s="380"/>
      <c r="DR47" s="377"/>
      <c r="DS47" s="384"/>
      <c r="DT47" s="384"/>
      <c r="DU47" s="384"/>
      <c r="DV47" s="384"/>
      <c r="DW47" s="384"/>
      <c r="DX47" s="380"/>
      <c r="DY47" s="380"/>
      <c r="DZ47" s="380"/>
      <c r="EA47" s="380"/>
      <c r="EB47" s="380"/>
      <c r="EC47" s="380"/>
      <c r="ED47" s="380"/>
      <c r="EE47" s="380"/>
      <c r="EF47" s="380"/>
      <c r="EG47" s="380"/>
      <c r="EH47" s="380"/>
      <c r="EI47" s="380"/>
      <c r="EJ47" s="380"/>
      <c r="EK47" s="380"/>
      <c r="EL47" s="354"/>
      <c r="EM47" s="385"/>
      <c r="EN47" s="385"/>
      <c r="EO47" s="385"/>
      <c r="EP47" s="385"/>
      <c r="EQ47" s="385"/>
      <c r="ER47" s="385"/>
      <c r="ES47" s="385"/>
      <c r="ET47" s="385"/>
      <c r="EU47" s="385"/>
      <c r="EV47" s="385"/>
      <c r="EW47" s="385"/>
      <c r="EX47" s="385"/>
      <c r="EY47" s="385"/>
      <c r="EZ47" s="385"/>
      <c r="FA47" s="385"/>
      <c r="FB47" s="385"/>
      <c r="FC47" s="385"/>
      <c r="FD47" s="385"/>
      <c r="FE47" s="385"/>
      <c r="FF47" s="385"/>
      <c r="FG47" s="385"/>
      <c r="FH47" s="385"/>
      <c r="FI47" s="386"/>
      <c r="FJ47" s="386"/>
      <c r="FK47" s="386"/>
      <c r="FL47" s="386"/>
      <c r="FM47" s="386"/>
      <c r="FN47" s="386"/>
      <c r="FO47" s="386"/>
      <c r="FP47" s="386"/>
      <c r="FQ47" s="386"/>
      <c r="FR47" s="386"/>
      <c r="FS47" s="386"/>
      <c r="FT47" s="386"/>
      <c r="FU47" s="386"/>
      <c r="FV47" s="386"/>
      <c r="FW47" s="386"/>
      <c r="FX47" s="386"/>
      <c r="FY47" s="386"/>
      <c r="FZ47" s="386"/>
      <c r="GA47" s="386"/>
      <c r="GB47" s="386"/>
      <c r="GC47" s="386"/>
      <c r="GD47" s="386"/>
      <c r="GE47" s="386"/>
      <c r="GF47" s="386"/>
      <c r="GG47" s="386"/>
      <c r="GH47" s="386"/>
      <c r="GI47" s="386"/>
      <c r="GJ47" s="386"/>
      <c r="GK47" s="387"/>
      <c r="GL47" s="27"/>
      <c r="GM47" s="1558" t="s">
        <v>339</v>
      </c>
      <c r="GN47" s="1558"/>
      <c r="GO47" s="1558"/>
      <c r="GP47" s="1558"/>
      <c r="GQ47" s="1558"/>
    </row>
    <row r="48" spans="1:200" s="44" customFormat="1" ht="11.25" customHeight="1">
      <c r="B48" s="277"/>
      <c r="D48" s="388"/>
      <c r="E48" s="389"/>
      <c r="F48" s="390"/>
      <c r="G48" s="390"/>
      <c r="H48" s="391"/>
      <c r="I48" s="45"/>
      <c r="J48" s="45"/>
      <c r="K48" s="45"/>
      <c r="L48" s="45"/>
      <c r="M48" s="45"/>
      <c r="N48" s="45"/>
      <c r="O48" s="1538" t="s">
        <v>25</v>
      </c>
      <c r="P48" s="1538"/>
      <c r="Q48" s="1538"/>
      <c r="R48" s="1538"/>
      <c r="S48" s="1538"/>
      <c r="T48" s="5"/>
      <c r="U48" s="1540" t="s">
        <v>26</v>
      </c>
      <c r="V48" s="1540"/>
      <c r="W48" s="1540"/>
      <c r="X48" s="1540"/>
      <c r="Y48" s="1540"/>
      <c r="Z48" s="819" t="s">
        <v>274</v>
      </c>
      <c r="AA48" s="819"/>
      <c r="AB48" s="819"/>
      <c r="AC48" s="819"/>
      <c r="AD48" s="819"/>
      <c r="AE48" s="819"/>
      <c r="AF48" s="819"/>
      <c r="AG48" s="819"/>
      <c r="AH48" s="819"/>
      <c r="AI48" s="819"/>
      <c r="AJ48" s="819"/>
      <c r="AK48" s="819"/>
      <c r="AL48" s="819"/>
      <c r="AM48" s="819"/>
      <c r="AN48" s="819"/>
      <c r="AO48" s="819"/>
      <c r="AP48" s="819"/>
      <c r="AQ48" s="819"/>
      <c r="AR48" s="819"/>
      <c r="AS48" s="392"/>
      <c r="AT48" s="1559" t="str">
        <f>IF(J6="","",J6)</f>
        <v/>
      </c>
      <c r="AU48" s="1559"/>
      <c r="AV48" s="1559"/>
      <c r="AW48" s="1559"/>
      <c r="AX48" s="1559"/>
      <c r="AY48" s="1559"/>
      <c r="AZ48" s="1559"/>
      <c r="BA48" s="1559"/>
      <c r="BB48" s="1559"/>
      <c r="BC48" s="1559"/>
      <c r="BD48" s="1559"/>
      <c r="BE48" s="1559"/>
      <c r="BF48" s="1559"/>
      <c r="BG48" s="1559"/>
      <c r="BH48" s="1559"/>
      <c r="BI48" s="1559"/>
      <c r="BJ48" s="1559"/>
      <c r="BK48" s="1559"/>
      <c r="BL48" s="1559"/>
      <c r="BM48" s="1559"/>
      <c r="BN48" s="1559"/>
      <c r="BO48" s="1559"/>
      <c r="BP48" s="1559"/>
      <c r="BQ48" s="1559"/>
      <c r="BR48" s="1559"/>
      <c r="BS48" s="1559"/>
      <c r="BT48" s="1559"/>
      <c r="BU48" s="1559"/>
      <c r="BV48" s="1559"/>
      <c r="BW48" s="1559"/>
      <c r="BX48" s="1559"/>
      <c r="BY48" s="1559"/>
      <c r="BZ48" s="1559"/>
      <c r="CA48" s="1559"/>
      <c r="CB48" s="1559"/>
      <c r="CC48" s="1559"/>
      <c r="CD48" s="1559"/>
      <c r="CE48" s="1559"/>
      <c r="CF48" s="1559"/>
      <c r="CG48" s="1559"/>
      <c r="CH48" s="1559"/>
      <c r="CI48" s="1559"/>
      <c r="CJ48" s="1559"/>
      <c r="CK48" s="1559"/>
      <c r="CL48" s="1559"/>
      <c r="CM48" s="1559"/>
      <c r="CN48" s="1559"/>
      <c r="CO48" s="1559"/>
      <c r="CP48" s="1559"/>
      <c r="CQ48" s="1559"/>
      <c r="CR48" s="1559"/>
      <c r="CS48" s="1559"/>
      <c r="CT48" s="1559"/>
      <c r="CU48" s="1559"/>
      <c r="CV48" s="1559"/>
      <c r="CW48" s="1559"/>
      <c r="CX48" s="1559"/>
      <c r="CY48" s="1559"/>
      <c r="CZ48" s="1559"/>
      <c r="DA48" s="1559"/>
      <c r="DB48" s="1559"/>
      <c r="DC48" s="1559"/>
      <c r="DD48" s="1559"/>
      <c r="DE48" s="1559"/>
      <c r="DF48" s="1559"/>
      <c r="DG48" s="1559"/>
      <c r="DH48" s="1559"/>
      <c r="DI48" s="1559"/>
      <c r="DJ48" s="1559"/>
      <c r="DK48" s="1559"/>
      <c r="DL48" s="1559"/>
      <c r="DM48" s="1559"/>
      <c r="DN48" s="1559"/>
      <c r="DO48" s="1559"/>
      <c r="DP48" s="1559"/>
      <c r="DQ48" s="1559"/>
      <c r="DR48" s="1559"/>
      <c r="DS48" s="1559"/>
      <c r="DT48" s="1559"/>
      <c r="DU48" s="849" t="s">
        <v>111</v>
      </c>
      <c r="DV48" s="849"/>
      <c r="DW48" s="849"/>
      <c r="DX48" s="849"/>
      <c r="DY48" s="849"/>
      <c r="DZ48" s="849"/>
      <c r="EA48" s="849"/>
      <c r="EB48" s="849"/>
      <c r="EC48" s="849"/>
      <c r="ED48" s="849"/>
      <c r="EE48" s="849"/>
      <c r="EF48" s="849"/>
      <c r="EG48" s="849"/>
      <c r="EH48" s="849"/>
      <c r="EI48" s="849"/>
      <c r="EJ48" s="849"/>
      <c r="EK48" s="849"/>
      <c r="EL48" s="849"/>
      <c r="EM48" s="849"/>
      <c r="EN48" s="849"/>
      <c r="EO48" s="849"/>
      <c r="EP48" s="849"/>
      <c r="EQ48" s="849"/>
      <c r="ER48" s="849"/>
      <c r="ES48" s="849"/>
      <c r="ET48" s="849"/>
      <c r="EU48" s="849"/>
      <c r="EV48" s="849"/>
      <c r="EW48" s="849"/>
      <c r="EX48" s="849"/>
      <c r="EY48" s="849"/>
      <c r="EZ48" s="849"/>
      <c r="FA48" s="849"/>
      <c r="FB48" s="849"/>
      <c r="FC48" s="849"/>
      <c r="FD48" s="849"/>
      <c r="FE48" s="849"/>
      <c r="FF48" s="849"/>
      <c r="FG48" s="849"/>
      <c r="FH48" s="849"/>
      <c r="FI48" s="849"/>
      <c r="FJ48" s="849"/>
      <c r="FK48" s="849"/>
      <c r="FL48" s="849"/>
      <c r="FM48" s="849"/>
      <c r="FN48" s="849"/>
      <c r="FO48" s="849"/>
      <c r="FP48" s="849"/>
      <c r="FQ48" s="849"/>
      <c r="FR48" s="849"/>
      <c r="FS48" s="849"/>
      <c r="FT48" s="849"/>
      <c r="FU48" s="849"/>
      <c r="FV48" s="849"/>
      <c r="FW48" s="849"/>
      <c r="FX48" s="849"/>
      <c r="FY48" s="849"/>
      <c r="FZ48" s="849"/>
      <c r="GA48" s="849"/>
      <c r="GB48" s="849"/>
      <c r="GC48" s="849"/>
      <c r="GD48" s="849"/>
      <c r="GE48" s="849"/>
      <c r="GF48" s="849"/>
      <c r="GG48" s="849"/>
      <c r="GH48" s="849"/>
      <c r="GI48" s="849"/>
      <c r="GJ48" s="849"/>
      <c r="GK48" s="1560"/>
      <c r="GL48" s="27"/>
      <c r="GM48" s="1558"/>
      <c r="GN48" s="1558"/>
      <c r="GO48" s="1558"/>
      <c r="GP48" s="1558"/>
      <c r="GQ48" s="1558"/>
    </row>
    <row r="49" spans="1:199" s="46" customFormat="1" ht="9.75" customHeight="1">
      <c r="B49" s="278"/>
      <c r="D49" s="41"/>
      <c r="E49" s="389"/>
      <c r="F49" s="390"/>
      <c r="G49" s="390"/>
      <c r="H49" s="393"/>
      <c r="I49" s="42"/>
      <c r="J49" s="42"/>
      <c r="K49" s="42"/>
      <c r="L49" s="42"/>
      <c r="M49" s="42"/>
      <c r="N49" s="42"/>
      <c r="O49" s="1538"/>
      <c r="P49" s="1538"/>
      <c r="Q49" s="1538"/>
      <c r="R49" s="1538"/>
      <c r="S49" s="1538"/>
      <c r="T49" s="5"/>
      <c r="U49" s="1540"/>
      <c r="V49" s="1540"/>
      <c r="W49" s="1540"/>
      <c r="X49" s="1540"/>
      <c r="Y49" s="1540"/>
      <c r="Z49" s="42"/>
      <c r="AA49" s="819">
        <v>3</v>
      </c>
      <c r="AB49" s="819"/>
      <c r="AC49" s="819"/>
      <c r="AD49" s="819"/>
      <c r="AE49" s="819"/>
      <c r="AF49" s="819"/>
      <c r="AG49" s="819"/>
      <c r="AH49" s="372"/>
      <c r="AI49" s="372"/>
      <c r="AJ49" s="104"/>
      <c r="AK49" s="104"/>
      <c r="AL49" s="104"/>
      <c r="AM49" s="104"/>
      <c r="AN49" s="104"/>
      <c r="AO49" s="104"/>
      <c r="AP49" s="104"/>
      <c r="AQ49" s="104"/>
      <c r="AR49" s="104"/>
      <c r="AS49" s="819">
        <v>5</v>
      </c>
      <c r="AT49" s="819"/>
      <c r="AU49" s="819"/>
      <c r="AV49" s="819"/>
      <c r="AW49" s="819"/>
      <c r="AX49" s="819"/>
      <c r="AY49" s="819"/>
      <c r="AZ49" s="104"/>
      <c r="BA49" s="372"/>
      <c r="BB49" s="372"/>
      <c r="BC49" s="372"/>
      <c r="BD49" s="372"/>
      <c r="BE49" s="372"/>
      <c r="BF49" s="372"/>
      <c r="BG49" s="372"/>
      <c r="BH49" s="104"/>
      <c r="BI49" s="372"/>
      <c r="BJ49" s="372"/>
      <c r="BK49" s="372"/>
      <c r="BL49" s="372"/>
      <c r="BM49" s="372"/>
      <c r="BN49" s="372"/>
      <c r="BO49" s="372"/>
      <c r="BP49" s="104"/>
      <c r="BQ49" s="372"/>
      <c r="BR49" s="372"/>
      <c r="BS49" s="372"/>
      <c r="BT49" s="372"/>
      <c r="BU49" s="372"/>
      <c r="BV49" s="372"/>
      <c r="BW49" s="372"/>
      <c r="BX49" s="104"/>
      <c r="BY49" s="372"/>
      <c r="BZ49" s="372"/>
      <c r="CA49" s="372"/>
      <c r="CB49" s="372"/>
      <c r="CC49" s="372"/>
      <c r="CD49" s="372"/>
      <c r="CE49" s="372"/>
      <c r="CF49" s="104"/>
      <c r="CG49" s="819">
        <v>10</v>
      </c>
      <c r="CH49" s="819"/>
      <c r="CI49" s="819"/>
      <c r="CJ49" s="819"/>
      <c r="CK49" s="819"/>
      <c r="CL49" s="819"/>
      <c r="CM49" s="819"/>
      <c r="CN49" s="104"/>
      <c r="CO49" s="372"/>
      <c r="CP49" s="372"/>
      <c r="CQ49" s="372"/>
      <c r="CR49" s="372"/>
      <c r="CS49" s="372"/>
      <c r="CT49" s="372"/>
      <c r="CU49" s="372"/>
      <c r="CV49" s="104"/>
      <c r="CW49" s="372"/>
      <c r="CX49" s="372"/>
      <c r="CY49" s="372"/>
      <c r="CZ49" s="372"/>
      <c r="DA49" s="372"/>
      <c r="DB49" s="372"/>
      <c r="DC49" s="372"/>
      <c r="DD49" s="104"/>
      <c r="DE49" s="372"/>
      <c r="DF49" s="372"/>
      <c r="DG49" s="372"/>
      <c r="DH49" s="372"/>
      <c r="DI49" s="372"/>
      <c r="DJ49" s="372"/>
      <c r="DK49" s="372"/>
      <c r="DL49" s="372"/>
      <c r="DM49" s="372"/>
      <c r="DN49" s="372"/>
      <c r="DO49" s="372"/>
      <c r="DP49" s="372"/>
      <c r="DQ49" s="372"/>
      <c r="DR49" s="372"/>
      <c r="DS49" s="372"/>
      <c r="DT49" s="372"/>
      <c r="DU49" s="372"/>
      <c r="DV49" s="373"/>
      <c r="DW49" s="373"/>
      <c r="DX49" s="104"/>
      <c r="DY49" s="104"/>
      <c r="DZ49" s="104"/>
      <c r="EA49" s="104"/>
      <c r="EB49" s="104"/>
      <c r="EC49" s="104"/>
      <c r="ED49" s="104"/>
      <c r="EE49" s="104"/>
      <c r="EF49" s="104"/>
      <c r="EG49" s="104"/>
      <c r="EH49" s="104"/>
      <c r="EI49" s="104"/>
      <c r="EJ49" s="104"/>
      <c r="EK49" s="104"/>
      <c r="EL49" s="819">
        <v>15</v>
      </c>
      <c r="EM49" s="819"/>
      <c r="EN49" s="819"/>
      <c r="EO49" s="819"/>
      <c r="EP49" s="104"/>
      <c r="EQ49" s="104"/>
      <c r="ER49" s="104"/>
      <c r="ES49" s="819">
        <v>16</v>
      </c>
      <c r="ET49" s="819"/>
      <c r="EU49" s="819"/>
      <c r="EV49" s="819"/>
      <c r="EW49" s="373"/>
      <c r="EX49" s="373"/>
      <c r="EY49" s="373"/>
      <c r="EZ49" s="373"/>
      <c r="FA49" s="373"/>
      <c r="FB49" s="373"/>
      <c r="FC49" s="373"/>
      <c r="FD49" s="373"/>
      <c r="FE49" s="373"/>
      <c r="FF49" s="373"/>
      <c r="FG49" s="373"/>
      <c r="FH49" s="819">
        <v>18</v>
      </c>
      <c r="FI49" s="819"/>
      <c r="FJ49" s="819"/>
      <c r="FK49" s="819"/>
      <c r="FL49" s="104"/>
      <c r="FM49" s="104"/>
      <c r="FN49" s="104"/>
      <c r="FO49" s="104"/>
      <c r="FP49" s="104"/>
      <c r="FQ49" s="104"/>
      <c r="FR49" s="104"/>
      <c r="FS49" s="104"/>
      <c r="FT49" s="104"/>
      <c r="FU49" s="104"/>
      <c r="FV49" s="104"/>
      <c r="FW49" s="819">
        <v>20</v>
      </c>
      <c r="FX49" s="819"/>
      <c r="FY49" s="819"/>
      <c r="FZ49" s="819"/>
      <c r="GA49" s="104"/>
      <c r="GB49" s="104"/>
      <c r="GC49" s="104"/>
      <c r="GD49" s="104"/>
      <c r="GE49" s="104"/>
      <c r="GF49" s="104"/>
      <c r="GG49" s="104"/>
      <c r="GH49" s="104"/>
      <c r="GI49" s="104"/>
      <c r="GJ49" s="104"/>
      <c r="GK49" s="394"/>
      <c r="GL49" s="27"/>
      <c r="GM49" s="1558"/>
      <c r="GN49" s="1558"/>
      <c r="GO49" s="1558"/>
      <c r="GP49" s="1558"/>
      <c r="GQ49" s="1558"/>
    </row>
    <row r="50" spans="1:199" ht="24" customHeight="1">
      <c r="B50" s="1562">
        <v>2</v>
      </c>
      <c r="C50" s="1562"/>
      <c r="D50" s="7"/>
      <c r="E50" s="389"/>
      <c r="F50" s="1563" t="s">
        <v>64</v>
      </c>
      <c r="G50" s="1563"/>
      <c r="H50" s="321"/>
      <c r="I50" s="19"/>
      <c r="J50" s="937"/>
      <c r="K50" s="938"/>
      <c r="L50" s="938"/>
      <c r="M50" s="939"/>
      <c r="N50" s="317"/>
      <c r="O50" s="317"/>
      <c r="P50" s="1249">
        <v>6</v>
      </c>
      <c r="Q50" s="1250"/>
      <c r="R50" s="1250"/>
      <c r="S50" s="1251"/>
      <c r="T50" s="12"/>
      <c r="U50" s="1249">
        <v>3</v>
      </c>
      <c r="V50" s="1250"/>
      <c r="W50" s="1250"/>
      <c r="X50" s="1251"/>
      <c r="Y50" s="43"/>
      <c r="Z50" s="19"/>
      <c r="AA50" s="933" t="str">
        <f>DBCS(MID(J6,1,1))</f>
        <v/>
      </c>
      <c r="AB50" s="934"/>
      <c r="AC50" s="934"/>
      <c r="AD50" s="934"/>
      <c r="AE50" s="934"/>
      <c r="AF50" s="934"/>
      <c r="AG50" s="935"/>
      <c r="AH50" s="16"/>
      <c r="AI50" s="933" t="str">
        <f>DBCS(MID(J6,2,1))</f>
        <v/>
      </c>
      <c r="AJ50" s="934"/>
      <c r="AK50" s="934"/>
      <c r="AL50" s="934"/>
      <c r="AM50" s="934"/>
      <c r="AN50" s="934"/>
      <c r="AO50" s="935"/>
      <c r="AP50" s="16"/>
      <c r="AQ50" s="16"/>
      <c r="AR50" s="317"/>
      <c r="AS50" s="933" t="str">
        <f>MID($D$6,1,1)</f>
        <v/>
      </c>
      <c r="AT50" s="934"/>
      <c r="AU50" s="934"/>
      <c r="AV50" s="934"/>
      <c r="AW50" s="934"/>
      <c r="AX50" s="934"/>
      <c r="AY50" s="935"/>
      <c r="AZ50" s="16"/>
      <c r="BA50" s="933" t="str">
        <f>MID($D$6,2,1)</f>
        <v/>
      </c>
      <c r="BB50" s="934"/>
      <c r="BC50" s="934"/>
      <c r="BD50" s="934"/>
      <c r="BE50" s="934"/>
      <c r="BF50" s="934"/>
      <c r="BG50" s="935"/>
      <c r="BH50" s="16"/>
      <c r="BI50" s="933" t="str">
        <f>MID($D$6,3,1)</f>
        <v/>
      </c>
      <c r="BJ50" s="934"/>
      <c r="BK50" s="934"/>
      <c r="BL50" s="934"/>
      <c r="BM50" s="934"/>
      <c r="BN50" s="934"/>
      <c r="BO50" s="935"/>
      <c r="BP50" s="16"/>
      <c r="BQ50" s="933" t="str">
        <f>MID($D$6,4,1)</f>
        <v/>
      </c>
      <c r="BR50" s="934"/>
      <c r="BS50" s="934"/>
      <c r="BT50" s="934"/>
      <c r="BU50" s="934"/>
      <c r="BV50" s="934"/>
      <c r="BW50" s="935"/>
      <c r="BX50" s="16"/>
      <c r="BY50" s="933" t="str">
        <f>MID($D$6,5,1)</f>
        <v/>
      </c>
      <c r="BZ50" s="934"/>
      <c r="CA50" s="934"/>
      <c r="CB50" s="934"/>
      <c r="CC50" s="934"/>
      <c r="CD50" s="934"/>
      <c r="CE50" s="935"/>
      <c r="CF50" s="16"/>
      <c r="CG50" s="933" t="str">
        <f>MID($D$6,6,1)</f>
        <v/>
      </c>
      <c r="CH50" s="934"/>
      <c r="CI50" s="934"/>
      <c r="CJ50" s="934"/>
      <c r="CK50" s="934"/>
      <c r="CL50" s="934"/>
      <c r="CM50" s="935"/>
      <c r="CN50" s="16"/>
      <c r="CO50" s="933" t="str">
        <f>MID($D$6,7,1)</f>
        <v/>
      </c>
      <c r="CP50" s="934"/>
      <c r="CQ50" s="934"/>
      <c r="CR50" s="934"/>
      <c r="CS50" s="934"/>
      <c r="CT50" s="934"/>
      <c r="CU50" s="935"/>
      <c r="CV50" s="16"/>
      <c r="CW50" s="933" t="str">
        <f>MID($D$6,8,1)</f>
        <v/>
      </c>
      <c r="CX50" s="934"/>
      <c r="CY50" s="934"/>
      <c r="CZ50" s="934"/>
      <c r="DA50" s="934"/>
      <c r="DB50" s="934"/>
      <c r="DC50" s="935"/>
      <c r="DD50" s="16"/>
      <c r="DE50" s="933" t="str">
        <f>MID($D$6,9,1)</f>
        <v/>
      </c>
      <c r="DF50" s="934"/>
      <c r="DG50" s="934"/>
      <c r="DH50" s="934"/>
      <c r="DI50" s="934"/>
      <c r="DJ50" s="934"/>
      <c r="DK50" s="935"/>
      <c r="DL50" s="16"/>
      <c r="DM50" s="933" t="str">
        <f>MID($D$6,10,1)</f>
        <v/>
      </c>
      <c r="DN50" s="934"/>
      <c r="DO50" s="934"/>
      <c r="DP50" s="934"/>
      <c r="DQ50" s="934"/>
      <c r="DR50" s="934"/>
      <c r="DS50" s="935"/>
      <c r="DT50" s="849" t="s">
        <v>110</v>
      </c>
      <c r="DU50" s="849"/>
      <c r="DV50" s="849"/>
      <c r="DW50" s="849"/>
      <c r="DX50" s="849"/>
      <c r="DY50" s="849"/>
      <c r="DZ50" s="849"/>
      <c r="EA50" s="849"/>
      <c r="EB50" s="849"/>
      <c r="EC50" s="849"/>
      <c r="ED50" s="849"/>
      <c r="EE50" s="849"/>
      <c r="EF50" s="849"/>
      <c r="EG50" s="849"/>
      <c r="EH50" s="849"/>
      <c r="EI50" s="849"/>
      <c r="EJ50" s="849"/>
      <c r="EK50" s="849"/>
      <c r="EL50" s="878" t="str">
        <f>MID($AP$6,1,1)</f>
        <v/>
      </c>
      <c r="EM50" s="879"/>
      <c r="EN50" s="879"/>
      <c r="EO50" s="880"/>
      <c r="EP50" s="38"/>
      <c r="EQ50" s="38"/>
      <c r="ER50" s="38"/>
      <c r="ES50" s="878" t="str">
        <f>MID($AP$6,2,1)</f>
        <v/>
      </c>
      <c r="ET50" s="879"/>
      <c r="EU50" s="879"/>
      <c r="EV50" s="880"/>
      <c r="EW50" s="37"/>
      <c r="EX50" s="878" t="str">
        <f>MID($AP$6,3,1)</f>
        <v/>
      </c>
      <c r="EY50" s="879"/>
      <c r="EZ50" s="879"/>
      <c r="FA50" s="880"/>
      <c r="FB50" s="1541" t="s">
        <v>19</v>
      </c>
      <c r="FC50" s="1541"/>
      <c r="FD50" s="1541"/>
      <c r="FE50" s="1541"/>
      <c r="FF50" s="1541"/>
      <c r="FG50" s="1541"/>
      <c r="FH50" s="878" t="str">
        <f>MID($AP$6,4,1)</f>
        <v/>
      </c>
      <c r="FI50" s="879"/>
      <c r="FJ50" s="879"/>
      <c r="FK50" s="880"/>
      <c r="FL50" s="37"/>
      <c r="FM50" s="878" t="str">
        <f>MID($AP$6,5,1)</f>
        <v/>
      </c>
      <c r="FN50" s="879"/>
      <c r="FO50" s="879"/>
      <c r="FP50" s="880"/>
      <c r="FQ50" s="960" t="s">
        <v>20</v>
      </c>
      <c r="FR50" s="960"/>
      <c r="FS50" s="960"/>
      <c r="FT50" s="960"/>
      <c r="FU50" s="960"/>
      <c r="FV50" s="960"/>
      <c r="FW50" s="878" t="str">
        <f>MID($AP$6,6,1)</f>
        <v/>
      </c>
      <c r="FX50" s="879"/>
      <c r="FY50" s="879"/>
      <c r="FZ50" s="880"/>
      <c r="GA50" s="37"/>
      <c r="GB50" s="878" t="str">
        <f>MID($AP$6,7,1)</f>
        <v/>
      </c>
      <c r="GC50" s="879"/>
      <c r="GD50" s="879"/>
      <c r="GE50" s="880"/>
      <c r="GF50" s="960" t="s">
        <v>21</v>
      </c>
      <c r="GG50" s="960"/>
      <c r="GH50" s="960"/>
      <c r="GI50" s="960"/>
      <c r="GJ50" s="960"/>
      <c r="GK50" s="961"/>
      <c r="GL50" s="720"/>
      <c r="GM50" s="1558"/>
      <c r="GN50" s="1558"/>
      <c r="GO50" s="1558"/>
      <c r="GP50" s="1558"/>
      <c r="GQ50" s="1558"/>
    </row>
    <row r="51" spans="1:199" s="47" customFormat="1" ht="12" customHeight="1">
      <c r="B51" s="279"/>
      <c r="D51" s="6"/>
      <c r="E51" s="395"/>
      <c r="F51" s="396"/>
      <c r="G51" s="396"/>
      <c r="H51" s="397"/>
      <c r="I51" s="5"/>
      <c r="J51" s="5"/>
      <c r="K51" s="5"/>
      <c r="L51" s="5"/>
      <c r="M51" s="5"/>
      <c r="N51" s="5"/>
      <c r="O51" s="5"/>
      <c r="P51" s="108"/>
      <c r="Q51" s="108"/>
      <c r="R51" s="108"/>
      <c r="S51" s="108"/>
      <c r="T51" s="108"/>
      <c r="U51" s="108"/>
      <c r="V51" s="108"/>
      <c r="W51" s="108"/>
      <c r="X51" s="108"/>
      <c r="Y51" s="5"/>
      <c r="Z51" s="1538" t="s">
        <v>114</v>
      </c>
      <c r="AA51" s="1538"/>
      <c r="AB51" s="1538"/>
      <c r="AC51" s="1538"/>
      <c r="AD51" s="1538"/>
      <c r="AE51" s="1538" t="s">
        <v>122</v>
      </c>
      <c r="AF51" s="1538"/>
      <c r="AG51" s="1538"/>
      <c r="AH51" s="1538"/>
      <c r="AI51" s="1538"/>
      <c r="AJ51" s="1538" t="s">
        <v>115</v>
      </c>
      <c r="AK51" s="1538"/>
      <c r="AL51" s="1538"/>
      <c r="AM51" s="1538"/>
      <c r="AN51" s="1538"/>
      <c r="AO51" s="1538" t="s">
        <v>31</v>
      </c>
      <c r="AP51" s="1538"/>
      <c r="AQ51" s="1538"/>
      <c r="AR51" s="1538"/>
      <c r="AS51" s="1538"/>
      <c r="AT51" s="1538" t="s">
        <v>289</v>
      </c>
      <c r="AU51" s="1538"/>
      <c r="AV51" s="1538"/>
      <c r="AW51" s="1538"/>
      <c r="AX51" s="1538"/>
      <c r="AY51" s="1538" t="s">
        <v>32</v>
      </c>
      <c r="AZ51" s="1538"/>
      <c r="BA51" s="1538"/>
      <c r="BB51" s="1538"/>
      <c r="BC51" s="1538"/>
      <c r="BD51" s="1538" t="s">
        <v>33</v>
      </c>
      <c r="BE51" s="1538"/>
      <c r="BF51" s="1538"/>
      <c r="BG51" s="1538"/>
      <c r="BH51" s="1538"/>
      <c r="BI51" s="1538" t="s">
        <v>34</v>
      </c>
      <c r="BJ51" s="1538"/>
      <c r="BK51" s="1538"/>
      <c r="BL51" s="1538"/>
      <c r="BM51" s="1538"/>
      <c r="BN51" s="1538" t="s">
        <v>116</v>
      </c>
      <c r="BO51" s="1538"/>
      <c r="BP51" s="1538"/>
      <c r="BQ51" s="1538"/>
      <c r="BR51" s="1538"/>
      <c r="BS51" s="1538" t="s">
        <v>36</v>
      </c>
      <c r="BT51" s="1538"/>
      <c r="BU51" s="1538"/>
      <c r="BV51" s="1538"/>
      <c r="BW51" s="1538"/>
      <c r="BX51" s="1538" t="s">
        <v>37</v>
      </c>
      <c r="BY51" s="1538"/>
      <c r="BZ51" s="1538"/>
      <c r="CA51" s="1538"/>
      <c r="CB51" s="1538"/>
      <c r="CC51" s="1538" t="s">
        <v>38</v>
      </c>
      <c r="CD51" s="1538"/>
      <c r="CE51" s="1538"/>
      <c r="CF51" s="1538"/>
      <c r="CG51" s="1538"/>
      <c r="CH51" s="1538" t="s">
        <v>673</v>
      </c>
      <c r="CI51" s="1538"/>
      <c r="CJ51" s="1538"/>
      <c r="CK51" s="1538"/>
      <c r="CL51" s="1538"/>
      <c r="CM51" s="1561" t="s">
        <v>290</v>
      </c>
      <c r="CN51" s="1561"/>
      <c r="CO51" s="1561"/>
      <c r="CP51" s="1561"/>
      <c r="CQ51" s="1561"/>
      <c r="CR51" s="1561"/>
      <c r="CS51" s="1540" t="s">
        <v>39</v>
      </c>
      <c r="CT51" s="1540"/>
      <c r="CU51" s="1540"/>
      <c r="CV51" s="1540"/>
      <c r="CW51" s="1540"/>
      <c r="CX51" s="1540" t="s">
        <v>291</v>
      </c>
      <c r="CY51" s="1540"/>
      <c r="CZ51" s="1540"/>
      <c r="DA51" s="1540"/>
      <c r="DB51" s="1540"/>
      <c r="DC51" s="1540" t="s">
        <v>40</v>
      </c>
      <c r="DD51" s="1540"/>
      <c r="DE51" s="1540"/>
      <c r="DF51" s="1540"/>
      <c r="DG51" s="1540"/>
      <c r="DH51" s="1540" t="s">
        <v>41</v>
      </c>
      <c r="DI51" s="1540"/>
      <c r="DJ51" s="1540"/>
      <c r="DK51" s="1540"/>
      <c r="DL51" s="1540"/>
      <c r="DM51" s="1540" t="s">
        <v>117</v>
      </c>
      <c r="DN51" s="1540"/>
      <c r="DO51" s="1540"/>
      <c r="DP51" s="1540"/>
      <c r="DQ51" s="1540"/>
      <c r="DR51" s="1540" t="s">
        <v>43</v>
      </c>
      <c r="DS51" s="1540"/>
      <c r="DT51" s="1540"/>
      <c r="DU51" s="1540"/>
      <c r="DV51" s="1540"/>
      <c r="DW51" s="1540" t="s">
        <v>118</v>
      </c>
      <c r="DX51" s="1540"/>
      <c r="DY51" s="1540"/>
      <c r="DZ51" s="1540"/>
      <c r="EA51" s="1540"/>
      <c r="EB51" s="1540" t="s">
        <v>119</v>
      </c>
      <c r="EC51" s="1540"/>
      <c r="ED51" s="1540"/>
      <c r="EE51" s="1540"/>
      <c r="EF51" s="1540"/>
      <c r="EG51" s="1540" t="s">
        <v>46</v>
      </c>
      <c r="EH51" s="1540"/>
      <c r="EI51" s="1540"/>
      <c r="EJ51" s="1540"/>
      <c r="EK51" s="1540"/>
      <c r="EL51" s="1540" t="s">
        <v>120</v>
      </c>
      <c r="EM51" s="1540"/>
      <c r="EN51" s="1540"/>
      <c r="EO51" s="1540"/>
      <c r="EP51" s="1540"/>
      <c r="EQ51" s="1540" t="s">
        <v>48</v>
      </c>
      <c r="ER51" s="1540"/>
      <c r="ES51" s="1540"/>
      <c r="ET51" s="1540"/>
      <c r="EU51" s="1540"/>
      <c r="EV51" s="1540" t="s">
        <v>121</v>
      </c>
      <c r="EW51" s="1540"/>
      <c r="EX51" s="1540"/>
      <c r="EY51" s="1540"/>
      <c r="EZ51" s="1540"/>
      <c r="FA51" s="1540" t="s">
        <v>50</v>
      </c>
      <c r="FB51" s="1540"/>
      <c r="FC51" s="1540"/>
      <c r="FD51" s="1540"/>
      <c r="FE51" s="1540"/>
      <c r="FF51" s="1540" t="s">
        <v>51</v>
      </c>
      <c r="FG51" s="1540"/>
      <c r="FH51" s="1540"/>
      <c r="FI51" s="1540"/>
      <c r="FJ51" s="1540"/>
      <c r="FK51" s="1540" t="s">
        <v>650</v>
      </c>
      <c r="FL51" s="1540"/>
      <c r="FM51" s="1540"/>
      <c r="FN51" s="1540"/>
      <c r="FO51" s="1540"/>
      <c r="FP51" s="6"/>
      <c r="FQ51" s="6"/>
      <c r="FR51" s="6"/>
      <c r="FS51" s="6"/>
      <c r="FT51" s="6"/>
      <c r="FU51" s="6"/>
      <c r="FV51" s="6"/>
      <c r="FW51" s="6"/>
      <c r="FX51" s="6"/>
      <c r="FY51" s="6"/>
      <c r="FZ51" s="6"/>
      <c r="GA51" s="6"/>
      <c r="GB51" s="6"/>
      <c r="GC51" s="6"/>
      <c r="GD51" s="6"/>
      <c r="GE51" s="6"/>
      <c r="GF51" s="6"/>
      <c r="GG51" s="6"/>
      <c r="GH51" s="6"/>
      <c r="GI51" s="6"/>
      <c r="GJ51" s="6"/>
      <c r="GK51" s="398"/>
      <c r="GL51" s="27"/>
    </row>
    <row r="52" spans="1:199" s="11" customFormat="1" ht="9.75" customHeight="1">
      <c r="B52" s="246"/>
      <c r="D52" s="9"/>
      <c r="E52" s="389"/>
      <c r="F52" s="1564" t="s">
        <v>128</v>
      </c>
      <c r="G52" s="1564"/>
      <c r="H52" s="367"/>
      <c r="I52" s="334"/>
      <c r="J52" s="334"/>
      <c r="K52" s="334"/>
      <c r="L52" s="334"/>
      <c r="M52" s="334"/>
      <c r="N52" s="334"/>
      <c r="O52" s="334"/>
      <c r="P52" s="19"/>
      <c r="Q52" s="19"/>
      <c r="R52" s="19"/>
      <c r="S52" s="19"/>
      <c r="T52" s="19"/>
      <c r="U52" s="19"/>
      <c r="V52" s="19"/>
      <c r="W52" s="19"/>
      <c r="X52" s="19"/>
      <c r="Y52" s="334"/>
      <c r="Z52" s="334"/>
      <c r="AA52" s="945">
        <v>3</v>
      </c>
      <c r="AB52" s="945"/>
      <c r="AC52" s="945"/>
      <c r="AD52" s="945"/>
      <c r="AE52" s="334"/>
      <c r="AF52" s="945"/>
      <c r="AG52" s="945"/>
      <c r="AH52" s="945"/>
      <c r="AI52" s="945"/>
      <c r="AJ52" s="334"/>
      <c r="AK52" s="945">
        <v>5</v>
      </c>
      <c r="AL52" s="945"/>
      <c r="AM52" s="945"/>
      <c r="AN52" s="945"/>
      <c r="AO52" s="334"/>
      <c r="AP52" s="945"/>
      <c r="AQ52" s="945"/>
      <c r="AR52" s="945"/>
      <c r="AS52" s="945"/>
      <c r="AT52" s="334"/>
      <c r="AU52" s="945"/>
      <c r="AV52" s="945"/>
      <c r="AW52" s="945"/>
      <c r="AX52" s="945"/>
      <c r="AY52" s="334"/>
      <c r="AZ52" s="945"/>
      <c r="BA52" s="945"/>
      <c r="BB52" s="945"/>
      <c r="BC52" s="945"/>
      <c r="BD52" s="334"/>
      <c r="BE52" s="945"/>
      <c r="BF52" s="945"/>
      <c r="BG52" s="945"/>
      <c r="BH52" s="945"/>
      <c r="BI52" s="334"/>
      <c r="BJ52" s="945">
        <v>10</v>
      </c>
      <c r="BK52" s="945"/>
      <c r="BL52" s="945"/>
      <c r="BM52" s="945"/>
      <c r="BN52" s="334"/>
      <c r="BO52" s="945"/>
      <c r="BP52" s="945"/>
      <c r="BQ52" s="945"/>
      <c r="BR52" s="945"/>
      <c r="BS52" s="334"/>
      <c r="BT52" s="945"/>
      <c r="BU52" s="945"/>
      <c r="BV52" s="945"/>
      <c r="BW52" s="945"/>
      <c r="BX52" s="334"/>
      <c r="BY52" s="945"/>
      <c r="BZ52" s="945"/>
      <c r="CA52" s="945"/>
      <c r="CB52" s="945"/>
      <c r="CC52" s="334"/>
      <c r="CD52" s="945"/>
      <c r="CE52" s="945"/>
      <c r="CF52" s="945"/>
      <c r="CG52" s="945"/>
      <c r="CH52" s="334"/>
      <c r="CI52" s="945">
        <v>15</v>
      </c>
      <c r="CJ52" s="945"/>
      <c r="CK52" s="945"/>
      <c r="CL52" s="945"/>
      <c r="CM52" s="334"/>
      <c r="CN52" s="945"/>
      <c r="CO52" s="945"/>
      <c r="CP52" s="945"/>
      <c r="CQ52" s="945"/>
      <c r="CR52" s="334"/>
      <c r="CS52" s="945"/>
      <c r="CT52" s="945"/>
      <c r="CU52" s="945"/>
      <c r="CV52" s="945"/>
      <c r="CW52" s="334"/>
      <c r="CX52" s="945"/>
      <c r="CY52" s="945"/>
      <c r="CZ52" s="945"/>
      <c r="DA52" s="945"/>
      <c r="DB52" s="334"/>
      <c r="DC52" s="945"/>
      <c r="DD52" s="945"/>
      <c r="DE52" s="945"/>
      <c r="DF52" s="945"/>
      <c r="DG52" s="334"/>
      <c r="DH52" s="945">
        <v>20</v>
      </c>
      <c r="DI52" s="945"/>
      <c r="DJ52" s="945"/>
      <c r="DK52" s="945"/>
      <c r="DL52" s="334"/>
      <c r="DM52" s="945"/>
      <c r="DN52" s="945"/>
      <c r="DO52" s="945"/>
      <c r="DP52" s="945"/>
      <c r="DQ52" s="334"/>
      <c r="DR52" s="945"/>
      <c r="DS52" s="945"/>
      <c r="DT52" s="945"/>
      <c r="DU52" s="945"/>
      <c r="DV52" s="334"/>
      <c r="DW52" s="945"/>
      <c r="DX52" s="945"/>
      <c r="DY52" s="945"/>
      <c r="DZ52" s="945"/>
      <c r="EA52" s="334"/>
      <c r="EB52" s="945"/>
      <c r="EC52" s="945"/>
      <c r="ED52" s="945"/>
      <c r="EE52" s="945"/>
      <c r="EF52" s="334"/>
      <c r="EG52" s="945">
        <v>25</v>
      </c>
      <c r="EH52" s="945"/>
      <c r="EI52" s="945"/>
      <c r="EJ52" s="945"/>
      <c r="EK52" s="334"/>
      <c r="EL52" s="945"/>
      <c r="EM52" s="945"/>
      <c r="EN52" s="945"/>
      <c r="EO52" s="945"/>
      <c r="EP52" s="334"/>
      <c r="EQ52" s="945"/>
      <c r="ER52" s="945"/>
      <c r="ES52" s="945"/>
      <c r="ET52" s="945"/>
      <c r="EU52" s="334"/>
      <c r="EV52" s="945"/>
      <c r="EW52" s="945"/>
      <c r="EX52" s="945"/>
      <c r="EY52" s="945"/>
      <c r="EZ52" s="334"/>
      <c r="FA52" s="945"/>
      <c r="FB52" s="945"/>
      <c r="FC52" s="945"/>
      <c r="FD52" s="945"/>
      <c r="FE52" s="334"/>
      <c r="FF52" s="945">
        <v>30</v>
      </c>
      <c r="FG52" s="945"/>
      <c r="FH52" s="945"/>
      <c r="FI52" s="945"/>
      <c r="FJ52" s="334"/>
      <c r="FK52" s="945"/>
      <c r="FL52" s="945"/>
      <c r="FM52" s="945"/>
      <c r="FN52" s="945"/>
      <c r="FO52" s="334"/>
      <c r="FP52" s="10"/>
      <c r="FQ52" s="10"/>
      <c r="FR52" s="10"/>
      <c r="FS52" s="10"/>
      <c r="FT52" s="10"/>
      <c r="FU52" s="10"/>
      <c r="FV52" s="10"/>
      <c r="FW52" s="10"/>
      <c r="FX52" s="10"/>
      <c r="FY52" s="10"/>
      <c r="FZ52" s="10"/>
      <c r="GA52" s="10"/>
      <c r="GB52" s="10"/>
      <c r="GC52" s="10"/>
      <c r="GD52" s="10"/>
      <c r="GE52" s="10"/>
      <c r="GF52" s="10"/>
      <c r="GG52" s="10"/>
      <c r="GH52" s="10"/>
      <c r="GI52" s="10"/>
      <c r="GJ52" s="10"/>
      <c r="GK52" s="399"/>
      <c r="GL52" s="27"/>
    </row>
    <row r="53" spans="1:199" ht="24" customHeight="1">
      <c r="B53" s="198"/>
      <c r="D53" s="7"/>
      <c r="E53" s="389"/>
      <c r="F53" s="1564"/>
      <c r="G53" s="1564"/>
      <c r="H53" s="48"/>
      <c r="I53" s="19"/>
      <c r="J53" s="937"/>
      <c r="K53" s="938"/>
      <c r="L53" s="938"/>
      <c r="M53" s="939"/>
      <c r="N53" s="317"/>
      <c r="O53" s="317"/>
      <c r="P53" s="1249">
        <v>6</v>
      </c>
      <c r="Q53" s="1250"/>
      <c r="R53" s="1250"/>
      <c r="S53" s="1251"/>
      <c r="T53" s="12"/>
      <c r="U53" s="1249">
        <v>4</v>
      </c>
      <c r="V53" s="1250"/>
      <c r="W53" s="1250"/>
      <c r="X53" s="1251"/>
      <c r="Y53" s="21"/>
      <c r="Z53" s="21"/>
      <c r="AA53" s="1243"/>
      <c r="AB53" s="1244"/>
      <c r="AC53" s="1244"/>
      <c r="AD53" s="1245"/>
      <c r="AE53" s="37"/>
      <c r="AF53" s="1243"/>
      <c r="AG53" s="1244"/>
      <c r="AH53" s="1244"/>
      <c r="AI53" s="1245"/>
      <c r="AJ53" s="37"/>
      <c r="AK53" s="1243"/>
      <c r="AL53" s="1244"/>
      <c r="AM53" s="1244"/>
      <c r="AN53" s="1245"/>
      <c r="AO53" s="37"/>
      <c r="AP53" s="1243"/>
      <c r="AQ53" s="1244"/>
      <c r="AR53" s="1244"/>
      <c r="AS53" s="1245"/>
      <c r="AT53" s="37"/>
      <c r="AU53" s="1243"/>
      <c r="AV53" s="1244"/>
      <c r="AW53" s="1244"/>
      <c r="AX53" s="1245"/>
      <c r="AY53" s="37"/>
      <c r="AZ53" s="1243"/>
      <c r="BA53" s="1244"/>
      <c r="BB53" s="1244"/>
      <c r="BC53" s="1245"/>
      <c r="BD53" s="37"/>
      <c r="BE53" s="1243"/>
      <c r="BF53" s="1244"/>
      <c r="BG53" s="1244"/>
      <c r="BH53" s="1245"/>
      <c r="BI53" s="37"/>
      <c r="BJ53" s="1243"/>
      <c r="BK53" s="1244"/>
      <c r="BL53" s="1244"/>
      <c r="BM53" s="1245"/>
      <c r="BN53" s="37"/>
      <c r="BO53" s="1243"/>
      <c r="BP53" s="1244"/>
      <c r="BQ53" s="1244"/>
      <c r="BR53" s="1245"/>
      <c r="BS53" s="37"/>
      <c r="BT53" s="1243"/>
      <c r="BU53" s="1244"/>
      <c r="BV53" s="1244"/>
      <c r="BW53" s="1245"/>
      <c r="BX53" s="37"/>
      <c r="BY53" s="1243"/>
      <c r="BZ53" s="1244"/>
      <c r="CA53" s="1244"/>
      <c r="CB53" s="1245"/>
      <c r="CC53" s="37"/>
      <c r="CD53" s="1243"/>
      <c r="CE53" s="1244"/>
      <c r="CF53" s="1244"/>
      <c r="CG53" s="1245"/>
      <c r="CH53" s="37"/>
      <c r="CI53" s="1243"/>
      <c r="CJ53" s="1244"/>
      <c r="CK53" s="1244"/>
      <c r="CL53" s="1245"/>
      <c r="CM53" s="37"/>
      <c r="CN53" s="1243"/>
      <c r="CO53" s="1244"/>
      <c r="CP53" s="1244"/>
      <c r="CQ53" s="1245"/>
      <c r="CR53" s="37"/>
      <c r="CS53" s="1243"/>
      <c r="CT53" s="1244"/>
      <c r="CU53" s="1244"/>
      <c r="CV53" s="1245"/>
      <c r="CW53" s="37"/>
      <c r="CX53" s="1243"/>
      <c r="CY53" s="1244"/>
      <c r="CZ53" s="1244"/>
      <c r="DA53" s="1245"/>
      <c r="DB53" s="37"/>
      <c r="DC53" s="1243"/>
      <c r="DD53" s="1244"/>
      <c r="DE53" s="1244"/>
      <c r="DF53" s="1245"/>
      <c r="DG53" s="37"/>
      <c r="DH53" s="1243"/>
      <c r="DI53" s="1244"/>
      <c r="DJ53" s="1244"/>
      <c r="DK53" s="1245"/>
      <c r="DL53" s="37"/>
      <c r="DM53" s="1243"/>
      <c r="DN53" s="1244"/>
      <c r="DO53" s="1244"/>
      <c r="DP53" s="1245"/>
      <c r="DQ53" s="37"/>
      <c r="DR53" s="1243"/>
      <c r="DS53" s="1244"/>
      <c r="DT53" s="1244"/>
      <c r="DU53" s="1245"/>
      <c r="DV53" s="37"/>
      <c r="DW53" s="1243"/>
      <c r="DX53" s="1244"/>
      <c r="DY53" s="1244"/>
      <c r="DZ53" s="1245"/>
      <c r="EA53" s="37"/>
      <c r="EB53" s="1243"/>
      <c r="EC53" s="1244"/>
      <c r="ED53" s="1244"/>
      <c r="EE53" s="1245"/>
      <c r="EF53" s="37"/>
      <c r="EG53" s="1243"/>
      <c r="EH53" s="1244"/>
      <c r="EI53" s="1244"/>
      <c r="EJ53" s="1245"/>
      <c r="EK53" s="37"/>
      <c r="EL53" s="1243"/>
      <c r="EM53" s="1244"/>
      <c r="EN53" s="1244"/>
      <c r="EO53" s="1245"/>
      <c r="EP53" s="37"/>
      <c r="EQ53" s="1243"/>
      <c r="ER53" s="1244"/>
      <c r="ES53" s="1244"/>
      <c r="ET53" s="1245"/>
      <c r="EU53" s="37"/>
      <c r="EV53" s="1243"/>
      <c r="EW53" s="1244"/>
      <c r="EX53" s="1244"/>
      <c r="EY53" s="1245"/>
      <c r="EZ53" s="37"/>
      <c r="FA53" s="1243"/>
      <c r="FB53" s="1244"/>
      <c r="FC53" s="1244"/>
      <c r="FD53" s="1245"/>
      <c r="FE53" s="37"/>
      <c r="FF53" s="1243"/>
      <c r="FG53" s="1244"/>
      <c r="FH53" s="1244"/>
      <c r="FI53" s="1245"/>
      <c r="FJ53" s="18"/>
      <c r="FK53" s="1243"/>
      <c r="FL53" s="1244"/>
      <c r="FM53" s="1244"/>
      <c r="FN53" s="1245"/>
      <c r="FO53" s="18"/>
      <c r="FP53" s="12"/>
      <c r="FQ53" s="12"/>
      <c r="FR53" s="12"/>
      <c r="FS53" s="12"/>
      <c r="FT53" s="12"/>
      <c r="FU53" s="12"/>
      <c r="FV53" s="12"/>
      <c r="FW53" s="12"/>
      <c r="FX53" s="12"/>
      <c r="FY53" s="12"/>
      <c r="FZ53" s="12"/>
      <c r="GA53" s="12"/>
      <c r="GB53" s="12"/>
      <c r="GC53" s="12"/>
      <c r="GD53" s="12"/>
      <c r="GE53" s="12"/>
      <c r="GF53" s="12"/>
      <c r="GG53" s="12"/>
      <c r="GH53" s="12"/>
      <c r="GI53" s="12"/>
      <c r="GJ53" s="12"/>
      <c r="GK53" s="400"/>
      <c r="GL53" s="27"/>
    </row>
    <row r="54" spans="1:199" s="25" customFormat="1" ht="3.75" customHeight="1">
      <c r="B54" s="251"/>
      <c r="D54" s="39"/>
      <c r="E54" s="389"/>
      <c r="F54" s="1564" t="s">
        <v>129</v>
      </c>
      <c r="G54" s="1564"/>
      <c r="H54" s="49"/>
      <c r="I54" s="50"/>
      <c r="J54" s="50"/>
      <c r="K54" s="50"/>
      <c r="L54" s="50"/>
      <c r="M54" s="50"/>
      <c r="N54" s="50"/>
      <c r="O54" s="50"/>
      <c r="P54" s="19"/>
      <c r="Q54" s="19"/>
      <c r="R54" s="19"/>
      <c r="S54" s="19"/>
      <c r="T54" s="19"/>
      <c r="U54" s="19"/>
      <c r="V54" s="19"/>
      <c r="W54" s="19"/>
      <c r="X54" s="19"/>
      <c r="Y54" s="50"/>
      <c r="Z54" s="50"/>
      <c r="AA54" s="1565"/>
      <c r="AB54" s="1565"/>
      <c r="AC54" s="1565"/>
      <c r="AD54" s="1565"/>
      <c r="AE54" s="50"/>
      <c r="AF54" s="1565"/>
      <c r="AG54" s="1565"/>
      <c r="AH54" s="1565"/>
      <c r="AI54" s="1565"/>
      <c r="AJ54" s="50"/>
      <c r="AK54" s="1565"/>
      <c r="AL54" s="1565"/>
      <c r="AM54" s="1565"/>
      <c r="AN54" s="1565"/>
      <c r="AO54" s="50"/>
      <c r="AP54" s="1565"/>
      <c r="AQ54" s="1565"/>
      <c r="AR54" s="1565"/>
      <c r="AS54" s="1565"/>
      <c r="AT54" s="50"/>
      <c r="AU54" s="1565"/>
      <c r="AV54" s="1565"/>
      <c r="AW54" s="1565"/>
      <c r="AX54" s="1565"/>
      <c r="AY54" s="50"/>
      <c r="AZ54" s="1565"/>
      <c r="BA54" s="1565"/>
      <c r="BB54" s="1565"/>
      <c r="BC54" s="1565"/>
      <c r="BD54" s="50"/>
      <c r="BE54" s="1565"/>
      <c r="BF54" s="1565"/>
      <c r="BG54" s="1565"/>
      <c r="BH54" s="1565"/>
      <c r="BI54" s="50"/>
      <c r="BJ54" s="1565"/>
      <c r="BK54" s="1565"/>
      <c r="BL54" s="1565"/>
      <c r="BM54" s="1565"/>
      <c r="BN54" s="50"/>
      <c r="BO54" s="1565"/>
      <c r="BP54" s="1565"/>
      <c r="BQ54" s="1565"/>
      <c r="BR54" s="1565"/>
      <c r="BS54" s="50"/>
      <c r="BT54" s="1565"/>
      <c r="BU54" s="1565"/>
      <c r="BV54" s="1565"/>
      <c r="BW54" s="1565"/>
      <c r="BX54" s="50"/>
      <c r="BY54" s="1565"/>
      <c r="BZ54" s="1565"/>
      <c r="CA54" s="1565"/>
      <c r="CB54" s="1565"/>
      <c r="CC54" s="50"/>
      <c r="CD54" s="1565"/>
      <c r="CE54" s="1565"/>
      <c r="CF54" s="1565"/>
      <c r="CG54" s="1565"/>
      <c r="CH54" s="50"/>
      <c r="CI54" s="1565"/>
      <c r="CJ54" s="1565"/>
      <c r="CK54" s="1565"/>
      <c r="CL54" s="1565"/>
      <c r="CM54" s="50"/>
      <c r="CN54" s="1565"/>
      <c r="CO54" s="1565"/>
      <c r="CP54" s="1565"/>
      <c r="CQ54" s="1565"/>
      <c r="CR54" s="50"/>
      <c r="CS54" s="1565"/>
      <c r="CT54" s="1565"/>
      <c r="CU54" s="1565"/>
      <c r="CV54" s="1565"/>
      <c r="CW54" s="50"/>
      <c r="CX54" s="1565"/>
      <c r="CY54" s="1565"/>
      <c r="CZ54" s="1565"/>
      <c r="DA54" s="1565"/>
      <c r="DB54" s="50"/>
      <c r="DC54" s="1565"/>
      <c r="DD54" s="1565"/>
      <c r="DE54" s="1565"/>
      <c r="DF54" s="1565"/>
      <c r="DG54" s="50"/>
      <c r="DH54" s="1565"/>
      <c r="DI54" s="1565"/>
      <c r="DJ54" s="1565"/>
      <c r="DK54" s="1565"/>
      <c r="DL54" s="50"/>
      <c r="DM54" s="1565"/>
      <c r="DN54" s="1565"/>
      <c r="DO54" s="1565"/>
      <c r="DP54" s="1565"/>
      <c r="DQ54" s="50"/>
      <c r="DR54" s="1565"/>
      <c r="DS54" s="1565"/>
      <c r="DT54" s="1565"/>
      <c r="DU54" s="1565"/>
      <c r="DV54" s="50"/>
      <c r="DW54" s="1565"/>
      <c r="DX54" s="1565"/>
      <c r="DY54" s="1565"/>
      <c r="DZ54" s="1565"/>
      <c r="EA54" s="50"/>
      <c r="EB54" s="1565"/>
      <c r="EC54" s="1565"/>
      <c r="ED54" s="1565"/>
      <c r="EE54" s="1565"/>
      <c r="EF54" s="50"/>
      <c r="EG54" s="1565"/>
      <c r="EH54" s="1565"/>
      <c r="EI54" s="1565"/>
      <c r="EJ54" s="1565"/>
      <c r="EK54" s="50"/>
      <c r="EL54" s="1565"/>
      <c r="EM54" s="1565"/>
      <c r="EN54" s="1565"/>
      <c r="EO54" s="1565"/>
      <c r="EP54" s="50"/>
      <c r="EQ54" s="1565"/>
      <c r="ER54" s="1565"/>
      <c r="ES54" s="1565"/>
      <c r="ET54" s="1565"/>
      <c r="EU54" s="50"/>
      <c r="EV54" s="1565"/>
      <c r="EW54" s="1565"/>
      <c r="EX54" s="1565"/>
      <c r="EY54" s="1565"/>
      <c r="EZ54" s="50"/>
      <c r="FA54" s="1565"/>
      <c r="FB54" s="1565"/>
      <c r="FC54" s="1565"/>
      <c r="FD54" s="1565"/>
      <c r="FE54" s="50"/>
      <c r="FF54" s="1565"/>
      <c r="FG54" s="1565"/>
      <c r="FH54" s="1565"/>
      <c r="FI54" s="1565"/>
      <c r="FJ54" s="50"/>
      <c r="FK54" s="1565"/>
      <c r="FL54" s="1565"/>
      <c r="FM54" s="1565"/>
      <c r="FN54" s="1565"/>
      <c r="FO54" s="50"/>
      <c r="FP54" s="40"/>
      <c r="FQ54" s="40"/>
      <c r="FR54" s="40"/>
      <c r="FS54" s="40"/>
      <c r="FT54" s="40"/>
      <c r="FU54" s="40"/>
      <c r="FV54" s="40"/>
      <c r="FW54" s="40"/>
      <c r="FX54" s="40"/>
      <c r="FY54" s="40"/>
      <c r="FZ54" s="40"/>
      <c r="GA54" s="40"/>
      <c r="GB54" s="40"/>
      <c r="GC54" s="40"/>
      <c r="GD54" s="40"/>
      <c r="GE54" s="40"/>
      <c r="GF54" s="40"/>
      <c r="GG54" s="40"/>
      <c r="GH54" s="40"/>
      <c r="GI54" s="40"/>
      <c r="GJ54" s="40"/>
      <c r="GK54" s="401"/>
      <c r="GL54" s="27"/>
    </row>
    <row r="55" spans="1:199" ht="24" customHeight="1">
      <c r="B55" s="198"/>
      <c r="D55" s="7"/>
      <c r="E55" s="389"/>
      <c r="F55" s="1564"/>
      <c r="G55" s="1564"/>
      <c r="H55" s="49"/>
      <c r="I55" s="19"/>
      <c r="J55" s="12"/>
      <c r="K55" s="12"/>
      <c r="L55" s="12"/>
      <c r="M55" s="12"/>
      <c r="N55" s="12"/>
      <c r="O55" s="12"/>
      <c r="P55" s="12"/>
      <c r="Q55" s="12"/>
      <c r="R55" s="12"/>
      <c r="S55" s="12"/>
      <c r="T55" s="12"/>
      <c r="U55" s="12"/>
      <c r="V55" s="12"/>
      <c r="W55" s="12"/>
      <c r="X55" s="12"/>
      <c r="Y55" s="21"/>
      <c r="Z55" s="21"/>
      <c r="AA55" s="971"/>
      <c r="AB55" s="930"/>
      <c r="AC55" s="930"/>
      <c r="AD55" s="972"/>
      <c r="AE55" s="37"/>
      <c r="AF55" s="971"/>
      <c r="AG55" s="930"/>
      <c r="AH55" s="930"/>
      <c r="AI55" s="972"/>
      <c r="AJ55" s="37"/>
      <c r="AK55" s="971"/>
      <c r="AL55" s="930"/>
      <c r="AM55" s="930"/>
      <c r="AN55" s="972"/>
      <c r="AO55" s="37"/>
      <c r="AP55" s="971"/>
      <c r="AQ55" s="930"/>
      <c r="AR55" s="930"/>
      <c r="AS55" s="972"/>
      <c r="AT55" s="37"/>
      <c r="AU55" s="971"/>
      <c r="AV55" s="930"/>
      <c r="AW55" s="930"/>
      <c r="AX55" s="972"/>
      <c r="AY55" s="37"/>
      <c r="AZ55" s="971"/>
      <c r="BA55" s="930"/>
      <c r="BB55" s="930"/>
      <c r="BC55" s="972"/>
      <c r="BD55" s="37"/>
      <c r="BE55" s="971"/>
      <c r="BF55" s="930"/>
      <c r="BG55" s="930"/>
      <c r="BH55" s="972"/>
      <c r="BI55" s="37"/>
      <c r="BJ55" s="971"/>
      <c r="BK55" s="930"/>
      <c r="BL55" s="930"/>
      <c r="BM55" s="972"/>
      <c r="BN55" s="37"/>
      <c r="BO55" s="971"/>
      <c r="BP55" s="930"/>
      <c r="BQ55" s="930"/>
      <c r="BR55" s="972"/>
      <c r="BS55" s="37"/>
      <c r="BT55" s="971"/>
      <c r="BU55" s="930"/>
      <c r="BV55" s="930"/>
      <c r="BW55" s="972"/>
      <c r="BX55" s="37"/>
      <c r="BY55" s="971"/>
      <c r="BZ55" s="930"/>
      <c r="CA55" s="930"/>
      <c r="CB55" s="972"/>
      <c r="CC55" s="37"/>
      <c r="CD55" s="971"/>
      <c r="CE55" s="930"/>
      <c r="CF55" s="930"/>
      <c r="CG55" s="972"/>
      <c r="CH55" s="37"/>
      <c r="CI55" s="971"/>
      <c r="CJ55" s="930"/>
      <c r="CK55" s="930"/>
      <c r="CL55" s="972"/>
      <c r="CM55" s="37"/>
      <c r="CN55" s="971"/>
      <c r="CO55" s="930"/>
      <c r="CP55" s="930"/>
      <c r="CQ55" s="972"/>
      <c r="CR55" s="37"/>
      <c r="CS55" s="971"/>
      <c r="CT55" s="930"/>
      <c r="CU55" s="930"/>
      <c r="CV55" s="972"/>
      <c r="CW55" s="37"/>
      <c r="CX55" s="971"/>
      <c r="CY55" s="930"/>
      <c r="CZ55" s="930"/>
      <c r="DA55" s="972"/>
      <c r="DB55" s="37"/>
      <c r="DC55" s="971"/>
      <c r="DD55" s="930"/>
      <c r="DE55" s="930"/>
      <c r="DF55" s="972"/>
      <c r="DG55" s="37"/>
      <c r="DH55" s="971"/>
      <c r="DI55" s="930"/>
      <c r="DJ55" s="930"/>
      <c r="DK55" s="972"/>
      <c r="DL55" s="37"/>
      <c r="DM55" s="971"/>
      <c r="DN55" s="930"/>
      <c r="DO55" s="930"/>
      <c r="DP55" s="972"/>
      <c r="DQ55" s="37"/>
      <c r="DR55" s="971"/>
      <c r="DS55" s="930"/>
      <c r="DT55" s="930"/>
      <c r="DU55" s="972"/>
      <c r="DV55" s="37"/>
      <c r="DW55" s="971"/>
      <c r="DX55" s="930"/>
      <c r="DY55" s="930"/>
      <c r="DZ55" s="972"/>
      <c r="EA55" s="37"/>
      <c r="EB55" s="971"/>
      <c r="EC55" s="930"/>
      <c r="ED55" s="930"/>
      <c r="EE55" s="972"/>
      <c r="EF55" s="37"/>
      <c r="EG55" s="971"/>
      <c r="EH55" s="930"/>
      <c r="EI55" s="930"/>
      <c r="EJ55" s="972"/>
      <c r="EK55" s="37"/>
      <c r="EL55" s="971"/>
      <c r="EM55" s="930"/>
      <c r="EN55" s="930"/>
      <c r="EO55" s="972"/>
      <c r="EP55" s="37"/>
      <c r="EQ55" s="971"/>
      <c r="ER55" s="930"/>
      <c r="ES55" s="930"/>
      <c r="ET55" s="972"/>
      <c r="EU55" s="37"/>
      <c r="EV55" s="971"/>
      <c r="EW55" s="930"/>
      <c r="EX55" s="930"/>
      <c r="EY55" s="972"/>
      <c r="EZ55" s="37"/>
      <c r="FA55" s="971"/>
      <c r="FB55" s="930"/>
      <c r="FC55" s="930"/>
      <c r="FD55" s="972"/>
      <c r="FE55" s="37"/>
      <c r="FF55" s="971"/>
      <c r="FG55" s="930"/>
      <c r="FH55" s="930"/>
      <c r="FI55" s="972"/>
      <c r="FJ55" s="43"/>
      <c r="FK55" s="971"/>
      <c r="FL55" s="930"/>
      <c r="FM55" s="930"/>
      <c r="FN55" s="972"/>
      <c r="FO55" s="43"/>
      <c r="FP55" s="12"/>
      <c r="FQ55" s="12"/>
      <c r="FR55" s="12"/>
      <c r="FS55" s="12"/>
      <c r="FT55" s="12"/>
      <c r="FU55" s="12"/>
      <c r="FV55" s="12"/>
      <c r="FW55" s="12"/>
      <c r="FX55" s="12"/>
      <c r="FY55" s="12"/>
      <c r="FZ55" s="12"/>
      <c r="GA55" s="12"/>
      <c r="GB55" s="12"/>
      <c r="GC55" s="12"/>
      <c r="GD55" s="12"/>
      <c r="GE55" s="12"/>
      <c r="GF55" s="12"/>
      <c r="GG55" s="12"/>
      <c r="GH55" s="12"/>
      <c r="GI55" s="12"/>
      <c r="GJ55" s="12"/>
      <c r="GK55" s="400"/>
      <c r="GL55" s="27"/>
    </row>
    <row r="56" spans="1:199" ht="2.25" customHeight="1">
      <c r="B56" s="198"/>
      <c r="D56" s="7"/>
      <c r="E56" s="389"/>
      <c r="F56" s="1564"/>
      <c r="G56" s="1564"/>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2"/>
      <c r="DL56" s="12"/>
      <c r="DM56" s="12"/>
      <c r="DN56" s="12"/>
      <c r="DO56" s="12"/>
      <c r="DP56" s="12"/>
      <c r="DQ56" s="12"/>
      <c r="DR56" s="12"/>
      <c r="DS56" s="12"/>
      <c r="DT56" s="12"/>
      <c r="DU56" s="12"/>
      <c r="DV56" s="12"/>
      <c r="DW56" s="12"/>
      <c r="DX56" s="12"/>
      <c r="DY56" s="12"/>
      <c r="DZ56" s="12"/>
      <c r="EA56" s="12"/>
      <c r="EB56" s="12"/>
      <c r="EC56" s="12"/>
      <c r="ED56" s="12"/>
      <c r="EE56" s="12"/>
      <c r="EF56" s="12"/>
      <c r="EG56" s="12"/>
      <c r="EH56" s="12"/>
      <c r="EI56" s="12"/>
      <c r="EJ56" s="12"/>
      <c r="EK56" s="12"/>
      <c r="EL56" s="12"/>
      <c r="EM56" s="12"/>
      <c r="EN56" s="12"/>
      <c r="EO56" s="12"/>
      <c r="EP56" s="12"/>
      <c r="EQ56" s="12"/>
      <c r="ER56" s="12"/>
      <c r="ES56" s="12"/>
      <c r="ET56" s="12"/>
      <c r="EU56" s="12"/>
      <c r="EV56" s="12"/>
      <c r="EW56" s="12"/>
      <c r="EX56" s="12"/>
      <c r="EY56" s="12"/>
      <c r="EZ56" s="12"/>
      <c r="FA56" s="12"/>
      <c r="FB56" s="12"/>
      <c r="FC56" s="12"/>
      <c r="FD56" s="12"/>
      <c r="FE56" s="12"/>
      <c r="FF56" s="12"/>
      <c r="FG56" s="12"/>
      <c r="FH56" s="12"/>
      <c r="FI56" s="12"/>
      <c r="FJ56" s="12"/>
      <c r="FK56" s="12"/>
      <c r="FL56" s="12"/>
      <c r="FM56" s="12"/>
      <c r="FN56" s="12"/>
      <c r="FO56" s="12"/>
      <c r="FP56" s="12"/>
      <c r="FQ56" s="12"/>
      <c r="FR56" s="12"/>
      <c r="FS56" s="12"/>
      <c r="FT56" s="12"/>
      <c r="FU56" s="12"/>
      <c r="FV56" s="12"/>
      <c r="FW56" s="12"/>
      <c r="FX56" s="12"/>
      <c r="FY56" s="12"/>
      <c r="FZ56" s="12"/>
      <c r="GA56" s="12"/>
      <c r="GB56" s="12"/>
      <c r="GC56" s="12"/>
      <c r="GD56" s="12"/>
      <c r="GE56" s="12"/>
      <c r="GF56" s="12"/>
      <c r="GG56" s="12"/>
      <c r="GH56" s="12"/>
      <c r="GI56" s="12"/>
      <c r="GJ56" s="12"/>
      <c r="GK56" s="400"/>
      <c r="GL56" s="27"/>
    </row>
    <row r="57" spans="1:199" s="11" customFormat="1" ht="11.25" customHeight="1">
      <c r="B57" s="246"/>
      <c r="D57" s="9"/>
      <c r="E57" s="389"/>
      <c r="F57" s="402"/>
      <c r="G57" s="402"/>
      <c r="H57" s="10"/>
      <c r="I57" s="10"/>
      <c r="J57" s="10"/>
      <c r="K57" s="10"/>
      <c r="L57" s="10"/>
      <c r="M57" s="10"/>
      <c r="N57" s="10"/>
      <c r="O57" s="10"/>
      <c r="P57" s="12"/>
      <c r="Q57" s="12"/>
      <c r="R57" s="12"/>
      <c r="S57" s="12"/>
      <c r="T57" s="12"/>
      <c r="U57" s="12"/>
      <c r="V57" s="12"/>
      <c r="W57" s="12"/>
      <c r="X57" s="12"/>
      <c r="Y57" s="10"/>
      <c r="Z57" s="10"/>
      <c r="AA57" s="10"/>
      <c r="AB57" s="10"/>
      <c r="AC57" s="10"/>
      <c r="AD57" s="1566">
        <v>1</v>
      </c>
      <c r="AE57" s="1567"/>
      <c r="AF57" s="1567"/>
      <c r="AG57" s="1568"/>
      <c r="AH57" s="10"/>
      <c r="AI57" s="10"/>
      <c r="AJ57" s="10"/>
      <c r="AK57" s="10"/>
      <c r="AL57" s="10"/>
      <c r="AM57" s="10"/>
      <c r="AN57" s="10"/>
      <c r="AO57" s="10"/>
      <c r="AP57" s="10"/>
      <c r="AQ57" s="10"/>
      <c r="AR57" s="10"/>
      <c r="AS57" s="10"/>
      <c r="AT57" s="1566">
        <v>2</v>
      </c>
      <c r="AU57" s="1567"/>
      <c r="AV57" s="1567"/>
      <c r="AW57" s="1568"/>
      <c r="AX57" s="10"/>
      <c r="AY57" s="10"/>
      <c r="AZ57" s="10"/>
      <c r="BA57" s="10"/>
      <c r="BB57" s="10"/>
      <c r="BC57" s="10"/>
      <c r="BD57" s="10"/>
      <c r="BE57" s="10"/>
      <c r="BF57" s="10"/>
      <c r="BG57" s="10"/>
      <c r="BH57" s="10"/>
      <c r="BI57" s="10"/>
      <c r="BJ57" s="1566">
        <v>3</v>
      </c>
      <c r="BK57" s="1567"/>
      <c r="BL57" s="1567"/>
      <c r="BM57" s="1568"/>
      <c r="BN57" s="10"/>
      <c r="BO57" s="10"/>
      <c r="BP57" s="10"/>
      <c r="BQ57" s="10"/>
      <c r="BR57" s="10"/>
      <c r="BS57" s="10"/>
      <c r="BT57" s="10"/>
      <c r="BU57" s="10"/>
      <c r="BV57" s="10"/>
      <c r="BW57" s="10"/>
      <c r="BX57" s="10"/>
      <c r="BY57" s="10"/>
      <c r="BZ57" s="1566">
        <v>4</v>
      </c>
      <c r="CA57" s="1567"/>
      <c r="CB57" s="1567"/>
      <c r="CC57" s="1568"/>
      <c r="CD57" s="10"/>
      <c r="CE57" s="10"/>
      <c r="CF57" s="10"/>
      <c r="CG57" s="10"/>
      <c r="CH57" s="10"/>
      <c r="CI57" s="10"/>
      <c r="CJ57" s="10"/>
      <c r="CK57" s="10"/>
      <c r="CL57" s="10"/>
      <c r="CM57" s="10"/>
      <c r="CN57" s="10"/>
      <c r="CO57" s="10"/>
      <c r="CP57" s="1566">
        <v>5</v>
      </c>
      <c r="CQ57" s="1567"/>
      <c r="CR57" s="1567"/>
      <c r="CS57" s="1568"/>
      <c r="CT57" s="10"/>
      <c r="CU57" s="10"/>
      <c r="CV57" s="10"/>
      <c r="CW57" s="10"/>
      <c r="CX57" s="10"/>
      <c r="CY57" s="10"/>
      <c r="CZ57" s="10"/>
      <c r="DA57" s="10"/>
      <c r="DB57" s="10"/>
      <c r="DC57" s="10"/>
      <c r="DD57" s="10"/>
      <c r="DE57" s="10"/>
      <c r="DF57" s="1566">
        <v>6</v>
      </c>
      <c r="DG57" s="1567"/>
      <c r="DH57" s="1567"/>
      <c r="DI57" s="1568"/>
      <c r="DJ57" s="10"/>
      <c r="DK57" s="10"/>
      <c r="DL57" s="10"/>
      <c r="DM57" s="10"/>
      <c r="DN57" s="10"/>
      <c r="DO57" s="10"/>
      <c r="DP57" s="10"/>
      <c r="DQ57" s="10"/>
      <c r="DR57" s="10"/>
      <c r="DS57" s="10"/>
      <c r="DT57" s="10"/>
      <c r="DU57" s="1566">
        <v>7</v>
      </c>
      <c r="DV57" s="1567"/>
      <c r="DW57" s="1567"/>
      <c r="DX57" s="1568"/>
      <c r="DY57" s="10"/>
      <c r="DZ57" s="10"/>
      <c r="EA57" s="10"/>
      <c r="EB57" s="10"/>
      <c r="EC57" s="10"/>
      <c r="ED57" s="10"/>
      <c r="EE57" s="10"/>
      <c r="EF57" s="10"/>
      <c r="EG57" s="10"/>
      <c r="EH57" s="10"/>
      <c r="EI57" s="10"/>
      <c r="EJ57" s="10"/>
      <c r="EK57" s="10"/>
      <c r="EL57" s="1566">
        <v>8</v>
      </c>
      <c r="EM57" s="1567"/>
      <c r="EN57" s="1567"/>
      <c r="EO57" s="1568"/>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399"/>
      <c r="GL57" s="27"/>
    </row>
    <row r="58" spans="1:199" s="51" customFormat="1" ht="9.75" customHeight="1">
      <c r="B58" s="199"/>
      <c r="D58" s="72"/>
      <c r="E58" s="389"/>
      <c r="F58" s="402"/>
      <c r="G58" s="402"/>
      <c r="H58" s="372"/>
      <c r="I58" s="372"/>
      <c r="J58" s="372"/>
      <c r="K58" s="372"/>
      <c r="L58" s="372"/>
      <c r="M58" s="372"/>
      <c r="N58" s="372"/>
      <c r="O58" s="372"/>
      <c r="P58" s="12"/>
      <c r="Q58" s="12"/>
      <c r="R58" s="12"/>
      <c r="S58" s="12"/>
      <c r="T58" s="12"/>
      <c r="U58" s="12"/>
      <c r="V58" s="12"/>
      <c r="W58" s="12"/>
      <c r="X58" s="12"/>
      <c r="Y58" s="372"/>
      <c r="Z58" s="372"/>
      <c r="AA58" s="372"/>
      <c r="AB58" s="819">
        <v>3</v>
      </c>
      <c r="AC58" s="819"/>
      <c r="AD58" s="819"/>
      <c r="AE58" s="819"/>
      <c r="AF58" s="372"/>
      <c r="AG58" s="372"/>
      <c r="AH58" s="372"/>
      <c r="AI58" s="372"/>
      <c r="AJ58" s="372"/>
      <c r="AK58" s="372"/>
      <c r="AL58" s="372"/>
      <c r="AM58" s="372"/>
      <c r="AN58" s="372"/>
      <c r="AO58" s="372"/>
      <c r="AP58" s="372"/>
      <c r="AQ58" s="372"/>
      <c r="AR58" s="819">
        <v>5</v>
      </c>
      <c r="AS58" s="819"/>
      <c r="AT58" s="819"/>
      <c r="AU58" s="819"/>
      <c r="AV58" s="372"/>
      <c r="AW58" s="372"/>
      <c r="AX58" s="372"/>
      <c r="AY58" s="372"/>
      <c r="AZ58" s="372"/>
      <c r="BA58" s="372"/>
      <c r="BB58" s="372"/>
      <c r="BC58" s="372"/>
      <c r="BD58" s="372"/>
      <c r="BE58" s="372"/>
      <c r="BF58" s="372"/>
      <c r="BG58" s="372"/>
      <c r="BH58" s="819">
        <v>7</v>
      </c>
      <c r="BI58" s="819"/>
      <c r="BJ58" s="819"/>
      <c r="BK58" s="819"/>
      <c r="BL58" s="372"/>
      <c r="BM58" s="372"/>
      <c r="BN58" s="372"/>
      <c r="BO58" s="372"/>
      <c r="BP58" s="372"/>
      <c r="BQ58" s="372"/>
      <c r="BR58" s="372"/>
      <c r="BS58" s="372"/>
      <c r="BT58" s="372"/>
      <c r="BU58" s="372"/>
      <c r="BV58" s="372"/>
      <c r="BW58" s="372"/>
      <c r="BX58" s="819">
        <v>9</v>
      </c>
      <c r="BY58" s="819"/>
      <c r="BZ58" s="819"/>
      <c r="CA58" s="819"/>
      <c r="CB58" s="372"/>
      <c r="CC58" s="372"/>
      <c r="CD58" s="372"/>
      <c r="CE58" s="372"/>
      <c r="CF58" s="372"/>
      <c r="CG58" s="372"/>
      <c r="CH58" s="372"/>
      <c r="CI58" s="372"/>
      <c r="CJ58" s="372"/>
      <c r="CK58" s="372"/>
      <c r="CL58" s="372"/>
      <c r="CM58" s="372"/>
      <c r="CN58" s="819">
        <v>11</v>
      </c>
      <c r="CO58" s="819"/>
      <c r="CP58" s="819"/>
      <c r="CQ58" s="819"/>
      <c r="CR58" s="372"/>
      <c r="CS58" s="372"/>
      <c r="CT58" s="372"/>
      <c r="CU58" s="372"/>
      <c r="CV58" s="372"/>
      <c r="CW58" s="372"/>
      <c r="CX58" s="372"/>
      <c r="CY58" s="372"/>
      <c r="CZ58" s="372"/>
      <c r="DA58" s="372"/>
      <c r="DB58" s="372"/>
      <c r="DC58" s="372"/>
      <c r="DD58" s="819">
        <v>13</v>
      </c>
      <c r="DE58" s="819"/>
      <c r="DF58" s="819"/>
      <c r="DG58" s="819"/>
      <c r="DH58" s="372"/>
      <c r="DI58" s="372"/>
      <c r="DJ58" s="372"/>
      <c r="DK58" s="372"/>
      <c r="DL58" s="372"/>
      <c r="DM58" s="372"/>
      <c r="DN58" s="372"/>
      <c r="DO58" s="372"/>
      <c r="DP58" s="372"/>
      <c r="DQ58" s="372"/>
      <c r="DR58" s="372"/>
      <c r="DS58" s="372"/>
      <c r="DT58" s="819">
        <v>15</v>
      </c>
      <c r="DU58" s="819"/>
      <c r="DV58" s="819"/>
      <c r="DW58" s="819"/>
      <c r="DX58" s="372"/>
      <c r="DY58" s="372"/>
      <c r="DZ58" s="372"/>
      <c r="EA58" s="372"/>
      <c r="EB58" s="372"/>
      <c r="EC58" s="372"/>
      <c r="ED58" s="372"/>
      <c r="EE58" s="372"/>
      <c r="EF58" s="372"/>
      <c r="EG58" s="372"/>
      <c r="EH58" s="372"/>
      <c r="EI58" s="372"/>
      <c r="EJ58" s="819">
        <v>17</v>
      </c>
      <c r="EK58" s="819"/>
      <c r="EL58" s="819"/>
      <c r="EM58" s="819"/>
      <c r="EN58" s="372"/>
      <c r="EO58" s="372"/>
      <c r="EP58" s="372"/>
      <c r="EQ58" s="372"/>
      <c r="ER58" s="372"/>
      <c r="ES58" s="372"/>
      <c r="ET58" s="372"/>
      <c r="EU58" s="372"/>
      <c r="EV58" s="372"/>
      <c r="EW58" s="372"/>
      <c r="EX58" s="372"/>
      <c r="EY58" s="372"/>
      <c r="EZ58" s="372"/>
      <c r="FA58" s="372"/>
      <c r="FB58" s="372"/>
      <c r="FC58" s="372"/>
      <c r="FD58" s="372"/>
      <c r="FE58" s="372"/>
      <c r="FF58" s="372"/>
      <c r="FG58" s="372"/>
      <c r="FH58" s="372"/>
      <c r="FI58" s="372"/>
      <c r="FJ58" s="372"/>
      <c r="FK58" s="372"/>
      <c r="FL58" s="372"/>
      <c r="FM58" s="372"/>
      <c r="FN58" s="372"/>
      <c r="FO58" s="372"/>
      <c r="FP58" s="372"/>
      <c r="FQ58" s="372"/>
      <c r="FR58" s="372"/>
      <c r="FS58" s="372"/>
      <c r="FT58" s="372"/>
      <c r="FU58" s="372"/>
      <c r="FV58" s="372"/>
      <c r="FW58" s="372"/>
      <c r="FX58" s="372"/>
      <c r="FY58" s="372"/>
      <c r="FZ58" s="372"/>
      <c r="GA58" s="372"/>
      <c r="GB58" s="372"/>
      <c r="GC58" s="372"/>
      <c r="GD58" s="372"/>
      <c r="GE58" s="372"/>
      <c r="GF58" s="372"/>
      <c r="GG58" s="372"/>
      <c r="GH58" s="372"/>
      <c r="GI58" s="372"/>
      <c r="GJ58" s="372"/>
      <c r="GK58" s="403"/>
      <c r="GL58" s="27"/>
    </row>
    <row r="59" spans="1:199" ht="24" customHeight="1">
      <c r="B59" s="198"/>
      <c r="D59" s="7"/>
      <c r="E59" s="389"/>
      <c r="F59" s="1563" t="s">
        <v>123</v>
      </c>
      <c r="G59" s="1563"/>
      <c r="H59" s="48"/>
      <c r="I59" s="19"/>
      <c r="J59" s="937"/>
      <c r="K59" s="938"/>
      <c r="L59" s="938"/>
      <c r="M59" s="939"/>
      <c r="N59" s="317"/>
      <c r="O59" s="317"/>
      <c r="P59" s="1249">
        <v>6</v>
      </c>
      <c r="Q59" s="1250"/>
      <c r="R59" s="1250"/>
      <c r="S59" s="1251"/>
      <c r="T59" s="12"/>
      <c r="U59" s="1249">
        <v>5</v>
      </c>
      <c r="V59" s="1250"/>
      <c r="W59" s="1250"/>
      <c r="X59" s="1251"/>
      <c r="Y59" s="12"/>
      <c r="Z59" s="12"/>
      <c r="AA59" s="12"/>
      <c r="AB59" s="1243"/>
      <c r="AC59" s="1244"/>
      <c r="AD59" s="1244"/>
      <c r="AE59" s="1245"/>
      <c r="AF59" s="37"/>
      <c r="AG59" s="1243"/>
      <c r="AH59" s="1244"/>
      <c r="AI59" s="1244"/>
      <c r="AJ59" s="1245"/>
      <c r="AK59" s="37"/>
      <c r="AL59" s="37"/>
      <c r="AM59" s="37"/>
      <c r="AN59" s="37"/>
      <c r="AO59" s="37"/>
      <c r="AP59" s="37"/>
      <c r="AQ59" s="37"/>
      <c r="AR59" s="1243"/>
      <c r="AS59" s="1244"/>
      <c r="AT59" s="1244"/>
      <c r="AU59" s="1245"/>
      <c r="AV59" s="37"/>
      <c r="AW59" s="1243"/>
      <c r="AX59" s="1244"/>
      <c r="AY59" s="1244"/>
      <c r="AZ59" s="1245"/>
      <c r="BA59" s="37"/>
      <c r="BB59" s="37"/>
      <c r="BC59" s="37"/>
      <c r="BD59" s="37"/>
      <c r="BE59" s="37"/>
      <c r="BF59" s="37"/>
      <c r="BG59" s="37"/>
      <c r="BH59" s="1243"/>
      <c r="BI59" s="1244"/>
      <c r="BJ59" s="1244"/>
      <c r="BK59" s="1245"/>
      <c r="BL59" s="37"/>
      <c r="BM59" s="1243"/>
      <c r="BN59" s="1244"/>
      <c r="BO59" s="1244"/>
      <c r="BP59" s="1245"/>
      <c r="BQ59" s="37"/>
      <c r="BR59" s="37"/>
      <c r="BS59" s="37"/>
      <c r="BT59" s="37"/>
      <c r="BU59" s="37"/>
      <c r="BV59" s="37"/>
      <c r="BW59" s="37"/>
      <c r="BX59" s="1243"/>
      <c r="BY59" s="1244"/>
      <c r="BZ59" s="1244"/>
      <c r="CA59" s="1245"/>
      <c r="CB59" s="37"/>
      <c r="CC59" s="1243"/>
      <c r="CD59" s="1244"/>
      <c r="CE59" s="1244"/>
      <c r="CF59" s="1245"/>
      <c r="CG59" s="37"/>
      <c r="CH59" s="37"/>
      <c r="CI59" s="37"/>
      <c r="CJ59" s="37"/>
      <c r="CK59" s="37"/>
      <c r="CL59" s="37"/>
      <c r="CM59" s="37"/>
      <c r="CN59" s="1243"/>
      <c r="CO59" s="1244"/>
      <c r="CP59" s="1244"/>
      <c r="CQ59" s="1245"/>
      <c r="CR59" s="37"/>
      <c r="CS59" s="1243"/>
      <c r="CT59" s="1244"/>
      <c r="CU59" s="1244"/>
      <c r="CV59" s="1245"/>
      <c r="CW59" s="37"/>
      <c r="CX59" s="37"/>
      <c r="CY59" s="37"/>
      <c r="CZ59" s="37"/>
      <c r="DA59" s="37"/>
      <c r="DB59" s="37"/>
      <c r="DC59" s="37"/>
      <c r="DD59" s="1243"/>
      <c r="DE59" s="1244"/>
      <c r="DF59" s="1244"/>
      <c r="DG59" s="1245"/>
      <c r="DH59" s="37"/>
      <c r="DI59" s="1243"/>
      <c r="DJ59" s="1244"/>
      <c r="DK59" s="1244"/>
      <c r="DL59" s="1245"/>
      <c r="DM59" s="37"/>
      <c r="DN59" s="37"/>
      <c r="DO59" s="37"/>
      <c r="DP59" s="37"/>
      <c r="DQ59" s="37"/>
      <c r="DR59" s="37"/>
      <c r="DS59" s="37"/>
      <c r="DT59" s="1243"/>
      <c r="DU59" s="1244"/>
      <c r="DV59" s="1244"/>
      <c r="DW59" s="1245"/>
      <c r="DX59" s="37"/>
      <c r="DY59" s="1243"/>
      <c r="DZ59" s="1244"/>
      <c r="EA59" s="1244"/>
      <c r="EB59" s="1245"/>
      <c r="EC59" s="37"/>
      <c r="ED59" s="37"/>
      <c r="EE59" s="37"/>
      <c r="EF59" s="37"/>
      <c r="EG59" s="37"/>
      <c r="EH59" s="37"/>
      <c r="EI59" s="37"/>
      <c r="EJ59" s="1243"/>
      <c r="EK59" s="1244"/>
      <c r="EL59" s="1244"/>
      <c r="EM59" s="1245"/>
      <c r="EN59" s="37"/>
      <c r="EO59" s="1243"/>
      <c r="EP59" s="1244"/>
      <c r="EQ59" s="1244"/>
      <c r="ER59" s="1245"/>
      <c r="ES59" s="12"/>
      <c r="ET59" s="12"/>
      <c r="EU59" s="12"/>
      <c r="EV59" s="12"/>
      <c r="EW59" s="12"/>
      <c r="EX59" s="12"/>
      <c r="EY59" s="12"/>
      <c r="EZ59" s="12"/>
      <c r="FA59" s="12"/>
      <c r="FB59" s="12"/>
      <c r="FC59" s="12"/>
      <c r="FD59" s="12"/>
      <c r="FE59" s="12"/>
      <c r="FF59" s="12"/>
      <c r="FG59" s="12"/>
      <c r="FH59" s="12"/>
      <c r="FI59" s="12"/>
      <c r="FJ59" s="12"/>
      <c r="FK59" s="12"/>
      <c r="FL59" s="12"/>
      <c r="FM59" s="12"/>
      <c r="FN59" s="12"/>
      <c r="FO59" s="12"/>
      <c r="FP59" s="12"/>
      <c r="FQ59" s="12"/>
      <c r="FR59" s="12"/>
      <c r="FS59" s="12"/>
      <c r="FT59" s="12"/>
      <c r="FU59" s="12"/>
      <c r="FV59" s="12"/>
      <c r="FW59" s="12"/>
      <c r="FX59" s="12"/>
      <c r="FY59" s="12"/>
      <c r="FZ59" s="12"/>
      <c r="GA59" s="12"/>
      <c r="GB59" s="12"/>
      <c r="GC59" s="12"/>
      <c r="GD59" s="12"/>
      <c r="GE59" s="12"/>
      <c r="GF59" s="12"/>
      <c r="GG59" s="12"/>
      <c r="GH59" s="12"/>
      <c r="GI59" s="12"/>
      <c r="GJ59" s="12"/>
      <c r="GK59" s="400"/>
      <c r="GL59" s="27"/>
    </row>
    <row r="60" spans="1:199" ht="5.25" customHeight="1">
      <c r="B60" s="198"/>
      <c r="D60" s="7"/>
      <c r="E60" s="389"/>
      <c r="F60" s="404"/>
      <c r="G60" s="402"/>
      <c r="H60" s="48"/>
      <c r="I60" s="19"/>
      <c r="J60" s="317"/>
      <c r="K60" s="317"/>
      <c r="L60" s="317"/>
      <c r="M60" s="317"/>
      <c r="N60" s="317"/>
      <c r="O60" s="317"/>
      <c r="P60" s="21"/>
      <c r="Q60" s="21"/>
      <c r="R60" s="21"/>
      <c r="S60" s="21"/>
      <c r="T60" s="18"/>
      <c r="U60" s="21"/>
      <c r="V60" s="21"/>
      <c r="W60" s="21"/>
      <c r="X60" s="21"/>
      <c r="Y60" s="12"/>
      <c r="Z60" s="12"/>
      <c r="AA60" s="12"/>
      <c r="AB60" s="21"/>
      <c r="AC60" s="21"/>
      <c r="AD60" s="21"/>
      <c r="AE60" s="21"/>
      <c r="AF60" s="21"/>
      <c r="AG60" s="21"/>
      <c r="AH60" s="18"/>
      <c r="AI60" s="21"/>
      <c r="AJ60" s="21"/>
      <c r="AK60" s="21"/>
      <c r="AL60" s="21"/>
      <c r="AM60" s="21"/>
      <c r="AN60" s="21"/>
      <c r="AO60" s="12"/>
      <c r="AP60" s="12"/>
      <c r="AQ60" s="12"/>
      <c r="AR60" s="12"/>
      <c r="AS60" s="12"/>
      <c r="AT60" s="12"/>
      <c r="AU60" s="12"/>
      <c r="AV60" s="12"/>
      <c r="AW60" s="12"/>
      <c r="AX60" s="12"/>
      <c r="AY60" s="12"/>
      <c r="AZ60" s="12"/>
      <c r="BA60" s="12"/>
      <c r="BB60" s="12"/>
      <c r="BC60" s="21"/>
      <c r="BD60" s="21"/>
      <c r="BE60" s="21"/>
      <c r="BF60" s="21"/>
      <c r="BG60" s="21"/>
      <c r="BH60" s="21"/>
      <c r="BI60" s="18"/>
      <c r="BJ60" s="21"/>
      <c r="BK60" s="21"/>
      <c r="BL60" s="21"/>
      <c r="BM60" s="21"/>
      <c r="BN60" s="21"/>
      <c r="BO60" s="21"/>
      <c r="BP60" s="12"/>
      <c r="BQ60" s="12"/>
      <c r="BR60" s="12"/>
      <c r="BS60" s="12"/>
      <c r="BT60" s="12"/>
      <c r="BU60" s="12"/>
      <c r="BV60" s="12"/>
      <c r="BW60" s="12"/>
      <c r="BX60" s="12"/>
      <c r="BY60" s="12"/>
      <c r="BZ60" s="12"/>
      <c r="CA60" s="12"/>
      <c r="CB60" s="12"/>
      <c r="CC60" s="21"/>
      <c r="CD60" s="21"/>
      <c r="CE60" s="21"/>
      <c r="CF60" s="21"/>
      <c r="CG60" s="21"/>
      <c r="CH60" s="21"/>
      <c r="CI60" s="18"/>
      <c r="CJ60" s="21"/>
      <c r="CK60" s="21"/>
      <c r="CL60" s="21"/>
      <c r="CM60" s="21"/>
      <c r="CN60" s="21"/>
      <c r="CO60" s="21"/>
      <c r="CP60" s="12"/>
      <c r="CQ60" s="12"/>
      <c r="CR60" s="12"/>
      <c r="CS60" s="12"/>
      <c r="CT60" s="12"/>
      <c r="CU60" s="12"/>
      <c r="CV60" s="12"/>
      <c r="CW60" s="12"/>
      <c r="CX60" s="12"/>
      <c r="CY60" s="12"/>
      <c r="CZ60" s="12"/>
      <c r="DA60" s="12"/>
      <c r="DB60" s="21"/>
      <c r="DC60" s="21"/>
      <c r="DD60" s="21"/>
      <c r="DE60" s="21"/>
      <c r="DF60" s="21"/>
      <c r="DG60" s="21"/>
      <c r="DH60" s="18"/>
      <c r="DI60" s="21"/>
      <c r="DJ60" s="21"/>
      <c r="DK60" s="21"/>
      <c r="DL60" s="21"/>
      <c r="DM60" s="21"/>
      <c r="DN60" s="21"/>
      <c r="DO60" s="12"/>
      <c r="DP60" s="12"/>
      <c r="DQ60" s="12"/>
      <c r="DR60" s="12"/>
      <c r="DS60" s="12"/>
      <c r="DT60" s="12"/>
      <c r="DU60" s="12"/>
      <c r="DV60" s="12"/>
      <c r="DW60" s="12"/>
      <c r="DX60" s="12"/>
      <c r="DY60" s="12"/>
      <c r="DZ60" s="12"/>
      <c r="EA60" s="12"/>
      <c r="EB60" s="21"/>
      <c r="EC60" s="21"/>
      <c r="ED60" s="21"/>
      <c r="EE60" s="21"/>
      <c r="EF60" s="21"/>
      <c r="EG60" s="21"/>
      <c r="EH60" s="18"/>
      <c r="EI60" s="21"/>
      <c r="EJ60" s="21"/>
      <c r="EK60" s="21"/>
      <c r="EL60" s="21"/>
      <c r="EM60" s="21"/>
      <c r="EN60" s="21"/>
      <c r="EO60" s="12"/>
      <c r="EP60" s="12"/>
      <c r="EQ60" s="12"/>
      <c r="ER60" s="12"/>
      <c r="ES60" s="12"/>
      <c r="ET60" s="12"/>
      <c r="EU60" s="12"/>
      <c r="EV60" s="12"/>
      <c r="EW60" s="12"/>
      <c r="EX60" s="12"/>
      <c r="EY60" s="12"/>
      <c r="EZ60" s="12"/>
      <c r="FA60" s="12"/>
      <c r="FB60" s="21"/>
      <c r="FC60" s="21"/>
      <c r="FD60" s="21"/>
      <c r="FE60" s="21"/>
      <c r="FF60" s="21"/>
      <c r="FG60" s="21"/>
      <c r="FH60" s="18"/>
      <c r="FI60" s="21"/>
      <c r="FJ60" s="21"/>
      <c r="FK60" s="21"/>
      <c r="FL60" s="21"/>
      <c r="FM60" s="21"/>
      <c r="FN60" s="21"/>
      <c r="FO60" s="12"/>
      <c r="FP60" s="12"/>
      <c r="FQ60" s="12"/>
      <c r="FR60" s="12"/>
      <c r="FS60" s="12"/>
      <c r="FT60" s="12"/>
      <c r="FU60" s="12"/>
      <c r="FV60" s="12"/>
      <c r="FW60" s="21"/>
      <c r="FX60" s="21"/>
      <c r="FY60" s="21"/>
      <c r="FZ60" s="21"/>
      <c r="GA60" s="21"/>
      <c r="GB60" s="21"/>
      <c r="GC60" s="18"/>
      <c r="GD60" s="21"/>
      <c r="GE60" s="21"/>
      <c r="GF60" s="21"/>
      <c r="GG60" s="21"/>
      <c r="GH60" s="21"/>
      <c r="GI60" s="21"/>
      <c r="GJ60" s="12"/>
      <c r="GK60" s="400"/>
      <c r="GL60" s="27"/>
    </row>
    <row r="61" spans="1:199" ht="24.75" customHeight="1">
      <c r="A61" s="738" t="s">
        <v>687</v>
      </c>
      <c r="B61" s="198"/>
      <c r="D61" s="7"/>
      <c r="E61" s="389"/>
      <c r="F61" s="1563" t="s">
        <v>130</v>
      </c>
      <c r="G61" s="1563"/>
      <c r="H61" s="48"/>
      <c r="I61" s="19"/>
      <c r="J61" s="1573" t="s">
        <v>691</v>
      </c>
      <c r="K61" s="1573"/>
      <c r="L61" s="1573"/>
      <c r="M61" s="1573"/>
      <c r="N61" s="1573"/>
      <c r="O61" s="1573"/>
      <c r="P61" s="1573"/>
      <c r="Q61" s="1573"/>
      <c r="R61" s="1573"/>
      <c r="S61" s="1573"/>
      <c r="T61" s="1573"/>
      <c r="U61" s="1574"/>
      <c r="V61" s="1574"/>
      <c r="W61" s="1574"/>
      <c r="X61" s="1574"/>
      <c r="Y61" s="1574"/>
      <c r="Z61" s="1574"/>
      <c r="AA61" s="1574"/>
      <c r="AB61" s="1574"/>
      <c r="AC61" s="1574"/>
      <c r="AD61" s="1574"/>
      <c r="AE61" s="1287" t="s">
        <v>19</v>
      </c>
      <c r="AF61" s="1287"/>
      <c r="AG61" s="1287"/>
      <c r="AH61" s="1287"/>
      <c r="AI61" s="1287"/>
      <c r="AJ61" s="1287"/>
      <c r="AK61" s="1575"/>
      <c r="AL61" s="1575"/>
      <c r="AM61" s="1575"/>
      <c r="AN61" s="1575"/>
      <c r="AO61" s="1575"/>
      <c r="AP61" s="1575"/>
      <c r="AQ61" s="1575"/>
      <c r="AR61" s="1575"/>
      <c r="AS61" s="1575"/>
      <c r="AT61" s="1575"/>
      <c r="AU61" s="1287" t="s">
        <v>20</v>
      </c>
      <c r="AV61" s="1287"/>
      <c r="AW61" s="1287"/>
      <c r="AX61" s="1287"/>
      <c r="AY61" s="1287"/>
      <c r="AZ61" s="1287"/>
      <c r="BA61" s="1575"/>
      <c r="BB61" s="1575"/>
      <c r="BC61" s="1575"/>
      <c r="BD61" s="1575"/>
      <c r="BE61" s="1575"/>
      <c r="BF61" s="1575"/>
      <c r="BG61" s="1575"/>
      <c r="BH61" s="1575"/>
      <c r="BI61" s="1575"/>
      <c r="BJ61" s="1575"/>
      <c r="BK61" s="1287" t="s">
        <v>21</v>
      </c>
      <c r="BL61" s="1287"/>
      <c r="BM61" s="1287"/>
      <c r="BN61" s="1287"/>
      <c r="BO61" s="1287"/>
      <c r="BP61" s="1287"/>
      <c r="BQ61" s="21"/>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21"/>
      <c r="CT61" s="18"/>
      <c r="CU61" s="21"/>
      <c r="CV61" s="21"/>
      <c r="CW61" s="21"/>
      <c r="CX61" s="21"/>
      <c r="CY61" s="21"/>
      <c r="CZ61" s="12"/>
      <c r="DA61" s="12"/>
      <c r="DB61" s="12"/>
      <c r="DC61" s="12"/>
      <c r="DD61" s="12"/>
      <c r="DE61" s="1571" t="s">
        <v>266</v>
      </c>
      <c r="DF61" s="1571"/>
      <c r="DG61" s="1571"/>
      <c r="DH61" s="1571"/>
      <c r="DI61" s="1571"/>
      <c r="DJ61" s="1571"/>
      <c r="DK61" s="1571"/>
      <c r="DL61" s="1571"/>
      <c r="DM61" s="1571"/>
      <c r="DN61" s="1571"/>
      <c r="DO61" s="1571"/>
      <c r="DP61" s="1571"/>
      <c r="DQ61" s="1571"/>
      <c r="DR61" s="1571"/>
      <c r="DS61" s="1571"/>
      <c r="DT61" s="1571"/>
      <c r="DU61" s="1571"/>
      <c r="DV61" s="1571"/>
      <c r="DW61" s="1571"/>
      <c r="DX61" s="1571"/>
      <c r="DY61" s="1571"/>
      <c r="DZ61" s="1571"/>
      <c r="EA61" s="1571"/>
      <c r="EB61" s="1571"/>
      <c r="EC61" s="1571"/>
      <c r="ED61" s="1571"/>
      <c r="EE61" s="873" t="str">
        <f>IF(DX6="","",DX6)</f>
        <v/>
      </c>
      <c r="EF61" s="873"/>
      <c r="EG61" s="873"/>
      <c r="EH61" s="873"/>
      <c r="EI61" s="873"/>
      <c r="EJ61" s="873"/>
      <c r="EK61" s="873"/>
      <c r="EL61" s="873"/>
      <c r="EM61" s="873"/>
      <c r="EN61" s="873"/>
      <c r="EO61" s="873"/>
      <c r="EP61" s="873"/>
      <c r="EQ61" s="873"/>
      <c r="ER61" s="873"/>
      <c r="ES61" s="873"/>
      <c r="ET61" s="873"/>
      <c r="EU61" s="873"/>
      <c r="EV61" s="873"/>
      <c r="EW61" s="873"/>
      <c r="EX61" s="873"/>
      <c r="EY61" s="873"/>
      <c r="EZ61" s="873"/>
      <c r="FA61" s="873"/>
      <c r="FB61" s="873"/>
      <c r="FC61" s="873"/>
      <c r="FD61" s="873"/>
      <c r="FE61" s="873"/>
      <c r="FF61" s="873"/>
      <c r="FG61" s="873"/>
      <c r="FH61" s="873"/>
      <c r="FI61" s="873"/>
      <c r="FJ61" s="873"/>
      <c r="FK61" s="873"/>
      <c r="FL61" s="873"/>
      <c r="FM61" s="873"/>
      <c r="FN61" s="873"/>
      <c r="FO61" s="873"/>
      <c r="FP61" s="873"/>
      <c r="FQ61" s="873"/>
      <c r="FR61" s="873"/>
      <c r="FS61" s="873"/>
      <c r="FT61" s="873"/>
      <c r="FU61" s="873"/>
      <c r="FV61" s="873"/>
      <c r="FW61" s="873"/>
      <c r="FX61" s="873"/>
      <c r="FY61" s="873"/>
      <c r="FZ61" s="873"/>
      <c r="GA61" s="873"/>
      <c r="GB61" s="873"/>
      <c r="GC61" s="873"/>
      <c r="GD61" s="873"/>
      <c r="GE61" s="873"/>
      <c r="GF61" s="873"/>
      <c r="GG61" s="873"/>
      <c r="GH61" s="873"/>
      <c r="GI61" s="873"/>
      <c r="GJ61" s="873"/>
      <c r="GK61" s="1572"/>
      <c r="GL61" s="27"/>
    </row>
    <row r="62" spans="1:199" ht="3" customHeight="1">
      <c r="B62" s="198"/>
      <c r="D62" s="7"/>
      <c r="E62" s="389"/>
      <c r="F62" s="404"/>
      <c r="G62" s="402"/>
      <c r="H62" s="48"/>
      <c r="I62" s="19"/>
      <c r="J62" s="317"/>
      <c r="K62" s="317"/>
      <c r="L62" s="317"/>
      <c r="M62" s="317"/>
      <c r="N62" s="317"/>
      <c r="O62" s="317"/>
      <c r="P62" s="317"/>
      <c r="Q62" s="21"/>
      <c r="R62" s="21"/>
      <c r="S62" s="21"/>
      <c r="T62" s="21"/>
      <c r="U62" s="18"/>
      <c r="V62" s="21"/>
      <c r="W62" s="21"/>
      <c r="X62" s="21"/>
      <c r="Y62" s="21"/>
      <c r="Z62" s="21"/>
      <c r="AA62" s="21"/>
      <c r="AB62" s="12"/>
      <c r="AC62" s="12"/>
      <c r="AD62" s="12"/>
      <c r="AE62" s="21"/>
      <c r="AF62" s="21"/>
      <c r="AG62" s="21"/>
      <c r="AH62" s="21"/>
      <c r="AI62" s="21"/>
      <c r="AJ62" s="21"/>
      <c r="AK62" s="21"/>
      <c r="AL62" s="18"/>
      <c r="AM62" s="21"/>
      <c r="AN62" s="21"/>
      <c r="AO62" s="21"/>
      <c r="AP62" s="21"/>
      <c r="AQ62" s="21"/>
      <c r="AR62" s="21"/>
      <c r="AS62" s="12"/>
      <c r="AT62" s="12"/>
      <c r="AU62" s="12"/>
      <c r="AV62" s="12"/>
      <c r="AW62" s="12"/>
      <c r="AX62" s="12"/>
      <c r="AY62" s="12"/>
      <c r="AZ62" s="12"/>
      <c r="BA62" s="12"/>
      <c r="BB62" s="12"/>
      <c r="BC62" s="12"/>
      <c r="BD62" s="12"/>
      <c r="BE62" s="12"/>
      <c r="BF62" s="12"/>
      <c r="BG62" s="12"/>
      <c r="BH62" s="12"/>
      <c r="BI62" s="12"/>
      <c r="BJ62" s="21"/>
      <c r="BK62" s="21"/>
      <c r="BL62" s="21"/>
      <c r="BM62" s="21"/>
      <c r="BN62" s="18"/>
      <c r="BO62" s="21"/>
      <c r="BP62" s="21"/>
      <c r="BQ62" s="21"/>
      <c r="BR62" s="21"/>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21"/>
      <c r="CR62" s="21"/>
      <c r="CS62" s="21"/>
      <c r="CT62" s="21"/>
      <c r="CU62" s="18"/>
      <c r="CV62" s="21"/>
      <c r="CW62" s="21"/>
      <c r="CX62" s="21"/>
      <c r="CY62" s="21"/>
      <c r="CZ62" s="12"/>
      <c r="DA62" s="12"/>
      <c r="DB62" s="12"/>
      <c r="DC62" s="12"/>
      <c r="DD62" s="12"/>
      <c r="DE62" s="405"/>
      <c r="DF62" s="405"/>
      <c r="DG62" s="405"/>
      <c r="DH62" s="405"/>
      <c r="DI62" s="405"/>
      <c r="DJ62" s="405"/>
      <c r="DK62" s="405"/>
      <c r="DL62" s="405"/>
      <c r="DM62" s="405"/>
      <c r="DN62" s="405"/>
      <c r="DO62" s="405"/>
      <c r="DP62" s="405"/>
      <c r="DQ62" s="405"/>
      <c r="DR62" s="405"/>
      <c r="DS62" s="405"/>
      <c r="DT62" s="405"/>
      <c r="DU62" s="405"/>
      <c r="DV62" s="405"/>
      <c r="DW62" s="405"/>
      <c r="DX62" s="405"/>
      <c r="DY62" s="405"/>
      <c r="DZ62" s="405"/>
      <c r="EA62" s="405"/>
      <c r="EB62" s="405"/>
      <c r="EC62" s="405"/>
      <c r="ED62" s="405"/>
      <c r="EE62" s="406"/>
      <c r="EF62" s="406"/>
      <c r="EG62" s="406"/>
      <c r="EH62" s="406"/>
      <c r="EI62" s="407"/>
      <c r="EJ62" s="407"/>
      <c r="EK62" s="407"/>
      <c r="EL62" s="407"/>
      <c r="EM62" s="407"/>
      <c r="EN62" s="377"/>
      <c r="EO62" s="377"/>
      <c r="EP62" s="377"/>
      <c r="EQ62" s="377"/>
      <c r="ER62" s="407"/>
      <c r="ES62" s="377"/>
      <c r="ET62" s="377"/>
      <c r="EU62" s="377"/>
      <c r="EV62" s="377"/>
      <c r="EW62" s="407"/>
      <c r="EX62" s="407"/>
      <c r="EY62" s="407"/>
      <c r="EZ62" s="407"/>
      <c r="FA62" s="407"/>
      <c r="FB62" s="407"/>
      <c r="FC62" s="407"/>
      <c r="FD62" s="407"/>
      <c r="FE62" s="407"/>
      <c r="FF62" s="407"/>
      <c r="FG62" s="407"/>
      <c r="FH62" s="407"/>
      <c r="FI62" s="407"/>
      <c r="FJ62" s="407"/>
      <c r="FK62" s="407"/>
      <c r="FL62" s="407"/>
      <c r="FM62" s="377"/>
      <c r="FN62" s="377"/>
      <c r="FO62" s="377"/>
      <c r="FP62" s="377"/>
      <c r="FQ62" s="377"/>
      <c r="FR62" s="407"/>
      <c r="FS62" s="407"/>
      <c r="FT62" s="407"/>
      <c r="FU62" s="407"/>
      <c r="FV62" s="407"/>
      <c r="FW62" s="407"/>
      <c r="FX62" s="377"/>
      <c r="FY62" s="377"/>
      <c r="FZ62" s="377"/>
      <c r="GA62" s="377"/>
      <c r="GB62" s="407"/>
      <c r="GC62" s="377"/>
      <c r="GD62" s="377"/>
      <c r="GE62" s="377"/>
      <c r="GF62" s="377"/>
      <c r="GG62" s="407"/>
      <c r="GH62" s="407"/>
      <c r="GI62" s="407"/>
      <c r="GJ62" s="407"/>
      <c r="GK62" s="400"/>
      <c r="GL62" s="27"/>
    </row>
    <row r="63" spans="1:199" ht="24.75" customHeight="1">
      <c r="B63" s="198"/>
      <c r="D63" s="7"/>
      <c r="E63" s="389"/>
      <c r="F63" s="1569" t="s">
        <v>783</v>
      </c>
      <c r="G63" s="1569"/>
      <c r="H63" s="408"/>
      <c r="I63" s="409"/>
      <c r="J63" s="1570" t="str">
        <f>IF(BN6="","",BN6)</f>
        <v/>
      </c>
      <c r="K63" s="1570"/>
      <c r="L63" s="1570"/>
      <c r="M63" s="1570"/>
      <c r="N63" s="1570"/>
      <c r="O63" s="1570"/>
      <c r="P63" s="1570"/>
      <c r="Q63" s="1570"/>
      <c r="R63" s="1570"/>
      <c r="S63" s="1570"/>
      <c r="T63" s="1570"/>
      <c r="U63" s="1570"/>
      <c r="V63" s="1570"/>
      <c r="W63" s="1570"/>
      <c r="X63" s="1570"/>
      <c r="Y63" s="1570"/>
      <c r="Z63" s="1570"/>
      <c r="AA63" s="1570"/>
      <c r="AB63" s="1570"/>
      <c r="AC63" s="1570"/>
      <c r="AD63" s="1570"/>
      <c r="AE63" s="1570"/>
      <c r="AF63" s="1570"/>
      <c r="AG63" s="1570"/>
      <c r="AH63" s="1570"/>
      <c r="AI63" s="1570"/>
      <c r="AJ63" s="1570"/>
      <c r="AK63" s="1570"/>
      <c r="AL63" s="1570"/>
      <c r="AM63" s="1570"/>
      <c r="AN63" s="1570"/>
      <c r="AO63" s="1570"/>
      <c r="AP63" s="1570"/>
      <c r="AQ63" s="1570"/>
      <c r="AR63" s="1570"/>
      <c r="AS63" s="1570"/>
      <c r="AT63" s="1570"/>
      <c r="AU63" s="1570"/>
      <c r="AV63" s="1570"/>
      <c r="AW63" s="1570"/>
      <c r="AX63" s="1570"/>
      <c r="AY63" s="1570"/>
      <c r="AZ63" s="1570"/>
      <c r="BA63" s="1570"/>
      <c r="BB63" s="1570"/>
      <c r="BC63" s="1570"/>
      <c r="BD63" s="1570"/>
      <c r="BE63" s="1570"/>
      <c r="BF63" s="1570"/>
      <c r="BG63" s="1570"/>
      <c r="BH63" s="1570"/>
      <c r="BI63" s="1570"/>
      <c r="BJ63" s="1570"/>
      <c r="BK63" s="1570"/>
      <c r="BL63" s="1570"/>
      <c r="BM63" s="1570"/>
      <c r="BN63" s="1570"/>
      <c r="BO63" s="1570"/>
      <c r="BP63" s="1570"/>
      <c r="BQ63" s="1570"/>
      <c r="BR63" s="1570"/>
      <c r="BS63" s="1570"/>
      <c r="BT63" s="1570"/>
      <c r="BU63" s="1570"/>
      <c r="BV63" s="1570"/>
      <c r="BW63" s="1570"/>
      <c r="BX63" s="1570"/>
      <c r="BY63" s="1570"/>
      <c r="BZ63" s="1570"/>
      <c r="CA63" s="1570"/>
      <c r="CB63" s="1570"/>
      <c r="CC63" s="1570"/>
      <c r="CD63" s="1570"/>
      <c r="CE63" s="1570"/>
      <c r="CF63" s="1570"/>
      <c r="CG63" s="1570"/>
      <c r="CH63" s="1570"/>
      <c r="CI63" s="1570"/>
      <c r="CJ63" s="1570"/>
      <c r="CK63" s="1570"/>
      <c r="CL63" s="1570"/>
      <c r="CM63" s="1570"/>
      <c r="CN63" s="1570"/>
      <c r="CO63" s="1570"/>
      <c r="CP63" s="1570"/>
      <c r="CQ63" s="1570"/>
      <c r="CR63" s="1570"/>
      <c r="CS63" s="1570"/>
      <c r="CT63" s="1570"/>
      <c r="CU63" s="1570"/>
      <c r="CV63" s="1570"/>
      <c r="CW63" s="1570"/>
      <c r="CX63" s="1570"/>
      <c r="CY63" s="1570"/>
      <c r="CZ63" s="1570"/>
      <c r="DA63" s="1570"/>
      <c r="DB63" s="1570"/>
      <c r="DC63" s="12"/>
      <c r="DD63" s="12"/>
      <c r="DE63" s="1571" t="s">
        <v>267</v>
      </c>
      <c r="DF63" s="1571"/>
      <c r="DG63" s="1571"/>
      <c r="DH63" s="1571"/>
      <c r="DI63" s="1571"/>
      <c r="DJ63" s="1571"/>
      <c r="DK63" s="1571"/>
      <c r="DL63" s="1571"/>
      <c r="DM63" s="1571"/>
      <c r="DN63" s="1571"/>
      <c r="DO63" s="1571"/>
      <c r="DP63" s="1571"/>
      <c r="DQ63" s="1571"/>
      <c r="DR63" s="1571"/>
      <c r="DS63" s="1571"/>
      <c r="DT63" s="1571"/>
      <c r="DU63" s="1571"/>
      <c r="DV63" s="1571"/>
      <c r="DW63" s="1571"/>
      <c r="DX63" s="1571"/>
      <c r="DY63" s="1571"/>
      <c r="DZ63" s="1571"/>
      <c r="EA63" s="1571"/>
      <c r="EB63" s="1571"/>
      <c r="EC63" s="1571"/>
      <c r="ED63" s="1571"/>
      <c r="EE63" s="873" t="str">
        <f>IF(FE6="","",FE6)</f>
        <v/>
      </c>
      <c r="EF63" s="873"/>
      <c r="EG63" s="873"/>
      <c r="EH63" s="873"/>
      <c r="EI63" s="873"/>
      <c r="EJ63" s="873"/>
      <c r="EK63" s="873"/>
      <c r="EL63" s="873"/>
      <c r="EM63" s="873"/>
      <c r="EN63" s="873"/>
      <c r="EO63" s="873"/>
      <c r="EP63" s="873"/>
      <c r="EQ63" s="873"/>
      <c r="ER63" s="873"/>
      <c r="ES63" s="873"/>
      <c r="ET63" s="873"/>
      <c r="EU63" s="873"/>
      <c r="EV63" s="873"/>
      <c r="EW63" s="873"/>
      <c r="EX63" s="873"/>
      <c r="EY63" s="873"/>
      <c r="EZ63" s="873"/>
      <c r="FA63" s="873"/>
      <c r="FB63" s="873"/>
      <c r="FC63" s="873"/>
      <c r="FD63" s="873"/>
      <c r="FE63" s="873"/>
      <c r="FF63" s="873"/>
      <c r="FG63" s="873"/>
      <c r="FH63" s="873"/>
      <c r="FI63" s="873"/>
      <c r="FJ63" s="873"/>
      <c r="FK63" s="873"/>
      <c r="FL63" s="873"/>
      <c r="FM63" s="873"/>
      <c r="FN63" s="873"/>
      <c r="FO63" s="873"/>
      <c r="FP63" s="873"/>
      <c r="FQ63" s="873"/>
      <c r="FR63" s="873"/>
      <c r="FS63" s="873"/>
      <c r="FT63" s="873"/>
      <c r="FU63" s="873"/>
      <c r="FV63" s="873"/>
      <c r="FW63" s="873"/>
      <c r="FX63" s="873"/>
      <c r="FY63" s="873"/>
      <c r="FZ63" s="873"/>
      <c r="GA63" s="873"/>
      <c r="GB63" s="873"/>
      <c r="GC63" s="873"/>
      <c r="GD63" s="873"/>
      <c r="GE63" s="873"/>
      <c r="GF63" s="873"/>
      <c r="GG63" s="873"/>
      <c r="GH63" s="873"/>
      <c r="GI63" s="873"/>
      <c r="GJ63" s="873"/>
      <c r="GK63" s="1572"/>
      <c r="GL63" s="27"/>
    </row>
    <row r="64" spans="1:199" ht="3.75" customHeight="1">
      <c r="B64" s="198"/>
      <c r="D64" s="7"/>
      <c r="E64" s="410"/>
      <c r="F64" s="411"/>
      <c r="G64" s="411"/>
      <c r="H64" s="142"/>
      <c r="I64" s="142"/>
      <c r="J64" s="412"/>
      <c r="K64" s="412"/>
      <c r="L64" s="412"/>
      <c r="M64" s="412"/>
      <c r="N64" s="412"/>
      <c r="O64" s="412"/>
      <c r="P64" s="412"/>
      <c r="Q64" s="412"/>
      <c r="R64" s="412"/>
      <c r="S64" s="412"/>
      <c r="T64" s="412"/>
      <c r="U64" s="412"/>
      <c r="V64" s="412"/>
      <c r="W64" s="412"/>
      <c r="X64" s="412"/>
      <c r="Y64" s="412"/>
      <c r="Z64" s="412"/>
      <c r="AA64" s="412"/>
      <c r="AB64" s="412"/>
      <c r="AC64" s="412"/>
      <c r="AD64" s="412"/>
      <c r="AE64" s="412"/>
      <c r="AF64" s="412"/>
      <c r="AG64" s="412"/>
      <c r="AH64" s="412"/>
      <c r="AI64" s="412"/>
      <c r="AJ64" s="412"/>
      <c r="AK64" s="412"/>
      <c r="AL64" s="412"/>
      <c r="AM64" s="412"/>
      <c r="AN64" s="412"/>
      <c r="AO64" s="412"/>
      <c r="AP64" s="412"/>
      <c r="AQ64" s="412"/>
      <c r="AR64" s="412"/>
      <c r="AS64" s="412"/>
      <c r="AT64" s="412"/>
      <c r="AU64" s="412"/>
      <c r="AV64" s="412"/>
      <c r="AW64" s="412"/>
      <c r="AX64" s="412"/>
      <c r="AY64" s="412"/>
      <c r="AZ64" s="412"/>
      <c r="BA64" s="412"/>
      <c r="BB64" s="412"/>
      <c r="BC64" s="412"/>
      <c r="BD64" s="412"/>
      <c r="BE64" s="412"/>
      <c r="BF64" s="412"/>
      <c r="BG64" s="412"/>
      <c r="BH64" s="412"/>
      <c r="BI64" s="412"/>
      <c r="BJ64" s="412"/>
      <c r="BK64" s="412"/>
      <c r="BL64" s="412"/>
      <c r="BM64" s="412"/>
      <c r="BN64" s="412"/>
      <c r="BO64" s="412"/>
      <c r="BP64" s="412"/>
      <c r="BQ64" s="412"/>
      <c r="BR64" s="412"/>
      <c r="BS64" s="412"/>
      <c r="BT64" s="412"/>
      <c r="BU64" s="412"/>
      <c r="BV64" s="412"/>
      <c r="BW64" s="412"/>
      <c r="BX64" s="412"/>
      <c r="BY64" s="412"/>
      <c r="BZ64" s="412"/>
      <c r="CA64" s="412"/>
      <c r="CB64" s="412"/>
      <c r="CC64" s="412"/>
      <c r="CD64" s="412"/>
      <c r="CE64" s="412"/>
      <c r="CF64" s="412"/>
      <c r="CG64" s="412"/>
      <c r="CH64" s="412"/>
      <c r="CI64" s="412"/>
      <c r="CJ64" s="412"/>
      <c r="CK64" s="412"/>
      <c r="CL64" s="412"/>
      <c r="CM64" s="412"/>
      <c r="CN64" s="412"/>
      <c r="CO64" s="412"/>
      <c r="CP64" s="412"/>
      <c r="CQ64" s="412"/>
      <c r="CR64" s="412"/>
      <c r="CS64" s="412"/>
      <c r="CT64" s="412"/>
      <c r="CU64" s="412"/>
      <c r="CV64" s="412"/>
      <c r="CW64" s="412"/>
      <c r="CX64" s="412"/>
      <c r="CY64" s="412"/>
      <c r="CZ64" s="412"/>
      <c r="DA64" s="412"/>
      <c r="DB64" s="412"/>
      <c r="DC64" s="412"/>
      <c r="DD64" s="412"/>
      <c r="DE64" s="413"/>
      <c r="DF64" s="413"/>
      <c r="DG64" s="413"/>
      <c r="DH64" s="413"/>
      <c r="DI64" s="413"/>
      <c r="DJ64" s="413"/>
      <c r="DK64" s="413"/>
      <c r="DL64" s="413"/>
      <c r="DM64" s="413"/>
      <c r="DN64" s="413"/>
      <c r="DO64" s="413"/>
      <c r="DP64" s="413"/>
      <c r="DQ64" s="413"/>
      <c r="DR64" s="413"/>
      <c r="DS64" s="413"/>
      <c r="DT64" s="413"/>
      <c r="DU64" s="413"/>
      <c r="DV64" s="413"/>
      <c r="DW64" s="413"/>
      <c r="DX64" s="413"/>
      <c r="DY64" s="413"/>
      <c r="DZ64" s="413"/>
      <c r="EA64" s="413"/>
      <c r="EB64" s="413"/>
      <c r="EC64" s="413"/>
      <c r="ED64" s="413"/>
      <c r="EE64" s="413"/>
      <c r="EF64" s="413"/>
      <c r="EG64" s="413"/>
      <c r="EH64" s="413"/>
      <c r="EI64" s="414"/>
      <c r="EJ64" s="414"/>
      <c r="EK64" s="414"/>
      <c r="EL64" s="414"/>
      <c r="EM64" s="414"/>
      <c r="EN64" s="414"/>
      <c r="EO64" s="414"/>
      <c r="EP64" s="414"/>
      <c r="EQ64" s="414"/>
      <c r="ER64" s="414"/>
      <c r="ES64" s="414"/>
      <c r="ET64" s="414"/>
      <c r="EU64" s="414"/>
      <c r="EV64" s="414"/>
      <c r="EW64" s="414"/>
      <c r="EX64" s="414"/>
      <c r="EY64" s="414"/>
      <c r="EZ64" s="414"/>
      <c r="FA64" s="414"/>
      <c r="FB64" s="414"/>
      <c r="FC64" s="414"/>
      <c r="FD64" s="414"/>
      <c r="FE64" s="414"/>
      <c r="FF64" s="414"/>
      <c r="FG64" s="414"/>
      <c r="FH64" s="414"/>
      <c r="FI64" s="414"/>
      <c r="FJ64" s="414"/>
      <c r="FK64" s="414"/>
      <c r="FL64" s="414"/>
      <c r="FM64" s="414"/>
      <c r="FN64" s="414"/>
      <c r="FO64" s="414"/>
      <c r="FP64" s="414"/>
      <c r="FQ64" s="414"/>
      <c r="FR64" s="414"/>
      <c r="FS64" s="414"/>
      <c r="FT64" s="414"/>
      <c r="FU64" s="414"/>
      <c r="FV64" s="414"/>
      <c r="FW64" s="414"/>
      <c r="FX64" s="414"/>
      <c r="FY64" s="414"/>
      <c r="FZ64" s="414"/>
      <c r="GA64" s="414"/>
      <c r="GB64" s="414"/>
      <c r="GC64" s="414"/>
      <c r="GD64" s="414"/>
      <c r="GE64" s="414"/>
      <c r="GF64" s="414"/>
      <c r="GG64" s="414"/>
      <c r="GH64" s="414"/>
      <c r="GI64" s="414"/>
      <c r="GJ64" s="414"/>
      <c r="GK64" s="415"/>
      <c r="GL64" s="27"/>
    </row>
    <row r="65" spans="1:199" ht="10.5" customHeight="1">
      <c r="B65" s="198"/>
      <c r="D65" s="7"/>
      <c r="E65" s="374"/>
      <c r="F65" s="375"/>
      <c r="G65" s="375"/>
      <c r="H65" s="376"/>
      <c r="I65" s="377"/>
      <c r="J65" s="378"/>
      <c r="K65" s="378"/>
      <c r="L65" s="378"/>
      <c r="M65" s="378"/>
      <c r="N65" s="377"/>
      <c r="O65" s="377"/>
      <c r="P65" s="379"/>
      <c r="Q65" s="379"/>
      <c r="R65" s="379"/>
      <c r="S65" s="379"/>
      <c r="T65" s="379"/>
      <c r="U65" s="379"/>
      <c r="V65" s="379"/>
      <c r="W65" s="379"/>
      <c r="X65" s="379"/>
      <c r="Y65" s="380"/>
      <c r="Z65" s="377"/>
      <c r="AA65" s="377"/>
      <c r="AB65" s="377"/>
      <c r="AC65" s="377"/>
      <c r="AD65" s="377"/>
      <c r="AE65" s="377"/>
      <c r="AF65" s="377"/>
      <c r="AG65" s="377"/>
      <c r="AH65" s="377"/>
      <c r="AI65" s="377"/>
      <c r="AJ65" s="377"/>
      <c r="AK65" s="377"/>
      <c r="AL65" s="377"/>
      <c r="AM65" s="377"/>
      <c r="AN65" s="377"/>
      <c r="AO65" s="377"/>
      <c r="AP65" s="377"/>
      <c r="AQ65" s="377"/>
      <c r="AR65" s="377"/>
      <c r="AS65" s="377"/>
      <c r="AT65" s="1557" t="s">
        <v>330</v>
      </c>
      <c r="AU65" s="1557"/>
      <c r="AV65" s="1557"/>
      <c r="AW65" s="1557"/>
      <c r="AX65" s="1557"/>
      <c r="AY65" s="1557"/>
      <c r="AZ65" s="1557"/>
      <c r="BA65" s="1557"/>
      <c r="BB65" s="1557"/>
      <c r="BC65" s="1557"/>
      <c r="BD65" s="1557"/>
      <c r="BE65" s="1557"/>
      <c r="BF65" s="1557"/>
      <c r="BG65" s="1557"/>
      <c r="BH65" s="1557"/>
      <c r="BI65" s="1557"/>
      <c r="BJ65" s="1557"/>
      <c r="BK65" s="1557"/>
      <c r="BL65" s="1557"/>
      <c r="BM65" s="1557"/>
      <c r="BN65" s="1557"/>
      <c r="BO65" s="1557"/>
      <c r="BP65" s="1557"/>
      <c r="BQ65" s="1557"/>
      <c r="BR65" s="1557"/>
      <c r="BS65" s="1557"/>
      <c r="BT65" s="1557"/>
      <c r="BU65" s="1557"/>
      <c r="BV65" s="377"/>
      <c r="BW65" s="377"/>
      <c r="BX65" s="377"/>
      <c r="BY65" s="377"/>
      <c r="BZ65" s="377"/>
      <c r="CA65" s="377"/>
      <c r="CB65" s="377"/>
      <c r="CC65" s="377"/>
      <c r="CD65" s="381"/>
      <c r="CE65" s="381"/>
      <c r="CF65" s="381"/>
      <c r="CG65" s="381"/>
      <c r="CH65" s="381"/>
      <c r="CI65" s="381"/>
      <c r="CJ65" s="381"/>
      <c r="CK65" s="381"/>
      <c r="CL65" s="382"/>
      <c r="CM65" s="382"/>
      <c r="CN65" s="382"/>
      <c r="CO65" s="382"/>
      <c r="CP65" s="382"/>
      <c r="CQ65" s="382"/>
      <c r="CR65" s="382"/>
      <c r="CS65" s="382"/>
      <c r="CT65" s="377"/>
      <c r="CU65" s="383"/>
      <c r="CV65" s="383"/>
      <c r="CW65" s="383"/>
      <c r="CX65" s="383"/>
      <c r="CY65" s="383"/>
      <c r="CZ65" s="383"/>
      <c r="DA65" s="383"/>
      <c r="DB65" s="377"/>
      <c r="DC65" s="380"/>
      <c r="DD65" s="380"/>
      <c r="DE65" s="380"/>
      <c r="DF65" s="380"/>
      <c r="DG65" s="380"/>
      <c r="DH65" s="380"/>
      <c r="DI65" s="380"/>
      <c r="DJ65" s="380"/>
      <c r="DK65" s="380"/>
      <c r="DL65" s="380"/>
      <c r="DM65" s="380"/>
      <c r="DN65" s="380"/>
      <c r="DO65" s="380"/>
      <c r="DP65" s="380"/>
      <c r="DQ65" s="380"/>
      <c r="DR65" s="377"/>
      <c r="DS65" s="384"/>
      <c r="DT65" s="384"/>
      <c r="DU65" s="384"/>
      <c r="DV65" s="384"/>
      <c r="DW65" s="384"/>
      <c r="DX65" s="380"/>
      <c r="DY65" s="380"/>
      <c r="DZ65" s="380"/>
      <c r="EA65" s="380"/>
      <c r="EB65" s="380"/>
      <c r="EC65" s="380"/>
      <c r="ED65" s="380"/>
      <c r="EE65" s="380"/>
      <c r="EF65" s="380"/>
      <c r="EG65" s="380"/>
      <c r="EH65" s="380"/>
      <c r="EI65" s="380"/>
      <c r="EJ65" s="380"/>
      <c r="EK65" s="380"/>
      <c r="EL65" s="354"/>
      <c r="EM65" s="385"/>
      <c r="EN65" s="385"/>
      <c r="EO65" s="385"/>
      <c r="EP65" s="385"/>
      <c r="EQ65" s="385"/>
      <c r="ER65" s="385"/>
      <c r="ES65" s="385"/>
      <c r="ET65" s="385"/>
      <c r="EU65" s="385"/>
      <c r="EV65" s="385"/>
      <c r="EW65" s="385"/>
      <c r="EX65" s="385"/>
      <c r="EY65" s="385"/>
      <c r="EZ65" s="385"/>
      <c r="FA65" s="385"/>
      <c r="FB65" s="385"/>
      <c r="FC65" s="385"/>
      <c r="FD65" s="385"/>
      <c r="FE65" s="385"/>
      <c r="FF65" s="385"/>
      <c r="FG65" s="385"/>
      <c r="FH65" s="385"/>
      <c r="FI65" s="386"/>
      <c r="FJ65" s="386"/>
      <c r="FK65" s="386"/>
      <c r="FL65" s="386"/>
      <c r="FM65" s="386"/>
      <c r="FN65" s="386"/>
      <c r="FO65" s="386"/>
      <c r="FP65" s="386"/>
      <c r="FQ65" s="386"/>
      <c r="FR65" s="386"/>
      <c r="FS65" s="386"/>
      <c r="FT65" s="386"/>
      <c r="FU65" s="386"/>
      <c r="FV65" s="386"/>
      <c r="FW65" s="386"/>
      <c r="FX65" s="386"/>
      <c r="FY65" s="386"/>
      <c r="FZ65" s="386"/>
      <c r="GA65" s="386"/>
      <c r="GB65" s="386"/>
      <c r="GC65" s="386"/>
      <c r="GD65" s="386"/>
      <c r="GE65" s="386"/>
      <c r="GF65" s="386"/>
      <c r="GG65" s="386"/>
      <c r="GH65" s="386"/>
      <c r="GI65" s="386"/>
      <c r="GJ65" s="386"/>
      <c r="GK65" s="387"/>
      <c r="GL65" s="27"/>
      <c r="GM65" s="1558" t="s">
        <v>339</v>
      </c>
      <c r="GN65" s="1558"/>
      <c r="GO65" s="1558"/>
      <c r="GP65" s="1558"/>
      <c r="GQ65" s="1558"/>
    </row>
    <row r="66" spans="1:199" s="44" customFormat="1" ht="11.25" customHeight="1">
      <c r="B66" s="277"/>
      <c r="D66" s="388"/>
      <c r="E66" s="389"/>
      <c r="F66" s="390"/>
      <c r="G66" s="390"/>
      <c r="H66" s="391"/>
      <c r="I66" s="45"/>
      <c r="J66" s="45"/>
      <c r="K66" s="45"/>
      <c r="L66" s="45"/>
      <c r="M66" s="45"/>
      <c r="N66" s="45"/>
      <c r="O66" s="1538" t="s">
        <v>25</v>
      </c>
      <c r="P66" s="1538"/>
      <c r="Q66" s="1538"/>
      <c r="R66" s="1538"/>
      <c r="S66" s="1538"/>
      <c r="T66" s="5"/>
      <c r="U66" s="1540" t="s">
        <v>26</v>
      </c>
      <c r="V66" s="1540"/>
      <c r="W66" s="1540"/>
      <c r="X66" s="1540"/>
      <c r="Y66" s="1540"/>
      <c r="Z66" s="819" t="s">
        <v>274</v>
      </c>
      <c r="AA66" s="819"/>
      <c r="AB66" s="819"/>
      <c r="AC66" s="819"/>
      <c r="AD66" s="819"/>
      <c r="AE66" s="819"/>
      <c r="AF66" s="819"/>
      <c r="AG66" s="819"/>
      <c r="AH66" s="819"/>
      <c r="AI66" s="819"/>
      <c r="AJ66" s="819"/>
      <c r="AK66" s="819"/>
      <c r="AL66" s="819"/>
      <c r="AM66" s="819"/>
      <c r="AN66" s="819"/>
      <c r="AO66" s="819"/>
      <c r="AP66" s="819"/>
      <c r="AQ66" s="819"/>
      <c r="AR66" s="819"/>
      <c r="AS66" s="392"/>
      <c r="AT66" s="1559" t="str">
        <f>IF(J7="","",J7)</f>
        <v/>
      </c>
      <c r="AU66" s="1559"/>
      <c r="AV66" s="1559"/>
      <c r="AW66" s="1559"/>
      <c r="AX66" s="1559"/>
      <c r="AY66" s="1559"/>
      <c r="AZ66" s="1559"/>
      <c r="BA66" s="1559"/>
      <c r="BB66" s="1559"/>
      <c r="BC66" s="1559"/>
      <c r="BD66" s="1559"/>
      <c r="BE66" s="1559"/>
      <c r="BF66" s="1559"/>
      <c r="BG66" s="1559"/>
      <c r="BH66" s="1559"/>
      <c r="BI66" s="1559"/>
      <c r="BJ66" s="1559"/>
      <c r="BK66" s="1559"/>
      <c r="BL66" s="1559"/>
      <c r="BM66" s="1559"/>
      <c r="BN66" s="1559"/>
      <c r="BO66" s="1559"/>
      <c r="BP66" s="1559"/>
      <c r="BQ66" s="1559"/>
      <c r="BR66" s="1559"/>
      <c r="BS66" s="1559"/>
      <c r="BT66" s="1559"/>
      <c r="BU66" s="1559"/>
      <c r="BV66" s="1559"/>
      <c r="BW66" s="1559"/>
      <c r="BX66" s="1559"/>
      <c r="BY66" s="1559"/>
      <c r="BZ66" s="1559"/>
      <c r="CA66" s="1559"/>
      <c r="CB66" s="1559"/>
      <c r="CC66" s="1559"/>
      <c r="CD66" s="1559"/>
      <c r="CE66" s="1559"/>
      <c r="CF66" s="1559"/>
      <c r="CG66" s="1559"/>
      <c r="CH66" s="1559"/>
      <c r="CI66" s="1559"/>
      <c r="CJ66" s="1559"/>
      <c r="CK66" s="1559"/>
      <c r="CL66" s="1559"/>
      <c r="CM66" s="1559"/>
      <c r="CN66" s="1559"/>
      <c r="CO66" s="1559"/>
      <c r="CP66" s="1559"/>
      <c r="CQ66" s="1559"/>
      <c r="CR66" s="1559"/>
      <c r="CS66" s="1559"/>
      <c r="CT66" s="1559"/>
      <c r="CU66" s="1559"/>
      <c r="CV66" s="1559"/>
      <c r="CW66" s="1559"/>
      <c r="CX66" s="1559"/>
      <c r="CY66" s="1559"/>
      <c r="CZ66" s="1559"/>
      <c r="DA66" s="1559"/>
      <c r="DB66" s="1559"/>
      <c r="DC66" s="1559"/>
      <c r="DD66" s="1559"/>
      <c r="DE66" s="1559"/>
      <c r="DF66" s="1559"/>
      <c r="DG66" s="1559"/>
      <c r="DH66" s="1559"/>
      <c r="DI66" s="1559"/>
      <c r="DJ66" s="1559"/>
      <c r="DK66" s="1559"/>
      <c r="DL66" s="1559"/>
      <c r="DM66" s="1559"/>
      <c r="DN66" s="1559"/>
      <c r="DO66" s="1559"/>
      <c r="DP66" s="1559"/>
      <c r="DQ66" s="1559"/>
      <c r="DR66" s="1559"/>
      <c r="DS66" s="1559"/>
      <c r="DT66" s="1559"/>
      <c r="DU66" s="849" t="s">
        <v>111</v>
      </c>
      <c r="DV66" s="849"/>
      <c r="DW66" s="849"/>
      <c r="DX66" s="849"/>
      <c r="DY66" s="849"/>
      <c r="DZ66" s="849"/>
      <c r="EA66" s="849"/>
      <c r="EB66" s="849"/>
      <c r="EC66" s="849"/>
      <c r="ED66" s="849"/>
      <c r="EE66" s="849"/>
      <c r="EF66" s="849"/>
      <c r="EG66" s="849"/>
      <c r="EH66" s="849"/>
      <c r="EI66" s="849"/>
      <c r="EJ66" s="849"/>
      <c r="EK66" s="849"/>
      <c r="EL66" s="849"/>
      <c r="EM66" s="849"/>
      <c r="EN66" s="849"/>
      <c r="EO66" s="849"/>
      <c r="EP66" s="849"/>
      <c r="EQ66" s="849"/>
      <c r="ER66" s="849"/>
      <c r="ES66" s="849"/>
      <c r="ET66" s="849"/>
      <c r="EU66" s="849"/>
      <c r="EV66" s="849"/>
      <c r="EW66" s="849"/>
      <c r="EX66" s="849"/>
      <c r="EY66" s="849"/>
      <c r="EZ66" s="849"/>
      <c r="FA66" s="849"/>
      <c r="FB66" s="849"/>
      <c r="FC66" s="849"/>
      <c r="FD66" s="849"/>
      <c r="FE66" s="849"/>
      <c r="FF66" s="849"/>
      <c r="FG66" s="849"/>
      <c r="FH66" s="849"/>
      <c r="FI66" s="849"/>
      <c r="FJ66" s="849"/>
      <c r="FK66" s="849"/>
      <c r="FL66" s="849"/>
      <c r="FM66" s="849"/>
      <c r="FN66" s="849"/>
      <c r="FO66" s="849"/>
      <c r="FP66" s="849"/>
      <c r="FQ66" s="849"/>
      <c r="FR66" s="849"/>
      <c r="FS66" s="849"/>
      <c r="FT66" s="849"/>
      <c r="FU66" s="849"/>
      <c r="FV66" s="849"/>
      <c r="FW66" s="849"/>
      <c r="FX66" s="849"/>
      <c r="FY66" s="849"/>
      <c r="FZ66" s="849"/>
      <c r="GA66" s="849"/>
      <c r="GB66" s="849"/>
      <c r="GC66" s="849"/>
      <c r="GD66" s="849"/>
      <c r="GE66" s="849"/>
      <c r="GF66" s="849"/>
      <c r="GG66" s="849"/>
      <c r="GH66" s="849"/>
      <c r="GI66" s="849"/>
      <c r="GJ66" s="849"/>
      <c r="GK66" s="1560"/>
      <c r="GL66" s="27"/>
      <c r="GM66" s="1558"/>
      <c r="GN66" s="1558"/>
      <c r="GO66" s="1558"/>
      <c r="GP66" s="1558"/>
      <c r="GQ66" s="1558"/>
    </row>
    <row r="67" spans="1:199" s="46" customFormat="1" ht="9.75" customHeight="1">
      <c r="B67" s="278"/>
      <c r="D67" s="41"/>
      <c r="E67" s="389"/>
      <c r="F67" s="390"/>
      <c r="G67" s="390"/>
      <c r="H67" s="393"/>
      <c r="I67" s="42"/>
      <c r="J67" s="42"/>
      <c r="K67" s="42"/>
      <c r="L67" s="42"/>
      <c r="M67" s="42"/>
      <c r="N67" s="42"/>
      <c r="O67" s="1538"/>
      <c r="P67" s="1538"/>
      <c r="Q67" s="1538"/>
      <c r="R67" s="1538"/>
      <c r="S67" s="1538"/>
      <c r="T67" s="5"/>
      <c r="U67" s="1540"/>
      <c r="V67" s="1540"/>
      <c r="W67" s="1540"/>
      <c r="X67" s="1540"/>
      <c r="Y67" s="1540"/>
      <c r="Z67" s="42"/>
      <c r="AA67" s="819">
        <v>3</v>
      </c>
      <c r="AB67" s="819"/>
      <c r="AC67" s="819"/>
      <c r="AD67" s="819"/>
      <c r="AE67" s="819"/>
      <c r="AF67" s="819"/>
      <c r="AG67" s="819"/>
      <c r="AH67" s="372"/>
      <c r="AI67" s="372"/>
      <c r="AJ67" s="104"/>
      <c r="AK67" s="104"/>
      <c r="AL67" s="104"/>
      <c r="AM67" s="104"/>
      <c r="AN67" s="104"/>
      <c r="AO67" s="104"/>
      <c r="AP67" s="104"/>
      <c r="AQ67" s="104"/>
      <c r="AR67" s="104"/>
      <c r="AS67" s="819">
        <v>5</v>
      </c>
      <c r="AT67" s="819"/>
      <c r="AU67" s="819"/>
      <c r="AV67" s="819"/>
      <c r="AW67" s="819"/>
      <c r="AX67" s="819"/>
      <c r="AY67" s="819"/>
      <c r="AZ67" s="104"/>
      <c r="BA67" s="372"/>
      <c r="BB67" s="372"/>
      <c r="BC67" s="372"/>
      <c r="BD67" s="372"/>
      <c r="BE67" s="372"/>
      <c r="BF67" s="372"/>
      <c r="BG67" s="372"/>
      <c r="BH67" s="104"/>
      <c r="BI67" s="372"/>
      <c r="BJ67" s="372"/>
      <c r="BK67" s="372"/>
      <c r="BL67" s="372"/>
      <c r="BM67" s="372"/>
      <c r="BN67" s="372"/>
      <c r="BO67" s="372"/>
      <c r="BP67" s="104"/>
      <c r="BQ67" s="372"/>
      <c r="BR67" s="372"/>
      <c r="BS67" s="372"/>
      <c r="BT67" s="372"/>
      <c r="BU67" s="372"/>
      <c r="BV67" s="372"/>
      <c r="BW67" s="372"/>
      <c r="BX67" s="104"/>
      <c r="BY67" s="372"/>
      <c r="BZ67" s="372"/>
      <c r="CA67" s="372"/>
      <c r="CB67" s="372"/>
      <c r="CC67" s="372"/>
      <c r="CD67" s="372"/>
      <c r="CE67" s="372"/>
      <c r="CF67" s="104"/>
      <c r="CG67" s="819">
        <v>10</v>
      </c>
      <c r="CH67" s="819"/>
      <c r="CI67" s="819"/>
      <c r="CJ67" s="819"/>
      <c r="CK67" s="819"/>
      <c r="CL67" s="819"/>
      <c r="CM67" s="819"/>
      <c r="CN67" s="104"/>
      <c r="CO67" s="372"/>
      <c r="CP67" s="372"/>
      <c r="CQ67" s="372"/>
      <c r="CR67" s="372"/>
      <c r="CS67" s="372"/>
      <c r="CT67" s="372"/>
      <c r="CU67" s="372"/>
      <c r="CV67" s="104"/>
      <c r="CW67" s="372"/>
      <c r="CX67" s="372"/>
      <c r="CY67" s="372"/>
      <c r="CZ67" s="372"/>
      <c r="DA67" s="372"/>
      <c r="DB67" s="372"/>
      <c r="DC67" s="372"/>
      <c r="DD67" s="104"/>
      <c r="DE67" s="372"/>
      <c r="DF67" s="372"/>
      <c r="DG67" s="372"/>
      <c r="DH67" s="372"/>
      <c r="DI67" s="372"/>
      <c r="DJ67" s="372"/>
      <c r="DK67" s="372"/>
      <c r="DL67" s="372"/>
      <c r="DM67" s="372"/>
      <c r="DN67" s="372"/>
      <c r="DO67" s="372"/>
      <c r="DP67" s="372"/>
      <c r="DQ67" s="372"/>
      <c r="DR67" s="372"/>
      <c r="DS67" s="372"/>
      <c r="DT67" s="372"/>
      <c r="DU67" s="372"/>
      <c r="DV67" s="373"/>
      <c r="DW67" s="373"/>
      <c r="DX67" s="104"/>
      <c r="DY67" s="104"/>
      <c r="DZ67" s="104"/>
      <c r="EA67" s="104"/>
      <c r="EB67" s="104"/>
      <c r="EC67" s="104"/>
      <c r="ED67" s="104"/>
      <c r="EE67" s="104"/>
      <c r="EF67" s="104"/>
      <c r="EG67" s="104"/>
      <c r="EH67" s="104"/>
      <c r="EI67" s="104"/>
      <c r="EJ67" s="104"/>
      <c r="EK67" s="104"/>
      <c r="EL67" s="819">
        <v>15</v>
      </c>
      <c r="EM67" s="819"/>
      <c r="EN67" s="819"/>
      <c r="EO67" s="819"/>
      <c r="EP67" s="104"/>
      <c r="EQ67" s="104"/>
      <c r="ER67" s="104"/>
      <c r="ES67" s="819">
        <v>16</v>
      </c>
      <c r="ET67" s="819"/>
      <c r="EU67" s="819"/>
      <c r="EV67" s="819"/>
      <c r="EW67" s="373"/>
      <c r="EX67" s="373"/>
      <c r="EY67" s="373"/>
      <c r="EZ67" s="373"/>
      <c r="FA67" s="373"/>
      <c r="FB67" s="373"/>
      <c r="FC67" s="373"/>
      <c r="FD67" s="373"/>
      <c r="FE67" s="373"/>
      <c r="FF67" s="373"/>
      <c r="FG67" s="373"/>
      <c r="FH67" s="819">
        <v>18</v>
      </c>
      <c r="FI67" s="819"/>
      <c r="FJ67" s="819"/>
      <c r="FK67" s="819"/>
      <c r="FL67" s="104"/>
      <c r="FM67" s="104"/>
      <c r="FN67" s="104"/>
      <c r="FO67" s="104"/>
      <c r="FP67" s="104"/>
      <c r="FQ67" s="104"/>
      <c r="FR67" s="104"/>
      <c r="FS67" s="104"/>
      <c r="FT67" s="104"/>
      <c r="FU67" s="104"/>
      <c r="FV67" s="104"/>
      <c r="FW67" s="819">
        <v>20</v>
      </c>
      <c r="FX67" s="819"/>
      <c r="FY67" s="819"/>
      <c r="FZ67" s="819"/>
      <c r="GA67" s="104"/>
      <c r="GB67" s="104"/>
      <c r="GC67" s="104"/>
      <c r="GD67" s="104"/>
      <c r="GE67" s="104"/>
      <c r="GF67" s="104"/>
      <c r="GG67" s="104"/>
      <c r="GH67" s="104"/>
      <c r="GI67" s="104"/>
      <c r="GJ67" s="104"/>
      <c r="GK67" s="394"/>
      <c r="GL67" s="27"/>
      <c r="GM67" s="1558"/>
      <c r="GN67" s="1558"/>
      <c r="GO67" s="1558"/>
      <c r="GP67" s="1558"/>
      <c r="GQ67" s="1558"/>
    </row>
    <row r="68" spans="1:199" ht="24" customHeight="1">
      <c r="B68" s="1562">
        <v>3</v>
      </c>
      <c r="C68" s="1562"/>
      <c r="D68" s="7"/>
      <c r="E68" s="389"/>
      <c r="F68" s="1563" t="s">
        <v>64</v>
      </c>
      <c r="G68" s="1563"/>
      <c r="H68" s="321"/>
      <c r="I68" s="19"/>
      <c r="J68" s="937"/>
      <c r="K68" s="938"/>
      <c r="L68" s="938"/>
      <c r="M68" s="939"/>
      <c r="N68" s="317"/>
      <c r="O68" s="317"/>
      <c r="P68" s="1249">
        <v>6</v>
      </c>
      <c r="Q68" s="1250"/>
      <c r="R68" s="1250"/>
      <c r="S68" s="1251"/>
      <c r="T68" s="12"/>
      <c r="U68" s="1249">
        <v>3</v>
      </c>
      <c r="V68" s="1250"/>
      <c r="W68" s="1250"/>
      <c r="X68" s="1251"/>
      <c r="Y68" s="43"/>
      <c r="Z68" s="19"/>
      <c r="AA68" s="933" t="str">
        <f>DBCS(MID(J7,1,1))</f>
        <v/>
      </c>
      <c r="AB68" s="934"/>
      <c r="AC68" s="934"/>
      <c r="AD68" s="934"/>
      <c r="AE68" s="934"/>
      <c r="AF68" s="934"/>
      <c r="AG68" s="935"/>
      <c r="AH68" s="16"/>
      <c r="AI68" s="933" t="str">
        <f>DBCS(MID(J7,2,1))</f>
        <v/>
      </c>
      <c r="AJ68" s="934"/>
      <c r="AK68" s="934"/>
      <c r="AL68" s="934"/>
      <c r="AM68" s="934"/>
      <c r="AN68" s="934"/>
      <c r="AO68" s="935"/>
      <c r="AP68" s="16"/>
      <c r="AQ68" s="16"/>
      <c r="AR68" s="317"/>
      <c r="AS68" s="933" t="str">
        <f>MID($D$7,1,1)</f>
        <v/>
      </c>
      <c r="AT68" s="934"/>
      <c r="AU68" s="934"/>
      <c r="AV68" s="934"/>
      <c r="AW68" s="934"/>
      <c r="AX68" s="934"/>
      <c r="AY68" s="935"/>
      <c r="AZ68" s="16"/>
      <c r="BA68" s="933" t="str">
        <f>MID($D$7,2,1)</f>
        <v/>
      </c>
      <c r="BB68" s="934"/>
      <c r="BC68" s="934"/>
      <c r="BD68" s="934"/>
      <c r="BE68" s="934"/>
      <c r="BF68" s="934"/>
      <c r="BG68" s="935"/>
      <c r="BH68" s="16"/>
      <c r="BI68" s="933" t="str">
        <f>MID($D$7,3,1)</f>
        <v/>
      </c>
      <c r="BJ68" s="934"/>
      <c r="BK68" s="934"/>
      <c r="BL68" s="934"/>
      <c r="BM68" s="934"/>
      <c r="BN68" s="934"/>
      <c r="BO68" s="935"/>
      <c r="BP68" s="16"/>
      <c r="BQ68" s="933" t="str">
        <f>MID($D$7,4,1)</f>
        <v/>
      </c>
      <c r="BR68" s="934"/>
      <c r="BS68" s="934"/>
      <c r="BT68" s="934"/>
      <c r="BU68" s="934"/>
      <c r="BV68" s="934"/>
      <c r="BW68" s="935"/>
      <c r="BX68" s="16"/>
      <c r="BY68" s="933" t="str">
        <f>MID($D$7,5,1)</f>
        <v/>
      </c>
      <c r="BZ68" s="934"/>
      <c r="CA68" s="934"/>
      <c r="CB68" s="934"/>
      <c r="CC68" s="934"/>
      <c r="CD68" s="934"/>
      <c r="CE68" s="935"/>
      <c r="CF68" s="16"/>
      <c r="CG68" s="933" t="str">
        <f>MID($D$7,6,1)</f>
        <v/>
      </c>
      <c r="CH68" s="934"/>
      <c r="CI68" s="934"/>
      <c r="CJ68" s="934"/>
      <c r="CK68" s="934"/>
      <c r="CL68" s="934"/>
      <c r="CM68" s="935"/>
      <c r="CN68" s="16"/>
      <c r="CO68" s="933" t="str">
        <f>MID($D$7,7,1)</f>
        <v/>
      </c>
      <c r="CP68" s="934"/>
      <c r="CQ68" s="934"/>
      <c r="CR68" s="934"/>
      <c r="CS68" s="934"/>
      <c r="CT68" s="934"/>
      <c r="CU68" s="935"/>
      <c r="CV68" s="16"/>
      <c r="CW68" s="933" t="str">
        <f>MID($D$7,8,1)</f>
        <v/>
      </c>
      <c r="CX68" s="934"/>
      <c r="CY68" s="934"/>
      <c r="CZ68" s="934"/>
      <c r="DA68" s="934"/>
      <c r="DB68" s="934"/>
      <c r="DC68" s="935"/>
      <c r="DD68" s="16"/>
      <c r="DE68" s="933" t="str">
        <f>MID($D$7,9,1)</f>
        <v/>
      </c>
      <c r="DF68" s="934"/>
      <c r="DG68" s="934"/>
      <c r="DH68" s="934"/>
      <c r="DI68" s="934"/>
      <c r="DJ68" s="934"/>
      <c r="DK68" s="935"/>
      <c r="DL68" s="16"/>
      <c r="DM68" s="933" t="str">
        <f>MID($D$7,10,1)</f>
        <v/>
      </c>
      <c r="DN68" s="934"/>
      <c r="DO68" s="934"/>
      <c r="DP68" s="934"/>
      <c r="DQ68" s="934"/>
      <c r="DR68" s="934"/>
      <c r="DS68" s="935"/>
      <c r="DT68" s="849" t="s">
        <v>110</v>
      </c>
      <c r="DU68" s="849"/>
      <c r="DV68" s="849"/>
      <c r="DW68" s="849"/>
      <c r="DX68" s="849"/>
      <c r="DY68" s="849"/>
      <c r="DZ68" s="849"/>
      <c r="EA68" s="849"/>
      <c r="EB68" s="849"/>
      <c r="EC68" s="849"/>
      <c r="ED68" s="849"/>
      <c r="EE68" s="849"/>
      <c r="EF68" s="849"/>
      <c r="EG68" s="849"/>
      <c r="EH68" s="849"/>
      <c r="EI68" s="849"/>
      <c r="EJ68" s="849"/>
      <c r="EK68" s="849"/>
      <c r="EL68" s="878" t="str">
        <f>MID($AP$7,1,1)</f>
        <v/>
      </c>
      <c r="EM68" s="879"/>
      <c r="EN68" s="879"/>
      <c r="EO68" s="880"/>
      <c r="EP68" s="38"/>
      <c r="EQ68" s="38"/>
      <c r="ER68" s="38"/>
      <c r="ES68" s="878" t="str">
        <f>MID($AP$7,2,1)</f>
        <v/>
      </c>
      <c r="ET68" s="879"/>
      <c r="EU68" s="879"/>
      <c r="EV68" s="880"/>
      <c r="EW68" s="37"/>
      <c r="EX68" s="878" t="str">
        <f>MID($AP$7,3,1)</f>
        <v/>
      </c>
      <c r="EY68" s="879"/>
      <c r="EZ68" s="879"/>
      <c r="FA68" s="880"/>
      <c r="FB68" s="1541" t="s">
        <v>19</v>
      </c>
      <c r="FC68" s="1541"/>
      <c r="FD68" s="1541"/>
      <c r="FE68" s="1541"/>
      <c r="FF68" s="1541"/>
      <c r="FG68" s="1541"/>
      <c r="FH68" s="878" t="str">
        <f>MID($AP$7,4,1)</f>
        <v/>
      </c>
      <c r="FI68" s="879"/>
      <c r="FJ68" s="879"/>
      <c r="FK68" s="880"/>
      <c r="FL68" s="37"/>
      <c r="FM68" s="878" t="str">
        <f>MID($AP$7,5,1)</f>
        <v/>
      </c>
      <c r="FN68" s="879"/>
      <c r="FO68" s="879"/>
      <c r="FP68" s="880"/>
      <c r="FQ68" s="960" t="s">
        <v>20</v>
      </c>
      <c r="FR68" s="960"/>
      <c r="FS68" s="960"/>
      <c r="FT68" s="960"/>
      <c r="FU68" s="960"/>
      <c r="FV68" s="960"/>
      <c r="FW68" s="878" t="str">
        <f>MID($AP$7,6,1)</f>
        <v/>
      </c>
      <c r="FX68" s="879"/>
      <c r="FY68" s="879"/>
      <c r="FZ68" s="880"/>
      <c r="GA68" s="37"/>
      <c r="GB68" s="878" t="str">
        <f>MID($AP$7,7,1)</f>
        <v/>
      </c>
      <c r="GC68" s="879"/>
      <c r="GD68" s="879"/>
      <c r="GE68" s="880"/>
      <c r="GF68" s="960" t="s">
        <v>21</v>
      </c>
      <c r="GG68" s="960"/>
      <c r="GH68" s="960"/>
      <c r="GI68" s="960"/>
      <c r="GJ68" s="960"/>
      <c r="GK68" s="961"/>
      <c r="GL68" s="720"/>
      <c r="GM68" s="1558"/>
      <c r="GN68" s="1558"/>
      <c r="GO68" s="1558"/>
      <c r="GP68" s="1558"/>
      <c r="GQ68" s="1558"/>
    </row>
    <row r="69" spans="1:199" s="47" customFormat="1" ht="12" customHeight="1">
      <c r="D69" s="6"/>
      <c r="E69" s="395"/>
      <c r="F69" s="396"/>
      <c r="G69" s="396"/>
      <c r="H69" s="397"/>
      <c r="I69" s="5"/>
      <c r="J69" s="5"/>
      <c r="K69" s="5"/>
      <c r="L69" s="5"/>
      <c r="M69" s="5"/>
      <c r="N69" s="5"/>
      <c r="O69" s="5"/>
      <c r="P69" s="108"/>
      <c r="Q69" s="108"/>
      <c r="R69" s="108"/>
      <c r="S69" s="108"/>
      <c r="T69" s="108"/>
      <c r="U69" s="108"/>
      <c r="V69" s="108"/>
      <c r="W69" s="108"/>
      <c r="X69" s="108"/>
      <c r="Y69" s="5"/>
      <c r="Z69" s="1538" t="s">
        <v>114</v>
      </c>
      <c r="AA69" s="1538"/>
      <c r="AB69" s="1538"/>
      <c r="AC69" s="1538"/>
      <c r="AD69" s="1538"/>
      <c r="AE69" s="1538" t="s">
        <v>122</v>
      </c>
      <c r="AF69" s="1538"/>
      <c r="AG69" s="1538"/>
      <c r="AH69" s="1538"/>
      <c r="AI69" s="1538"/>
      <c r="AJ69" s="1538" t="s">
        <v>115</v>
      </c>
      <c r="AK69" s="1538"/>
      <c r="AL69" s="1538"/>
      <c r="AM69" s="1538"/>
      <c r="AN69" s="1538"/>
      <c r="AO69" s="1538" t="s">
        <v>31</v>
      </c>
      <c r="AP69" s="1538"/>
      <c r="AQ69" s="1538"/>
      <c r="AR69" s="1538"/>
      <c r="AS69" s="1538"/>
      <c r="AT69" s="1538" t="s">
        <v>289</v>
      </c>
      <c r="AU69" s="1538"/>
      <c r="AV69" s="1538"/>
      <c r="AW69" s="1538"/>
      <c r="AX69" s="1538"/>
      <c r="AY69" s="1538" t="s">
        <v>32</v>
      </c>
      <c r="AZ69" s="1538"/>
      <c r="BA69" s="1538"/>
      <c r="BB69" s="1538"/>
      <c r="BC69" s="1538"/>
      <c r="BD69" s="1538" t="s">
        <v>33</v>
      </c>
      <c r="BE69" s="1538"/>
      <c r="BF69" s="1538"/>
      <c r="BG69" s="1538"/>
      <c r="BH69" s="1538"/>
      <c r="BI69" s="1538" t="s">
        <v>34</v>
      </c>
      <c r="BJ69" s="1538"/>
      <c r="BK69" s="1538"/>
      <c r="BL69" s="1538"/>
      <c r="BM69" s="1538"/>
      <c r="BN69" s="1538" t="s">
        <v>116</v>
      </c>
      <c r="BO69" s="1538"/>
      <c r="BP69" s="1538"/>
      <c r="BQ69" s="1538"/>
      <c r="BR69" s="1538"/>
      <c r="BS69" s="1538" t="s">
        <v>36</v>
      </c>
      <c r="BT69" s="1538"/>
      <c r="BU69" s="1538"/>
      <c r="BV69" s="1538"/>
      <c r="BW69" s="1538"/>
      <c r="BX69" s="1538" t="s">
        <v>37</v>
      </c>
      <c r="BY69" s="1538"/>
      <c r="BZ69" s="1538"/>
      <c r="CA69" s="1538"/>
      <c r="CB69" s="1538"/>
      <c r="CC69" s="1538" t="s">
        <v>38</v>
      </c>
      <c r="CD69" s="1538"/>
      <c r="CE69" s="1538"/>
      <c r="CF69" s="1538"/>
      <c r="CG69" s="1538"/>
      <c r="CH69" s="1538" t="s">
        <v>673</v>
      </c>
      <c r="CI69" s="1538"/>
      <c r="CJ69" s="1538"/>
      <c r="CK69" s="1538"/>
      <c r="CL69" s="1538"/>
      <c r="CM69" s="1561" t="s">
        <v>290</v>
      </c>
      <c r="CN69" s="1561"/>
      <c r="CO69" s="1561"/>
      <c r="CP69" s="1561"/>
      <c r="CQ69" s="1561"/>
      <c r="CR69" s="1561"/>
      <c r="CS69" s="1540" t="s">
        <v>39</v>
      </c>
      <c r="CT69" s="1540"/>
      <c r="CU69" s="1540"/>
      <c r="CV69" s="1540"/>
      <c r="CW69" s="1540"/>
      <c r="CX69" s="1540" t="s">
        <v>291</v>
      </c>
      <c r="CY69" s="1540"/>
      <c r="CZ69" s="1540"/>
      <c r="DA69" s="1540"/>
      <c r="DB69" s="1540"/>
      <c r="DC69" s="1540" t="s">
        <v>40</v>
      </c>
      <c r="DD69" s="1540"/>
      <c r="DE69" s="1540"/>
      <c r="DF69" s="1540"/>
      <c r="DG69" s="1540"/>
      <c r="DH69" s="1540" t="s">
        <v>41</v>
      </c>
      <c r="DI69" s="1540"/>
      <c r="DJ69" s="1540"/>
      <c r="DK69" s="1540"/>
      <c r="DL69" s="1540"/>
      <c r="DM69" s="1540" t="s">
        <v>117</v>
      </c>
      <c r="DN69" s="1540"/>
      <c r="DO69" s="1540"/>
      <c r="DP69" s="1540"/>
      <c r="DQ69" s="1540"/>
      <c r="DR69" s="1540" t="s">
        <v>43</v>
      </c>
      <c r="DS69" s="1540"/>
      <c r="DT69" s="1540"/>
      <c r="DU69" s="1540"/>
      <c r="DV69" s="1540"/>
      <c r="DW69" s="1540" t="s">
        <v>118</v>
      </c>
      <c r="DX69" s="1540"/>
      <c r="DY69" s="1540"/>
      <c r="DZ69" s="1540"/>
      <c r="EA69" s="1540"/>
      <c r="EB69" s="1540" t="s">
        <v>119</v>
      </c>
      <c r="EC69" s="1540"/>
      <c r="ED69" s="1540"/>
      <c r="EE69" s="1540"/>
      <c r="EF69" s="1540"/>
      <c r="EG69" s="1540" t="s">
        <v>46</v>
      </c>
      <c r="EH69" s="1540"/>
      <c r="EI69" s="1540"/>
      <c r="EJ69" s="1540"/>
      <c r="EK69" s="1540"/>
      <c r="EL69" s="1540" t="s">
        <v>120</v>
      </c>
      <c r="EM69" s="1540"/>
      <c r="EN69" s="1540"/>
      <c r="EO69" s="1540"/>
      <c r="EP69" s="1540"/>
      <c r="EQ69" s="1540" t="s">
        <v>48</v>
      </c>
      <c r="ER69" s="1540"/>
      <c r="ES69" s="1540"/>
      <c r="ET69" s="1540"/>
      <c r="EU69" s="1540"/>
      <c r="EV69" s="1540" t="s">
        <v>121</v>
      </c>
      <c r="EW69" s="1540"/>
      <c r="EX69" s="1540"/>
      <c r="EY69" s="1540"/>
      <c r="EZ69" s="1540"/>
      <c r="FA69" s="1540" t="s">
        <v>50</v>
      </c>
      <c r="FB69" s="1540"/>
      <c r="FC69" s="1540"/>
      <c r="FD69" s="1540"/>
      <c r="FE69" s="1540"/>
      <c r="FF69" s="1540" t="s">
        <v>51</v>
      </c>
      <c r="FG69" s="1540"/>
      <c r="FH69" s="1540"/>
      <c r="FI69" s="1540"/>
      <c r="FJ69" s="1540"/>
      <c r="FK69" s="1540" t="s">
        <v>650</v>
      </c>
      <c r="FL69" s="1540"/>
      <c r="FM69" s="1540"/>
      <c r="FN69" s="1540"/>
      <c r="FO69" s="1540"/>
      <c r="FP69" s="6"/>
      <c r="FQ69" s="6"/>
      <c r="FR69" s="6"/>
      <c r="FS69" s="6"/>
      <c r="FT69" s="6"/>
      <c r="FU69" s="6"/>
      <c r="FV69" s="6"/>
      <c r="FW69" s="6"/>
      <c r="FX69" s="6"/>
      <c r="FY69" s="6"/>
      <c r="FZ69" s="6"/>
      <c r="GA69" s="6"/>
      <c r="GB69" s="6"/>
      <c r="GC69" s="6"/>
      <c r="GD69" s="6"/>
      <c r="GE69" s="6"/>
      <c r="GF69" s="6"/>
      <c r="GG69" s="6"/>
      <c r="GH69" s="6"/>
      <c r="GI69" s="6"/>
      <c r="GJ69" s="6"/>
      <c r="GK69" s="398"/>
      <c r="GL69" s="27"/>
    </row>
    <row r="70" spans="1:199" s="11" customFormat="1" ht="9.75" customHeight="1">
      <c r="D70" s="9"/>
      <c r="E70" s="389"/>
      <c r="F70" s="1564" t="s">
        <v>128</v>
      </c>
      <c r="G70" s="1564"/>
      <c r="H70" s="367"/>
      <c r="I70" s="334"/>
      <c r="J70" s="334"/>
      <c r="K70" s="334"/>
      <c r="L70" s="334"/>
      <c r="M70" s="334"/>
      <c r="N70" s="334"/>
      <c r="O70" s="334"/>
      <c r="P70" s="19"/>
      <c r="Q70" s="19"/>
      <c r="R70" s="19"/>
      <c r="S70" s="19"/>
      <c r="T70" s="19"/>
      <c r="U70" s="19"/>
      <c r="V70" s="19"/>
      <c r="W70" s="19"/>
      <c r="X70" s="19"/>
      <c r="Y70" s="334"/>
      <c r="Z70" s="334"/>
      <c r="AA70" s="945">
        <v>3</v>
      </c>
      <c r="AB70" s="945"/>
      <c r="AC70" s="945"/>
      <c r="AD70" s="945"/>
      <c r="AE70" s="334"/>
      <c r="AF70" s="945"/>
      <c r="AG70" s="945"/>
      <c r="AH70" s="945"/>
      <c r="AI70" s="945"/>
      <c r="AJ70" s="334"/>
      <c r="AK70" s="945">
        <v>5</v>
      </c>
      <c r="AL70" s="945"/>
      <c r="AM70" s="945"/>
      <c r="AN70" s="945"/>
      <c r="AO70" s="334"/>
      <c r="AP70" s="945"/>
      <c r="AQ70" s="945"/>
      <c r="AR70" s="945"/>
      <c r="AS70" s="945"/>
      <c r="AT70" s="334"/>
      <c r="AU70" s="945"/>
      <c r="AV70" s="945"/>
      <c r="AW70" s="945"/>
      <c r="AX70" s="945"/>
      <c r="AY70" s="334"/>
      <c r="AZ70" s="945"/>
      <c r="BA70" s="945"/>
      <c r="BB70" s="945"/>
      <c r="BC70" s="945"/>
      <c r="BD70" s="334"/>
      <c r="BE70" s="945"/>
      <c r="BF70" s="945"/>
      <c r="BG70" s="945"/>
      <c r="BH70" s="945"/>
      <c r="BI70" s="334"/>
      <c r="BJ70" s="945">
        <v>10</v>
      </c>
      <c r="BK70" s="945"/>
      <c r="BL70" s="945"/>
      <c r="BM70" s="945"/>
      <c r="BN70" s="334"/>
      <c r="BO70" s="945"/>
      <c r="BP70" s="945"/>
      <c r="BQ70" s="945"/>
      <c r="BR70" s="945"/>
      <c r="BS70" s="334"/>
      <c r="BT70" s="945"/>
      <c r="BU70" s="945"/>
      <c r="BV70" s="945"/>
      <c r="BW70" s="945"/>
      <c r="BX70" s="334"/>
      <c r="BY70" s="945"/>
      <c r="BZ70" s="945"/>
      <c r="CA70" s="945"/>
      <c r="CB70" s="945"/>
      <c r="CC70" s="334"/>
      <c r="CD70" s="945"/>
      <c r="CE70" s="945"/>
      <c r="CF70" s="945"/>
      <c r="CG70" s="945"/>
      <c r="CH70" s="334"/>
      <c r="CI70" s="945">
        <v>15</v>
      </c>
      <c r="CJ70" s="945"/>
      <c r="CK70" s="945"/>
      <c r="CL70" s="945"/>
      <c r="CM70" s="334"/>
      <c r="CN70" s="945"/>
      <c r="CO70" s="945"/>
      <c r="CP70" s="945"/>
      <c r="CQ70" s="945"/>
      <c r="CR70" s="334"/>
      <c r="CS70" s="945"/>
      <c r="CT70" s="945"/>
      <c r="CU70" s="945"/>
      <c r="CV70" s="945"/>
      <c r="CW70" s="334"/>
      <c r="CX70" s="945"/>
      <c r="CY70" s="945"/>
      <c r="CZ70" s="945"/>
      <c r="DA70" s="945"/>
      <c r="DB70" s="334"/>
      <c r="DC70" s="945"/>
      <c r="DD70" s="945"/>
      <c r="DE70" s="945"/>
      <c r="DF70" s="945"/>
      <c r="DG70" s="334"/>
      <c r="DH70" s="945">
        <v>20</v>
      </c>
      <c r="DI70" s="945"/>
      <c r="DJ70" s="945"/>
      <c r="DK70" s="945"/>
      <c r="DL70" s="334"/>
      <c r="DM70" s="945"/>
      <c r="DN70" s="945"/>
      <c r="DO70" s="945"/>
      <c r="DP70" s="945"/>
      <c r="DQ70" s="334"/>
      <c r="DR70" s="945"/>
      <c r="DS70" s="945"/>
      <c r="DT70" s="945"/>
      <c r="DU70" s="945"/>
      <c r="DV70" s="334"/>
      <c r="DW70" s="945"/>
      <c r="DX70" s="945"/>
      <c r="DY70" s="945"/>
      <c r="DZ70" s="945"/>
      <c r="EA70" s="334"/>
      <c r="EB70" s="945"/>
      <c r="EC70" s="945"/>
      <c r="ED70" s="945"/>
      <c r="EE70" s="945"/>
      <c r="EF70" s="334"/>
      <c r="EG70" s="945">
        <v>25</v>
      </c>
      <c r="EH70" s="945"/>
      <c r="EI70" s="945"/>
      <c r="EJ70" s="945"/>
      <c r="EK70" s="334"/>
      <c r="EL70" s="945"/>
      <c r="EM70" s="945"/>
      <c r="EN70" s="945"/>
      <c r="EO70" s="945"/>
      <c r="EP70" s="334"/>
      <c r="EQ70" s="945"/>
      <c r="ER70" s="945"/>
      <c r="ES70" s="945"/>
      <c r="ET70" s="945"/>
      <c r="EU70" s="334"/>
      <c r="EV70" s="945"/>
      <c r="EW70" s="945"/>
      <c r="EX70" s="945"/>
      <c r="EY70" s="945"/>
      <c r="EZ70" s="334"/>
      <c r="FA70" s="945"/>
      <c r="FB70" s="945"/>
      <c r="FC70" s="945"/>
      <c r="FD70" s="945"/>
      <c r="FE70" s="334"/>
      <c r="FF70" s="945">
        <v>30</v>
      </c>
      <c r="FG70" s="945"/>
      <c r="FH70" s="945"/>
      <c r="FI70" s="945"/>
      <c r="FJ70" s="334"/>
      <c r="FK70" s="945"/>
      <c r="FL70" s="945"/>
      <c r="FM70" s="945"/>
      <c r="FN70" s="945"/>
      <c r="FO70" s="334"/>
      <c r="FP70" s="10"/>
      <c r="FQ70" s="10"/>
      <c r="FR70" s="10"/>
      <c r="FS70" s="10"/>
      <c r="FT70" s="10"/>
      <c r="FU70" s="10"/>
      <c r="FV70" s="10"/>
      <c r="FW70" s="10"/>
      <c r="FX70" s="10"/>
      <c r="FY70" s="10"/>
      <c r="FZ70" s="10"/>
      <c r="GA70" s="10"/>
      <c r="GB70" s="10"/>
      <c r="GC70" s="10"/>
      <c r="GD70" s="10"/>
      <c r="GE70" s="10"/>
      <c r="GF70" s="10"/>
      <c r="GG70" s="10"/>
      <c r="GH70" s="10"/>
      <c r="GI70" s="10"/>
      <c r="GJ70" s="10"/>
      <c r="GK70" s="399"/>
      <c r="GL70" s="27"/>
    </row>
    <row r="71" spans="1:199" ht="24" customHeight="1">
      <c r="D71" s="7"/>
      <c r="E71" s="389"/>
      <c r="F71" s="1564"/>
      <c r="G71" s="1564"/>
      <c r="H71" s="48"/>
      <c r="I71" s="19"/>
      <c r="J71" s="937"/>
      <c r="K71" s="938"/>
      <c r="L71" s="938"/>
      <c r="M71" s="939"/>
      <c r="N71" s="317"/>
      <c r="O71" s="317"/>
      <c r="P71" s="1249">
        <v>6</v>
      </c>
      <c r="Q71" s="1250"/>
      <c r="R71" s="1250"/>
      <c r="S71" s="1251"/>
      <c r="T71" s="12"/>
      <c r="U71" s="1249">
        <v>4</v>
      </c>
      <c r="V71" s="1250"/>
      <c r="W71" s="1250"/>
      <c r="X71" s="1251"/>
      <c r="Y71" s="21"/>
      <c r="Z71" s="21"/>
      <c r="AA71" s="1243"/>
      <c r="AB71" s="1244"/>
      <c r="AC71" s="1244"/>
      <c r="AD71" s="1245"/>
      <c r="AE71" s="37"/>
      <c r="AF71" s="1243"/>
      <c r="AG71" s="1244"/>
      <c r="AH71" s="1244"/>
      <c r="AI71" s="1245"/>
      <c r="AJ71" s="37"/>
      <c r="AK71" s="1243"/>
      <c r="AL71" s="1244"/>
      <c r="AM71" s="1244"/>
      <c r="AN71" s="1245"/>
      <c r="AO71" s="37"/>
      <c r="AP71" s="1243"/>
      <c r="AQ71" s="1244"/>
      <c r="AR71" s="1244"/>
      <c r="AS71" s="1245"/>
      <c r="AT71" s="37"/>
      <c r="AU71" s="1243"/>
      <c r="AV71" s="1244"/>
      <c r="AW71" s="1244"/>
      <c r="AX71" s="1245"/>
      <c r="AY71" s="37"/>
      <c r="AZ71" s="1243"/>
      <c r="BA71" s="1244"/>
      <c r="BB71" s="1244"/>
      <c r="BC71" s="1245"/>
      <c r="BD71" s="37"/>
      <c r="BE71" s="1243"/>
      <c r="BF71" s="1244"/>
      <c r="BG71" s="1244"/>
      <c r="BH71" s="1245"/>
      <c r="BI71" s="37"/>
      <c r="BJ71" s="1243"/>
      <c r="BK71" s="1244"/>
      <c r="BL71" s="1244"/>
      <c r="BM71" s="1245"/>
      <c r="BN71" s="37"/>
      <c r="BO71" s="1243"/>
      <c r="BP71" s="1244"/>
      <c r="BQ71" s="1244"/>
      <c r="BR71" s="1245"/>
      <c r="BS71" s="37"/>
      <c r="BT71" s="1243"/>
      <c r="BU71" s="1244"/>
      <c r="BV71" s="1244"/>
      <c r="BW71" s="1245"/>
      <c r="BX71" s="37"/>
      <c r="BY71" s="1243"/>
      <c r="BZ71" s="1244"/>
      <c r="CA71" s="1244"/>
      <c r="CB71" s="1245"/>
      <c r="CC71" s="37"/>
      <c r="CD71" s="1243"/>
      <c r="CE71" s="1244"/>
      <c r="CF71" s="1244"/>
      <c r="CG71" s="1245"/>
      <c r="CH71" s="37"/>
      <c r="CI71" s="1243"/>
      <c r="CJ71" s="1244"/>
      <c r="CK71" s="1244"/>
      <c r="CL71" s="1245"/>
      <c r="CM71" s="37"/>
      <c r="CN71" s="1243"/>
      <c r="CO71" s="1244"/>
      <c r="CP71" s="1244"/>
      <c r="CQ71" s="1245"/>
      <c r="CR71" s="37"/>
      <c r="CS71" s="1243"/>
      <c r="CT71" s="1244"/>
      <c r="CU71" s="1244"/>
      <c r="CV71" s="1245"/>
      <c r="CW71" s="37"/>
      <c r="CX71" s="1243"/>
      <c r="CY71" s="1244"/>
      <c r="CZ71" s="1244"/>
      <c r="DA71" s="1245"/>
      <c r="DB71" s="37"/>
      <c r="DC71" s="1243"/>
      <c r="DD71" s="1244"/>
      <c r="DE71" s="1244"/>
      <c r="DF71" s="1245"/>
      <c r="DG71" s="37"/>
      <c r="DH71" s="1243"/>
      <c r="DI71" s="1244"/>
      <c r="DJ71" s="1244"/>
      <c r="DK71" s="1245"/>
      <c r="DL71" s="37"/>
      <c r="DM71" s="1243"/>
      <c r="DN71" s="1244"/>
      <c r="DO71" s="1244"/>
      <c r="DP71" s="1245"/>
      <c r="DQ71" s="37"/>
      <c r="DR71" s="1243"/>
      <c r="DS71" s="1244"/>
      <c r="DT71" s="1244"/>
      <c r="DU71" s="1245"/>
      <c r="DV71" s="37"/>
      <c r="DW71" s="1243"/>
      <c r="DX71" s="1244"/>
      <c r="DY71" s="1244"/>
      <c r="DZ71" s="1245"/>
      <c r="EA71" s="37"/>
      <c r="EB71" s="1243"/>
      <c r="EC71" s="1244"/>
      <c r="ED71" s="1244"/>
      <c r="EE71" s="1245"/>
      <c r="EF71" s="37"/>
      <c r="EG71" s="1243"/>
      <c r="EH71" s="1244"/>
      <c r="EI71" s="1244"/>
      <c r="EJ71" s="1245"/>
      <c r="EK71" s="37"/>
      <c r="EL71" s="1243"/>
      <c r="EM71" s="1244"/>
      <c r="EN71" s="1244"/>
      <c r="EO71" s="1245"/>
      <c r="EP71" s="37"/>
      <c r="EQ71" s="1243"/>
      <c r="ER71" s="1244"/>
      <c r="ES71" s="1244"/>
      <c r="ET71" s="1245"/>
      <c r="EU71" s="37"/>
      <c r="EV71" s="1243"/>
      <c r="EW71" s="1244"/>
      <c r="EX71" s="1244"/>
      <c r="EY71" s="1245"/>
      <c r="EZ71" s="37"/>
      <c r="FA71" s="1243"/>
      <c r="FB71" s="1244"/>
      <c r="FC71" s="1244"/>
      <c r="FD71" s="1245"/>
      <c r="FE71" s="37"/>
      <c r="FF71" s="1243"/>
      <c r="FG71" s="1244"/>
      <c r="FH71" s="1244"/>
      <c r="FI71" s="1245"/>
      <c r="FJ71" s="18"/>
      <c r="FK71" s="1243"/>
      <c r="FL71" s="1244"/>
      <c r="FM71" s="1244"/>
      <c r="FN71" s="1245"/>
      <c r="FO71" s="18"/>
      <c r="FP71" s="12"/>
      <c r="FQ71" s="12"/>
      <c r="FR71" s="12"/>
      <c r="FS71" s="12"/>
      <c r="FT71" s="12"/>
      <c r="FU71" s="12"/>
      <c r="FV71" s="12"/>
      <c r="FW71" s="12"/>
      <c r="FX71" s="12"/>
      <c r="FY71" s="12"/>
      <c r="FZ71" s="12"/>
      <c r="GA71" s="12"/>
      <c r="GB71" s="12"/>
      <c r="GC71" s="12"/>
      <c r="GD71" s="12"/>
      <c r="GE71" s="12"/>
      <c r="GF71" s="12"/>
      <c r="GG71" s="12"/>
      <c r="GH71" s="12"/>
      <c r="GI71" s="12"/>
      <c r="GJ71" s="12"/>
      <c r="GK71" s="400"/>
      <c r="GL71" s="27"/>
    </row>
    <row r="72" spans="1:199" s="25" customFormat="1" ht="3.75" customHeight="1">
      <c r="D72" s="39"/>
      <c r="E72" s="389"/>
      <c r="F72" s="1564" t="s">
        <v>129</v>
      </c>
      <c r="G72" s="1564"/>
      <c r="H72" s="49"/>
      <c r="I72" s="50"/>
      <c r="J72" s="50"/>
      <c r="K72" s="50"/>
      <c r="L72" s="50"/>
      <c r="M72" s="50"/>
      <c r="N72" s="50"/>
      <c r="O72" s="50"/>
      <c r="P72" s="19"/>
      <c r="Q72" s="19"/>
      <c r="R72" s="19"/>
      <c r="S72" s="19"/>
      <c r="T72" s="19"/>
      <c r="U72" s="19"/>
      <c r="V72" s="19"/>
      <c r="W72" s="19"/>
      <c r="X72" s="19"/>
      <c r="Y72" s="50"/>
      <c r="Z72" s="50"/>
      <c r="AA72" s="1565"/>
      <c r="AB72" s="1565"/>
      <c r="AC72" s="1565"/>
      <c r="AD72" s="1565"/>
      <c r="AE72" s="50"/>
      <c r="AF72" s="1565"/>
      <c r="AG72" s="1565"/>
      <c r="AH72" s="1565"/>
      <c r="AI72" s="1565"/>
      <c r="AJ72" s="50"/>
      <c r="AK72" s="1565"/>
      <c r="AL72" s="1565"/>
      <c r="AM72" s="1565"/>
      <c r="AN72" s="1565"/>
      <c r="AO72" s="50"/>
      <c r="AP72" s="1565"/>
      <c r="AQ72" s="1565"/>
      <c r="AR72" s="1565"/>
      <c r="AS72" s="1565"/>
      <c r="AT72" s="50"/>
      <c r="AU72" s="1565"/>
      <c r="AV72" s="1565"/>
      <c r="AW72" s="1565"/>
      <c r="AX72" s="1565"/>
      <c r="AY72" s="50"/>
      <c r="AZ72" s="1565"/>
      <c r="BA72" s="1565"/>
      <c r="BB72" s="1565"/>
      <c r="BC72" s="1565"/>
      <c r="BD72" s="50"/>
      <c r="BE72" s="1565"/>
      <c r="BF72" s="1565"/>
      <c r="BG72" s="1565"/>
      <c r="BH72" s="1565"/>
      <c r="BI72" s="50"/>
      <c r="BJ72" s="1565"/>
      <c r="BK72" s="1565"/>
      <c r="BL72" s="1565"/>
      <c r="BM72" s="1565"/>
      <c r="BN72" s="50"/>
      <c r="BO72" s="1565"/>
      <c r="BP72" s="1565"/>
      <c r="BQ72" s="1565"/>
      <c r="BR72" s="1565"/>
      <c r="BS72" s="50"/>
      <c r="BT72" s="1565"/>
      <c r="BU72" s="1565"/>
      <c r="BV72" s="1565"/>
      <c r="BW72" s="1565"/>
      <c r="BX72" s="50"/>
      <c r="BY72" s="1565"/>
      <c r="BZ72" s="1565"/>
      <c r="CA72" s="1565"/>
      <c r="CB72" s="1565"/>
      <c r="CC72" s="50"/>
      <c r="CD72" s="1565"/>
      <c r="CE72" s="1565"/>
      <c r="CF72" s="1565"/>
      <c r="CG72" s="1565"/>
      <c r="CH72" s="50"/>
      <c r="CI72" s="1565"/>
      <c r="CJ72" s="1565"/>
      <c r="CK72" s="1565"/>
      <c r="CL72" s="1565"/>
      <c r="CM72" s="50"/>
      <c r="CN72" s="1565"/>
      <c r="CO72" s="1565"/>
      <c r="CP72" s="1565"/>
      <c r="CQ72" s="1565"/>
      <c r="CR72" s="50"/>
      <c r="CS72" s="1565"/>
      <c r="CT72" s="1565"/>
      <c r="CU72" s="1565"/>
      <c r="CV72" s="1565"/>
      <c r="CW72" s="50"/>
      <c r="CX72" s="1565"/>
      <c r="CY72" s="1565"/>
      <c r="CZ72" s="1565"/>
      <c r="DA72" s="1565"/>
      <c r="DB72" s="50"/>
      <c r="DC72" s="1565"/>
      <c r="DD72" s="1565"/>
      <c r="DE72" s="1565"/>
      <c r="DF72" s="1565"/>
      <c r="DG72" s="50"/>
      <c r="DH72" s="1565"/>
      <c r="DI72" s="1565"/>
      <c r="DJ72" s="1565"/>
      <c r="DK72" s="1565"/>
      <c r="DL72" s="50"/>
      <c r="DM72" s="1565"/>
      <c r="DN72" s="1565"/>
      <c r="DO72" s="1565"/>
      <c r="DP72" s="1565"/>
      <c r="DQ72" s="50"/>
      <c r="DR72" s="1565"/>
      <c r="DS72" s="1565"/>
      <c r="DT72" s="1565"/>
      <c r="DU72" s="1565"/>
      <c r="DV72" s="50"/>
      <c r="DW72" s="1565"/>
      <c r="DX72" s="1565"/>
      <c r="DY72" s="1565"/>
      <c r="DZ72" s="1565"/>
      <c r="EA72" s="50"/>
      <c r="EB72" s="1565"/>
      <c r="EC72" s="1565"/>
      <c r="ED72" s="1565"/>
      <c r="EE72" s="1565"/>
      <c r="EF72" s="50"/>
      <c r="EG72" s="1565"/>
      <c r="EH72" s="1565"/>
      <c r="EI72" s="1565"/>
      <c r="EJ72" s="1565"/>
      <c r="EK72" s="50"/>
      <c r="EL72" s="1565"/>
      <c r="EM72" s="1565"/>
      <c r="EN72" s="1565"/>
      <c r="EO72" s="1565"/>
      <c r="EP72" s="50"/>
      <c r="EQ72" s="1565"/>
      <c r="ER72" s="1565"/>
      <c r="ES72" s="1565"/>
      <c r="ET72" s="1565"/>
      <c r="EU72" s="50"/>
      <c r="EV72" s="1565"/>
      <c r="EW72" s="1565"/>
      <c r="EX72" s="1565"/>
      <c r="EY72" s="1565"/>
      <c r="EZ72" s="50"/>
      <c r="FA72" s="1565"/>
      <c r="FB72" s="1565"/>
      <c r="FC72" s="1565"/>
      <c r="FD72" s="1565"/>
      <c r="FE72" s="50"/>
      <c r="FF72" s="1565"/>
      <c r="FG72" s="1565"/>
      <c r="FH72" s="1565"/>
      <c r="FI72" s="1565"/>
      <c r="FJ72" s="50"/>
      <c r="FK72" s="1565"/>
      <c r="FL72" s="1565"/>
      <c r="FM72" s="1565"/>
      <c r="FN72" s="1565"/>
      <c r="FO72" s="50"/>
      <c r="FP72" s="40"/>
      <c r="FQ72" s="40"/>
      <c r="FR72" s="40"/>
      <c r="FS72" s="40"/>
      <c r="FT72" s="40"/>
      <c r="FU72" s="40"/>
      <c r="FV72" s="40"/>
      <c r="FW72" s="40"/>
      <c r="FX72" s="40"/>
      <c r="FY72" s="40"/>
      <c r="FZ72" s="40"/>
      <c r="GA72" s="40"/>
      <c r="GB72" s="40"/>
      <c r="GC72" s="40"/>
      <c r="GD72" s="40"/>
      <c r="GE72" s="40"/>
      <c r="GF72" s="40"/>
      <c r="GG72" s="40"/>
      <c r="GH72" s="40"/>
      <c r="GI72" s="40"/>
      <c r="GJ72" s="40"/>
      <c r="GK72" s="401"/>
      <c r="GL72" s="27"/>
    </row>
    <row r="73" spans="1:199" ht="24" customHeight="1">
      <c r="D73" s="7"/>
      <c r="E73" s="389"/>
      <c r="F73" s="1564"/>
      <c r="G73" s="1564"/>
      <c r="H73" s="49"/>
      <c r="I73" s="19"/>
      <c r="J73" s="12"/>
      <c r="K73" s="12"/>
      <c r="L73" s="12"/>
      <c r="M73" s="12"/>
      <c r="N73" s="12"/>
      <c r="O73" s="12"/>
      <c r="P73" s="12"/>
      <c r="Q73" s="12"/>
      <c r="R73" s="12"/>
      <c r="S73" s="12"/>
      <c r="T73" s="12"/>
      <c r="U73" s="12"/>
      <c r="V73" s="12"/>
      <c r="W73" s="12"/>
      <c r="X73" s="12"/>
      <c r="Y73" s="21"/>
      <c r="Z73" s="21"/>
      <c r="AA73" s="971"/>
      <c r="AB73" s="930"/>
      <c r="AC73" s="930"/>
      <c r="AD73" s="972"/>
      <c r="AE73" s="37"/>
      <c r="AF73" s="971"/>
      <c r="AG73" s="930"/>
      <c r="AH73" s="930"/>
      <c r="AI73" s="972"/>
      <c r="AJ73" s="37"/>
      <c r="AK73" s="971"/>
      <c r="AL73" s="930"/>
      <c r="AM73" s="930"/>
      <c r="AN73" s="972"/>
      <c r="AO73" s="37"/>
      <c r="AP73" s="971"/>
      <c r="AQ73" s="930"/>
      <c r="AR73" s="930"/>
      <c r="AS73" s="972"/>
      <c r="AT73" s="37"/>
      <c r="AU73" s="971"/>
      <c r="AV73" s="930"/>
      <c r="AW73" s="930"/>
      <c r="AX73" s="972"/>
      <c r="AY73" s="37"/>
      <c r="AZ73" s="971"/>
      <c r="BA73" s="930"/>
      <c r="BB73" s="930"/>
      <c r="BC73" s="972"/>
      <c r="BD73" s="37"/>
      <c r="BE73" s="971"/>
      <c r="BF73" s="930"/>
      <c r="BG73" s="930"/>
      <c r="BH73" s="972"/>
      <c r="BI73" s="37"/>
      <c r="BJ73" s="971"/>
      <c r="BK73" s="930"/>
      <c r="BL73" s="930"/>
      <c r="BM73" s="972"/>
      <c r="BN73" s="37"/>
      <c r="BO73" s="971"/>
      <c r="BP73" s="930"/>
      <c r="BQ73" s="930"/>
      <c r="BR73" s="972"/>
      <c r="BS73" s="37"/>
      <c r="BT73" s="971"/>
      <c r="BU73" s="930"/>
      <c r="BV73" s="930"/>
      <c r="BW73" s="972"/>
      <c r="BX73" s="37"/>
      <c r="BY73" s="971"/>
      <c r="BZ73" s="930"/>
      <c r="CA73" s="930"/>
      <c r="CB73" s="972"/>
      <c r="CC73" s="37"/>
      <c r="CD73" s="971"/>
      <c r="CE73" s="930"/>
      <c r="CF73" s="930"/>
      <c r="CG73" s="972"/>
      <c r="CH73" s="37"/>
      <c r="CI73" s="971"/>
      <c r="CJ73" s="930"/>
      <c r="CK73" s="930"/>
      <c r="CL73" s="972"/>
      <c r="CM73" s="37"/>
      <c r="CN73" s="971"/>
      <c r="CO73" s="930"/>
      <c r="CP73" s="930"/>
      <c r="CQ73" s="972"/>
      <c r="CR73" s="37"/>
      <c r="CS73" s="971"/>
      <c r="CT73" s="930"/>
      <c r="CU73" s="930"/>
      <c r="CV73" s="972"/>
      <c r="CW73" s="37"/>
      <c r="CX73" s="971"/>
      <c r="CY73" s="930"/>
      <c r="CZ73" s="930"/>
      <c r="DA73" s="972"/>
      <c r="DB73" s="37"/>
      <c r="DC73" s="971"/>
      <c r="DD73" s="930"/>
      <c r="DE73" s="930"/>
      <c r="DF73" s="972"/>
      <c r="DG73" s="37"/>
      <c r="DH73" s="971"/>
      <c r="DI73" s="930"/>
      <c r="DJ73" s="930"/>
      <c r="DK73" s="972"/>
      <c r="DL73" s="37"/>
      <c r="DM73" s="971"/>
      <c r="DN73" s="930"/>
      <c r="DO73" s="930"/>
      <c r="DP73" s="972"/>
      <c r="DQ73" s="37"/>
      <c r="DR73" s="971"/>
      <c r="DS73" s="930"/>
      <c r="DT73" s="930"/>
      <c r="DU73" s="972"/>
      <c r="DV73" s="37"/>
      <c r="DW73" s="971"/>
      <c r="DX73" s="930"/>
      <c r="DY73" s="930"/>
      <c r="DZ73" s="972"/>
      <c r="EA73" s="37"/>
      <c r="EB73" s="971"/>
      <c r="EC73" s="930"/>
      <c r="ED73" s="930"/>
      <c r="EE73" s="972"/>
      <c r="EF73" s="37"/>
      <c r="EG73" s="971"/>
      <c r="EH73" s="930"/>
      <c r="EI73" s="930"/>
      <c r="EJ73" s="972"/>
      <c r="EK73" s="37"/>
      <c r="EL73" s="971"/>
      <c r="EM73" s="930"/>
      <c r="EN73" s="930"/>
      <c r="EO73" s="972"/>
      <c r="EP73" s="37"/>
      <c r="EQ73" s="971"/>
      <c r="ER73" s="930"/>
      <c r="ES73" s="930"/>
      <c r="ET73" s="972"/>
      <c r="EU73" s="37"/>
      <c r="EV73" s="971"/>
      <c r="EW73" s="930"/>
      <c r="EX73" s="930"/>
      <c r="EY73" s="972"/>
      <c r="EZ73" s="37"/>
      <c r="FA73" s="971"/>
      <c r="FB73" s="930"/>
      <c r="FC73" s="930"/>
      <c r="FD73" s="972"/>
      <c r="FE73" s="37"/>
      <c r="FF73" s="971"/>
      <c r="FG73" s="930"/>
      <c r="FH73" s="930"/>
      <c r="FI73" s="972"/>
      <c r="FJ73" s="43"/>
      <c r="FK73" s="971"/>
      <c r="FL73" s="930"/>
      <c r="FM73" s="930"/>
      <c r="FN73" s="972"/>
      <c r="FO73" s="43"/>
      <c r="FP73" s="12"/>
      <c r="FQ73" s="12"/>
      <c r="FR73" s="12"/>
      <c r="FS73" s="12"/>
      <c r="FT73" s="12"/>
      <c r="FU73" s="12"/>
      <c r="FV73" s="12"/>
      <c r="FW73" s="12"/>
      <c r="FX73" s="12"/>
      <c r="FY73" s="12"/>
      <c r="FZ73" s="12"/>
      <c r="GA73" s="12"/>
      <c r="GB73" s="12"/>
      <c r="GC73" s="12"/>
      <c r="GD73" s="12"/>
      <c r="GE73" s="12"/>
      <c r="GF73" s="12"/>
      <c r="GG73" s="12"/>
      <c r="GH73" s="12"/>
      <c r="GI73" s="12"/>
      <c r="GJ73" s="12"/>
      <c r="GK73" s="400"/>
      <c r="GL73" s="27"/>
    </row>
    <row r="74" spans="1:199" ht="2.25" customHeight="1">
      <c r="D74" s="7"/>
      <c r="E74" s="389"/>
      <c r="F74" s="1564"/>
      <c r="G74" s="1564"/>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400"/>
      <c r="GL74" s="27"/>
    </row>
    <row r="75" spans="1:199" s="11" customFormat="1" ht="11.25" customHeight="1">
      <c r="D75" s="9"/>
      <c r="E75" s="389"/>
      <c r="F75" s="402"/>
      <c r="G75" s="402"/>
      <c r="H75" s="10"/>
      <c r="I75" s="10"/>
      <c r="J75" s="10"/>
      <c r="K75" s="10"/>
      <c r="L75" s="10"/>
      <c r="M75" s="10"/>
      <c r="N75" s="10"/>
      <c r="O75" s="10"/>
      <c r="P75" s="12"/>
      <c r="Q75" s="12"/>
      <c r="R75" s="12"/>
      <c r="S75" s="12"/>
      <c r="T75" s="12"/>
      <c r="U75" s="12"/>
      <c r="V75" s="12"/>
      <c r="W75" s="12"/>
      <c r="X75" s="12"/>
      <c r="Y75" s="10"/>
      <c r="Z75" s="10"/>
      <c r="AA75" s="10"/>
      <c r="AB75" s="10"/>
      <c r="AC75" s="10"/>
      <c r="AD75" s="1566">
        <v>1</v>
      </c>
      <c r="AE75" s="1567"/>
      <c r="AF75" s="1567"/>
      <c r="AG75" s="1568"/>
      <c r="AH75" s="10"/>
      <c r="AI75" s="10"/>
      <c r="AJ75" s="10"/>
      <c r="AK75" s="10"/>
      <c r="AL75" s="10"/>
      <c r="AM75" s="10"/>
      <c r="AN75" s="10"/>
      <c r="AO75" s="10"/>
      <c r="AP75" s="10"/>
      <c r="AQ75" s="10"/>
      <c r="AR75" s="10"/>
      <c r="AS75" s="10"/>
      <c r="AT75" s="1566">
        <v>2</v>
      </c>
      <c r="AU75" s="1567"/>
      <c r="AV75" s="1567"/>
      <c r="AW75" s="1568"/>
      <c r="AX75" s="10"/>
      <c r="AY75" s="10"/>
      <c r="AZ75" s="10"/>
      <c r="BA75" s="10"/>
      <c r="BB75" s="10"/>
      <c r="BC75" s="10"/>
      <c r="BD75" s="10"/>
      <c r="BE75" s="10"/>
      <c r="BF75" s="10"/>
      <c r="BG75" s="10"/>
      <c r="BH75" s="10"/>
      <c r="BI75" s="10"/>
      <c r="BJ75" s="1566">
        <v>3</v>
      </c>
      <c r="BK75" s="1567"/>
      <c r="BL75" s="1567"/>
      <c r="BM75" s="1568"/>
      <c r="BN75" s="10"/>
      <c r="BO75" s="10"/>
      <c r="BP75" s="10"/>
      <c r="BQ75" s="10"/>
      <c r="BR75" s="10"/>
      <c r="BS75" s="10"/>
      <c r="BT75" s="10"/>
      <c r="BU75" s="10"/>
      <c r="BV75" s="10"/>
      <c r="BW75" s="10"/>
      <c r="BX75" s="10"/>
      <c r="BY75" s="10"/>
      <c r="BZ75" s="1566">
        <v>4</v>
      </c>
      <c r="CA75" s="1567"/>
      <c r="CB75" s="1567"/>
      <c r="CC75" s="1568"/>
      <c r="CD75" s="10"/>
      <c r="CE75" s="10"/>
      <c r="CF75" s="10"/>
      <c r="CG75" s="10"/>
      <c r="CH75" s="10"/>
      <c r="CI75" s="10"/>
      <c r="CJ75" s="10"/>
      <c r="CK75" s="10"/>
      <c r="CL75" s="10"/>
      <c r="CM75" s="10"/>
      <c r="CN75" s="10"/>
      <c r="CO75" s="10"/>
      <c r="CP75" s="1566">
        <v>5</v>
      </c>
      <c r="CQ75" s="1567"/>
      <c r="CR75" s="1567"/>
      <c r="CS75" s="1568"/>
      <c r="CT75" s="10"/>
      <c r="CU75" s="10"/>
      <c r="CV75" s="10"/>
      <c r="CW75" s="10"/>
      <c r="CX75" s="10"/>
      <c r="CY75" s="10"/>
      <c r="CZ75" s="10"/>
      <c r="DA75" s="10"/>
      <c r="DB75" s="10"/>
      <c r="DC75" s="10"/>
      <c r="DD75" s="10"/>
      <c r="DE75" s="10"/>
      <c r="DF75" s="1566">
        <v>6</v>
      </c>
      <c r="DG75" s="1567"/>
      <c r="DH75" s="1567"/>
      <c r="DI75" s="1568"/>
      <c r="DJ75" s="10"/>
      <c r="DK75" s="10"/>
      <c r="DL75" s="10"/>
      <c r="DM75" s="10"/>
      <c r="DN75" s="10"/>
      <c r="DO75" s="10"/>
      <c r="DP75" s="10"/>
      <c r="DQ75" s="10"/>
      <c r="DR75" s="10"/>
      <c r="DS75" s="10"/>
      <c r="DT75" s="10"/>
      <c r="DU75" s="1566">
        <v>7</v>
      </c>
      <c r="DV75" s="1567"/>
      <c r="DW75" s="1567"/>
      <c r="DX75" s="1568"/>
      <c r="DY75" s="10"/>
      <c r="DZ75" s="10"/>
      <c r="EA75" s="10"/>
      <c r="EB75" s="10"/>
      <c r="EC75" s="10"/>
      <c r="ED75" s="10"/>
      <c r="EE75" s="10"/>
      <c r="EF75" s="10"/>
      <c r="EG75" s="10"/>
      <c r="EH75" s="10"/>
      <c r="EI75" s="10"/>
      <c r="EJ75" s="10"/>
      <c r="EK75" s="10"/>
      <c r="EL75" s="1566">
        <v>8</v>
      </c>
      <c r="EM75" s="1567"/>
      <c r="EN75" s="1567"/>
      <c r="EO75" s="1568"/>
      <c r="EP75" s="10"/>
      <c r="EQ75" s="10"/>
      <c r="ER75" s="10"/>
      <c r="ES75" s="10"/>
      <c r="ET75" s="10"/>
      <c r="EU75" s="10"/>
      <c r="EV75" s="10"/>
      <c r="EW75" s="10"/>
      <c r="EX75" s="10"/>
      <c r="EY75" s="10"/>
      <c r="EZ75" s="10"/>
      <c r="FA75" s="10"/>
      <c r="FB75" s="10"/>
      <c r="FC75" s="10"/>
      <c r="FD75" s="10"/>
      <c r="FE75" s="10"/>
      <c r="FF75" s="10"/>
      <c r="FG75" s="10"/>
      <c r="FH75" s="10"/>
      <c r="FI75" s="10"/>
      <c r="FJ75" s="10"/>
      <c r="FK75" s="10"/>
      <c r="FL75" s="10"/>
      <c r="FM75" s="10"/>
      <c r="FN75" s="10"/>
      <c r="FO75" s="10"/>
      <c r="FP75" s="10"/>
      <c r="FQ75" s="10"/>
      <c r="FR75" s="10"/>
      <c r="FS75" s="10"/>
      <c r="FT75" s="10"/>
      <c r="FU75" s="10"/>
      <c r="FV75" s="10"/>
      <c r="FW75" s="10"/>
      <c r="FX75" s="10"/>
      <c r="FY75" s="10"/>
      <c r="FZ75" s="10"/>
      <c r="GA75" s="10"/>
      <c r="GB75" s="10"/>
      <c r="GC75" s="10"/>
      <c r="GD75" s="10"/>
      <c r="GE75" s="10"/>
      <c r="GF75" s="10"/>
      <c r="GG75" s="10"/>
      <c r="GH75" s="10"/>
      <c r="GI75" s="10"/>
      <c r="GJ75" s="10"/>
      <c r="GK75" s="399"/>
      <c r="GL75" s="27"/>
    </row>
    <row r="76" spans="1:199" s="51" customFormat="1" ht="9.75" customHeight="1">
      <c r="D76" s="72"/>
      <c r="E76" s="389"/>
      <c r="F76" s="402"/>
      <c r="G76" s="402"/>
      <c r="H76" s="372"/>
      <c r="I76" s="372"/>
      <c r="J76" s="372"/>
      <c r="K76" s="372"/>
      <c r="L76" s="372"/>
      <c r="M76" s="372"/>
      <c r="N76" s="372"/>
      <c r="O76" s="372"/>
      <c r="P76" s="12"/>
      <c r="Q76" s="12"/>
      <c r="R76" s="12"/>
      <c r="S76" s="12"/>
      <c r="T76" s="12"/>
      <c r="U76" s="12"/>
      <c r="V76" s="12"/>
      <c r="W76" s="12"/>
      <c r="X76" s="12"/>
      <c r="Y76" s="372"/>
      <c r="Z76" s="372"/>
      <c r="AA76" s="372"/>
      <c r="AB76" s="819">
        <v>3</v>
      </c>
      <c r="AC76" s="819"/>
      <c r="AD76" s="819"/>
      <c r="AE76" s="819"/>
      <c r="AF76" s="372"/>
      <c r="AG76" s="372"/>
      <c r="AH76" s="372"/>
      <c r="AI76" s="372"/>
      <c r="AJ76" s="372"/>
      <c r="AK76" s="372"/>
      <c r="AL76" s="372"/>
      <c r="AM76" s="372"/>
      <c r="AN76" s="372"/>
      <c r="AO76" s="372"/>
      <c r="AP76" s="372"/>
      <c r="AQ76" s="372"/>
      <c r="AR76" s="819">
        <v>5</v>
      </c>
      <c r="AS76" s="819"/>
      <c r="AT76" s="819"/>
      <c r="AU76" s="819"/>
      <c r="AV76" s="372"/>
      <c r="AW76" s="372"/>
      <c r="AX76" s="372"/>
      <c r="AY76" s="372"/>
      <c r="AZ76" s="372"/>
      <c r="BA76" s="372"/>
      <c r="BB76" s="372"/>
      <c r="BC76" s="372"/>
      <c r="BD76" s="372"/>
      <c r="BE76" s="372"/>
      <c r="BF76" s="372"/>
      <c r="BG76" s="372"/>
      <c r="BH76" s="819">
        <v>7</v>
      </c>
      <c r="BI76" s="819"/>
      <c r="BJ76" s="819"/>
      <c r="BK76" s="819"/>
      <c r="BL76" s="372"/>
      <c r="BM76" s="372"/>
      <c r="BN76" s="372"/>
      <c r="BO76" s="372"/>
      <c r="BP76" s="372"/>
      <c r="BQ76" s="372"/>
      <c r="BR76" s="372"/>
      <c r="BS76" s="372"/>
      <c r="BT76" s="372"/>
      <c r="BU76" s="372"/>
      <c r="BV76" s="372"/>
      <c r="BW76" s="372"/>
      <c r="BX76" s="819">
        <v>9</v>
      </c>
      <c r="BY76" s="819"/>
      <c r="BZ76" s="819"/>
      <c r="CA76" s="819"/>
      <c r="CB76" s="372"/>
      <c r="CC76" s="372"/>
      <c r="CD76" s="372"/>
      <c r="CE76" s="372"/>
      <c r="CF76" s="372"/>
      <c r="CG76" s="372"/>
      <c r="CH76" s="372"/>
      <c r="CI76" s="372"/>
      <c r="CJ76" s="372"/>
      <c r="CK76" s="372"/>
      <c r="CL76" s="372"/>
      <c r="CM76" s="372"/>
      <c r="CN76" s="819">
        <v>11</v>
      </c>
      <c r="CO76" s="819"/>
      <c r="CP76" s="819"/>
      <c r="CQ76" s="819"/>
      <c r="CR76" s="372"/>
      <c r="CS76" s="372"/>
      <c r="CT76" s="372"/>
      <c r="CU76" s="372"/>
      <c r="CV76" s="372"/>
      <c r="CW76" s="372"/>
      <c r="CX76" s="372"/>
      <c r="CY76" s="372"/>
      <c r="CZ76" s="372"/>
      <c r="DA76" s="372"/>
      <c r="DB76" s="372"/>
      <c r="DC76" s="372"/>
      <c r="DD76" s="819">
        <v>13</v>
      </c>
      <c r="DE76" s="819"/>
      <c r="DF76" s="819"/>
      <c r="DG76" s="819"/>
      <c r="DH76" s="372"/>
      <c r="DI76" s="372"/>
      <c r="DJ76" s="372"/>
      <c r="DK76" s="372"/>
      <c r="DL76" s="372"/>
      <c r="DM76" s="372"/>
      <c r="DN76" s="372"/>
      <c r="DO76" s="372"/>
      <c r="DP76" s="372"/>
      <c r="DQ76" s="372"/>
      <c r="DR76" s="372"/>
      <c r="DS76" s="372"/>
      <c r="DT76" s="819">
        <v>15</v>
      </c>
      <c r="DU76" s="819"/>
      <c r="DV76" s="819"/>
      <c r="DW76" s="819"/>
      <c r="DX76" s="372"/>
      <c r="DY76" s="372"/>
      <c r="DZ76" s="372"/>
      <c r="EA76" s="372"/>
      <c r="EB76" s="372"/>
      <c r="EC76" s="372"/>
      <c r="ED76" s="372"/>
      <c r="EE76" s="372"/>
      <c r="EF76" s="372"/>
      <c r="EG76" s="372"/>
      <c r="EH76" s="372"/>
      <c r="EI76" s="372"/>
      <c r="EJ76" s="819">
        <v>17</v>
      </c>
      <c r="EK76" s="819"/>
      <c r="EL76" s="819"/>
      <c r="EM76" s="819"/>
      <c r="EN76" s="372"/>
      <c r="EO76" s="372"/>
      <c r="EP76" s="372"/>
      <c r="EQ76" s="372"/>
      <c r="ER76" s="372"/>
      <c r="ES76" s="372"/>
      <c r="ET76" s="372"/>
      <c r="EU76" s="372"/>
      <c r="EV76" s="372"/>
      <c r="EW76" s="372"/>
      <c r="EX76" s="372"/>
      <c r="EY76" s="372"/>
      <c r="EZ76" s="372"/>
      <c r="FA76" s="372"/>
      <c r="FB76" s="372"/>
      <c r="FC76" s="372"/>
      <c r="FD76" s="372"/>
      <c r="FE76" s="372"/>
      <c r="FF76" s="372"/>
      <c r="FG76" s="372"/>
      <c r="FH76" s="372"/>
      <c r="FI76" s="372"/>
      <c r="FJ76" s="372"/>
      <c r="FK76" s="372"/>
      <c r="FL76" s="372"/>
      <c r="FM76" s="372"/>
      <c r="FN76" s="372"/>
      <c r="FO76" s="372"/>
      <c r="FP76" s="372"/>
      <c r="FQ76" s="372"/>
      <c r="FR76" s="372"/>
      <c r="FS76" s="372"/>
      <c r="FT76" s="372"/>
      <c r="FU76" s="372"/>
      <c r="FV76" s="372"/>
      <c r="FW76" s="372"/>
      <c r="FX76" s="372"/>
      <c r="FY76" s="372"/>
      <c r="FZ76" s="372"/>
      <c r="GA76" s="372"/>
      <c r="GB76" s="372"/>
      <c r="GC76" s="372"/>
      <c r="GD76" s="372"/>
      <c r="GE76" s="372"/>
      <c r="GF76" s="372"/>
      <c r="GG76" s="372"/>
      <c r="GH76" s="372"/>
      <c r="GI76" s="372"/>
      <c r="GJ76" s="372"/>
      <c r="GK76" s="403"/>
      <c r="GL76" s="27"/>
    </row>
    <row r="77" spans="1:199" ht="24" customHeight="1">
      <c r="D77" s="7"/>
      <c r="E77" s="389"/>
      <c r="F77" s="1563" t="s">
        <v>123</v>
      </c>
      <c r="G77" s="1563"/>
      <c r="H77" s="48"/>
      <c r="I77" s="19"/>
      <c r="J77" s="937"/>
      <c r="K77" s="938"/>
      <c r="L77" s="938"/>
      <c r="M77" s="939"/>
      <c r="N77" s="317"/>
      <c r="O77" s="317"/>
      <c r="P77" s="1249">
        <v>6</v>
      </c>
      <c r="Q77" s="1250"/>
      <c r="R77" s="1250"/>
      <c r="S77" s="1251"/>
      <c r="T77" s="12"/>
      <c r="U77" s="1249">
        <v>5</v>
      </c>
      <c r="V77" s="1250"/>
      <c r="W77" s="1250"/>
      <c r="X77" s="1251"/>
      <c r="Y77" s="12"/>
      <c r="Z77" s="12"/>
      <c r="AA77" s="12"/>
      <c r="AB77" s="1243"/>
      <c r="AC77" s="1244"/>
      <c r="AD77" s="1244"/>
      <c r="AE77" s="1245"/>
      <c r="AF77" s="37"/>
      <c r="AG77" s="1243"/>
      <c r="AH77" s="1244"/>
      <c r="AI77" s="1244"/>
      <c r="AJ77" s="1245"/>
      <c r="AK77" s="37"/>
      <c r="AL77" s="37"/>
      <c r="AM77" s="37"/>
      <c r="AN77" s="37"/>
      <c r="AO77" s="37"/>
      <c r="AP77" s="37"/>
      <c r="AQ77" s="37"/>
      <c r="AR77" s="1243"/>
      <c r="AS77" s="1244"/>
      <c r="AT77" s="1244"/>
      <c r="AU77" s="1245"/>
      <c r="AV77" s="37"/>
      <c r="AW77" s="1243"/>
      <c r="AX77" s="1244"/>
      <c r="AY77" s="1244"/>
      <c r="AZ77" s="1245"/>
      <c r="BA77" s="37"/>
      <c r="BB77" s="37"/>
      <c r="BC77" s="37"/>
      <c r="BD77" s="37"/>
      <c r="BE77" s="37"/>
      <c r="BF77" s="37"/>
      <c r="BG77" s="37"/>
      <c r="BH77" s="1243"/>
      <c r="BI77" s="1244"/>
      <c r="BJ77" s="1244"/>
      <c r="BK77" s="1245"/>
      <c r="BL77" s="37"/>
      <c r="BM77" s="1243"/>
      <c r="BN77" s="1244"/>
      <c r="BO77" s="1244"/>
      <c r="BP77" s="1245"/>
      <c r="BQ77" s="37"/>
      <c r="BR77" s="37"/>
      <c r="BS77" s="37"/>
      <c r="BT77" s="37"/>
      <c r="BU77" s="37"/>
      <c r="BV77" s="37"/>
      <c r="BW77" s="37"/>
      <c r="BX77" s="1243"/>
      <c r="BY77" s="1244"/>
      <c r="BZ77" s="1244"/>
      <c r="CA77" s="1245"/>
      <c r="CB77" s="37"/>
      <c r="CC77" s="1243"/>
      <c r="CD77" s="1244"/>
      <c r="CE77" s="1244"/>
      <c r="CF77" s="1245"/>
      <c r="CG77" s="37"/>
      <c r="CH77" s="37"/>
      <c r="CI77" s="37"/>
      <c r="CJ77" s="37"/>
      <c r="CK77" s="37"/>
      <c r="CL77" s="37"/>
      <c r="CM77" s="37"/>
      <c r="CN77" s="1243"/>
      <c r="CO77" s="1244"/>
      <c r="CP77" s="1244"/>
      <c r="CQ77" s="1245"/>
      <c r="CR77" s="37"/>
      <c r="CS77" s="1243"/>
      <c r="CT77" s="1244"/>
      <c r="CU77" s="1244"/>
      <c r="CV77" s="1245"/>
      <c r="CW77" s="37"/>
      <c r="CX77" s="37"/>
      <c r="CY77" s="37"/>
      <c r="CZ77" s="37"/>
      <c r="DA77" s="37"/>
      <c r="DB77" s="37"/>
      <c r="DC77" s="37"/>
      <c r="DD77" s="1243"/>
      <c r="DE77" s="1244"/>
      <c r="DF77" s="1244"/>
      <c r="DG77" s="1245"/>
      <c r="DH77" s="37"/>
      <c r="DI77" s="1243"/>
      <c r="DJ77" s="1244"/>
      <c r="DK77" s="1244"/>
      <c r="DL77" s="1245"/>
      <c r="DM77" s="37"/>
      <c r="DN77" s="37"/>
      <c r="DO77" s="37"/>
      <c r="DP77" s="37"/>
      <c r="DQ77" s="37"/>
      <c r="DR77" s="37"/>
      <c r="DS77" s="37"/>
      <c r="DT77" s="1243"/>
      <c r="DU77" s="1244"/>
      <c r="DV77" s="1244"/>
      <c r="DW77" s="1245"/>
      <c r="DX77" s="37"/>
      <c r="DY77" s="1243"/>
      <c r="DZ77" s="1244"/>
      <c r="EA77" s="1244"/>
      <c r="EB77" s="1245"/>
      <c r="EC77" s="37"/>
      <c r="ED77" s="37"/>
      <c r="EE77" s="37"/>
      <c r="EF77" s="37"/>
      <c r="EG77" s="37"/>
      <c r="EH77" s="37"/>
      <c r="EI77" s="37"/>
      <c r="EJ77" s="1243"/>
      <c r="EK77" s="1244"/>
      <c r="EL77" s="1244"/>
      <c r="EM77" s="1245"/>
      <c r="EN77" s="37"/>
      <c r="EO77" s="1243"/>
      <c r="EP77" s="1244"/>
      <c r="EQ77" s="1244"/>
      <c r="ER77" s="1245"/>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400"/>
      <c r="GL77" s="27"/>
    </row>
    <row r="78" spans="1:199" ht="5.25" customHeight="1">
      <c r="D78" s="7"/>
      <c r="E78" s="389"/>
      <c r="F78" s="404"/>
      <c r="G78" s="402"/>
      <c r="H78" s="48"/>
      <c r="I78" s="19"/>
      <c r="J78" s="317"/>
      <c r="K78" s="317"/>
      <c r="L78" s="317"/>
      <c r="M78" s="317"/>
      <c r="N78" s="317"/>
      <c r="O78" s="317"/>
      <c r="P78" s="21"/>
      <c r="Q78" s="21"/>
      <c r="R78" s="21"/>
      <c r="S78" s="21"/>
      <c r="T78" s="18"/>
      <c r="U78" s="21"/>
      <c r="V78" s="21"/>
      <c r="W78" s="21"/>
      <c r="X78" s="21"/>
      <c r="Y78" s="12"/>
      <c r="Z78" s="12"/>
      <c r="AA78" s="12"/>
      <c r="AB78" s="21"/>
      <c r="AC78" s="21"/>
      <c r="AD78" s="21"/>
      <c r="AE78" s="21"/>
      <c r="AF78" s="21"/>
      <c r="AG78" s="21"/>
      <c r="AH78" s="18"/>
      <c r="AI78" s="21"/>
      <c r="AJ78" s="21"/>
      <c r="AK78" s="21"/>
      <c r="AL78" s="21"/>
      <c r="AM78" s="21"/>
      <c r="AN78" s="21"/>
      <c r="AO78" s="12"/>
      <c r="AP78" s="12"/>
      <c r="AQ78" s="12"/>
      <c r="AR78" s="12"/>
      <c r="AS78" s="12"/>
      <c r="AT78" s="12"/>
      <c r="AU78" s="12"/>
      <c r="AV78" s="12"/>
      <c r="AW78" s="12"/>
      <c r="AX78" s="12"/>
      <c r="AY78" s="12"/>
      <c r="AZ78" s="12"/>
      <c r="BA78" s="12"/>
      <c r="BB78" s="12"/>
      <c r="BC78" s="21"/>
      <c r="BD78" s="21"/>
      <c r="BE78" s="21"/>
      <c r="BF78" s="21"/>
      <c r="BG78" s="21"/>
      <c r="BH78" s="21"/>
      <c r="BI78" s="18"/>
      <c r="BJ78" s="21"/>
      <c r="BK78" s="21"/>
      <c r="BL78" s="21"/>
      <c r="BM78" s="21"/>
      <c r="BN78" s="21"/>
      <c r="BO78" s="21"/>
      <c r="BP78" s="12"/>
      <c r="BQ78" s="12"/>
      <c r="BR78" s="12"/>
      <c r="BS78" s="12"/>
      <c r="BT78" s="12"/>
      <c r="BU78" s="12"/>
      <c r="BV78" s="12"/>
      <c r="BW78" s="12"/>
      <c r="BX78" s="12"/>
      <c r="BY78" s="12"/>
      <c r="BZ78" s="12"/>
      <c r="CA78" s="12"/>
      <c r="CB78" s="12"/>
      <c r="CC78" s="21"/>
      <c r="CD78" s="21"/>
      <c r="CE78" s="21"/>
      <c r="CF78" s="21"/>
      <c r="CG78" s="21"/>
      <c r="CH78" s="21"/>
      <c r="CI78" s="18"/>
      <c r="CJ78" s="21"/>
      <c r="CK78" s="21"/>
      <c r="CL78" s="21"/>
      <c r="CM78" s="21"/>
      <c r="CN78" s="21"/>
      <c r="CO78" s="21"/>
      <c r="CP78" s="12"/>
      <c r="CQ78" s="12"/>
      <c r="CR78" s="12"/>
      <c r="CS78" s="12"/>
      <c r="CT78" s="12"/>
      <c r="CU78" s="12"/>
      <c r="CV78" s="12"/>
      <c r="CW78" s="12"/>
      <c r="CX78" s="12"/>
      <c r="CY78" s="12"/>
      <c r="CZ78" s="12"/>
      <c r="DA78" s="12"/>
      <c r="DB78" s="21"/>
      <c r="DC78" s="21"/>
      <c r="DD78" s="21"/>
      <c r="DE78" s="21"/>
      <c r="DF78" s="21"/>
      <c r="DG78" s="21"/>
      <c r="DH78" s="18"/>
      <c r="DI78" s="21"/>
      <c r="DJ78" s="21"/>
      <c r="DK78" s="21"/>
      <c r="DL78" s="21"/>
      <c r="DM78" s="21"/>
      <c r="DN78" s="21"/>
      <c r="DO78" s="12"/>
      <c r="DP78" s="12"/>
      <c r="DQ78" s="12"/>
      <c r="DR78" s="12"/>
      <c r="DS78" s="12"/>
      <c r="DT78" s="12"/>
      <c r="DU78" s="12"/>
      <c r="DV78" s="12"/>
      <c r="DW78" s="12"/>
      <c r="DX78" s="12"/>
      <c r="DY78" s="12"/>
      <c r="DZ78" s="12"/>
      <c r="EA78" s="12"/>
      <c r="EB78" s="21"/>
      <c r="EC78" s="21"/>
      <c r="ED78" s="21"/>
      <c r="EE78" s="21"/>
      <c r="EF78" s="21"/>
      <c r="EG78" s="21"/>
      <c r="EH78" s="18"/>
      <c r="EI78" s="21"/>
      <c r="EJ78" s="21"/>
      <c r="EK78" s="21"/>
      <c r="EL78" s="21"/>
      <c r="EM78" s="21"/>
      <c r="EN78" s="21"/>
      <c r="EO78" s="12"/>
      <c r="EP78" s="12"/>
      <c r="EQ78" s="12"/>
      <c r="ER78" s="12"/>
      <c r="ES78" s="12"/>
      <c r="ET78" s="12"/>
      <c r="EU78" s="12"/>
      <c r="EV78" s="12"/>
      <c r="EW78" s="12"/>
      <c r="EX78" s="12"/>
      <c r="EY78" s="12"/>
      <c r="EZ78" s="12"/>
      <c r="FA78" s="12"/>
      <c r="FB78" s="21"/>
      <c r="FC78" s="21"/>
      <c r="FD78" s="21"/>
      <c r="FE78" s="21"/>
      <c r="FF78" s="21"/>
      <c r="FG78" s="21"/>
      <c r="FH78" s="18"/>
      <c r="FI78" s="21"/>
      <c r="FJ78" s="21"/>
      <c r="FK78" s="21"/>
      <c r="FL78" s="21"/>
      <c r="FM78" s="21"/>
      <c r="FN78" s="21"/>
      <c r="FO78" s="12"/>
      <c r="FP78" s="12"/>
      <c r="FQ78" s="12"/>
      <c r="FR78" s="12"/>
      <c r="FS78" s="12"/>
      <c r="FT78" s="12"/>
      <c r="FU78" s="12"/>
      <c r="FV78" s="12"/>
      <c r="FW78" s="21"/>
      <c r="FX78" s="21"/>
      <c r="FY78" s="21"/>
      <c r="FZ78" s="21"/>
      <c r="GA78" s="21"/>
      <c r="GB78" s="21"/>
      <c r="GC78" s="18"/>
      <c r="GD78" s="21"/>
      <c r="GE78" s="21"/>
      <c r="GF78" s="21"/>
      <c r="GG78" s="21"/>
      <c r="GH78" s="21"/>
      <c r="GI78" s="21"/>
      <c r="GJ78" s="12"/>
      <c r="GK78" s="400"/>
      <c r="GL78" s="27"/>
    </row>
    <row r="79" spans="1:199" ht="24.75" customHeight="1">
      <c r="A79" s="738" t="s">
        <v>687</v>
      </c>
      <c r="D79" s="7"/>
      <c r="E79" s="389"/>
      <c r="F79" s="1563" t="s">
        <v>130</v>
      </c>
      <c r="G79" s="1563"/>
      <c r="H79" s="48"/>
      <c r="I79" s="19"/>
      <c r="J79" s="1573" t="s">
        <v>692</v>
      </c>
      <c r="K79" s="1573"/>
      <c r="L79" s="1573"/>
      <c r="M79" s="1573"/>
      <c r="N79" s="1573"/>
      <c r="O79" s="1573"/>
      <c r="P79" s="1573"/>
      <c r="Q79" s="1573"/>
      <c r="R79" s="1573"/>
      <c r="S79" s="1573"/>
      <c r="T79" s="1573"/>
      <c r="U79" s="1574"/>
      <c r="V79" s="1574"/>
      <c r="W79" s="1574"/>
      <c r="X79" s="1574"/>
      <c r="Y79" s="1574"/>
      <c r="Z79" s="1574"/>
      <c r="AA79" s="1574"/>
      <c r="AB79" s="1574"/>
      <c r="AC79" s="1574"/>
      <c r="AD79" s="1574"/>
      <c r="AE79" s="1287" t="s">
        <v>19</v>
      </c>
      <c r="AF79" s="1287"/>
      <c r="AG79" s="1287"/>
      <c r="AH79" s="1287"/>
      <c r="AI79" s="1287"/>
      <c r="AJ79" s="1287"/>
      <c r="AK79" s="1575"/>
      <c r="AL79" s="1575"/>
      <c r="AM79" s="1575"/>
      <c r="AN79" s="1575"/>
      <c r="AO79" s="1575"/>
      <c r="AP79" s="1575"/>
      <c r="AQ79" s="1575"/>
      <c r="AR79" s="1575"/>
      <c r="AS79" s="1575"/>
      <c r="AT79" s="1575"/>
      <c r="AU79" s="1287" t="s">
        <v>20</v>
      </c>
      <c r="AV79" s="1287"/>
      <c r="AW79" s="1287"/>
      <c r="AX79" s="1287"/>
      <c r="AY79" s="1287"/>
      <c r="AZ79" s="1287"/>
      <c r="BA79" s="1575"/>
      <c r="BB79" s="1575"/>
      <c r="BC79" s="1575"/>
      <c r="BD79" s="1575"/>
      <c r="BE79" s="1575"/>
      <c r="BF79" s="1575"/>
      <c r="BG79" s="1575"/>
      <c r="BH79" s="1575"/>
      <c r="BI79" s="1575"/>
      <c r="BJ79" s="1575"/>
      <c r="BK79" s="1287" t="s">
        <v>21</v>
      </c>
      <c r="BL79" s="1287"/>
      <c r="BM79" s="1287"/>
      <c r="BN79" s="1287"/>
      <c r="BO79" s="1287"/>
      <c r="BP79" s="1287"/>
      <c r="BQ79" s="21"/>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21"/>
      <c r="CT79" s="18"/>
      <c r="CU79" s="21"/>
      <c r="CV79" s="21"/>
      <c r="CW79" s="21"/>
      <c r="CX79" s="21"/>
      <c r="CY79" s="21"/>
      <c r="CZ79" s="12"/>
      <c r="DA79" s="12"/>
      <c r="DB79" s="12"/>
      <c r="DC79" s="12"/>
      <c r="DD79" s="12"/>
      <c r="DE79" s="1571" t="s">
        <v>266</v>
      </c>
      <c r="DF79" s="1571"/>
      <c r="DG79" s="1571"/>
      <c r="DH79" s="1571"/>
      <c r="DI79" s="1571"/>
      <c r="DJ79" s="1571"/>
      <c r="DK79" s="1571"/>
      <c r="DL79" s="1571"/>
      <c r="DM79" s="1571"/>
      <c r="DN79" s="1571"/>
      <c r="DO79" s="1571"/>
      <c r="DP79" s="1571"/>
      <c r="DQ79" s="1571"/>
      <c r="DR79" s="1571"/>
      <c r="DS79" s="1571"/>
      <c r="DT79" s="1571"/>
      <c r="DU79" s="1571"/>
      <c r="DV79" s="1571"/>
      <c r="DW79" s="1571"/>
      <c r="DX79" s="1571"/>
      <c r="DY79" s="1571"/>
      <c r="DZ79" s="1571"/>
      <c r="EA79" s="1571"/>
      <c r="EB79" s="1571"/>
      <c r="EC79" s="1571"/>
      <c r="ED79" s="1571"/>
      <c r="EE79" s="873" t="str">
        <f>IF(DX7="","",DX7)</f>
        <v/>
      </c>
      <c r="EF79" s="873"/>
      <c r="EG79" s="873"/>
      <c r="EH79" s="873"/>
      <c r="EI79" s="873"/>
      <c r="EJ79" s="873"/>
      <c r="EK79" s="873"/>
      <c r="EL79" s="873"/>
      <c r="EM79" s="873"/>
      <c r="EN79" s="873"/>
      <c r="EO79" s="873"/>
      <c r="EP79" s="873"/>
      <c r="EQ79" s="873"/>
      <c r="ER79" s="873"/>
      <c r="ES79" s="873"/>
      <c r="ET79" s="873"/>
      <c r="EU79" s="873"/>
      <c r="EV79" s="873"/>
      <c r="EW79" s="873"/>
      <c r="EX79" s="873"/>
      <c r="EY79" s="873"/>
      <c r="EZ79" s="873"/>
      <c r="FA79" s="873"/>
      <c r="FB79" s="873"/>
      <c r="FC79" s="873"/>
      <c r="FD79" s="873"/>
      <c r="FE79" s="873"/>
      <c r="FF79" s="873"/>
      <c r="FG79" s="873"/>
      <c r="FH79" s="873"/>
      <c r="FI79" s="873"/>
      <c r="FJ79" s="873"/>
      <c r="FK79" s="873"/>
      <c r="FL79" s="873"/>
      <c r="FM79" s="873"/>
      <c r="FN79" s="873"/>
      <c r="FO79" s="873"/>
      <c r="FP79" s="873"/>
      <c r="FQ79" s="873"/>
      <c r="FR79" s="873"/>
      <c r="FS79" s="873"/>
      <c r="FT79" s="873"/>
      <c r="FU79" s="873"/>
      <c r="FV79" s="873"/>
      <c r="FW79" s="873"/>
      <c r="FX79" s="873"/>
      <c r="FY79" s="873"/>
      <c r="FZ79" s="873"/>
      <c r="GA79" s="873"/>
      <c r="GB79" s="873"/>
      <c r="GC79" s="873"/>
      <c r="GD79" s="873"/>
      <c r="GE79" s="873"/>
      <c r="GF79" s="873"/>
      <c r="GG79" s="873"/>
      <c r="GH79" s="873"/>
      <c r="GI79" s="873"/>
      <c r="GJ79" s="873"/>
      <c r="GK79" s="1572"/>
      <c r="GL79" s="27"/>
    </row>
    <row r="80" spans="1:199" ht="3" customHeight="1">
      <c r="D80" s="7"/>
      <c r="E80" s="389"/>
      <c r="F80" s="404"/>
      <c r="G80" s="402"/>
      <c r="H80" s="48"/>
      <c r="I80" s="19"/>
      <c r="J80" s="317"/>
      <c r="K80" s="317"/>
      <c r="L80" s="317"/>
      <c r="M80" s="317"/>
      <c r="N80" s="317"/>
      <c r="O80" s="317"/>
      <c r="P80" s="317"/>
      <c r="Q80" s="21"/>
      <c r="R80" s="21"/>
      <c r="S80" s="21"/>
      <c r="T80" s="21"/>
      <c r="U80" s="18"/>
      <c r="V80" s="21"/>
      <c r="W80" s="21"/>
      <c r="X80" s="21"/>
      <c r="Y80" s="21"/>
      <c r="Z80" s="21"/>
      <c r="AA80" s="21"/>
      <c r="AB80" s="12"/>
      <c r="AC80" s="12"/>
      <c r="AD80" s="12"/>
      <c r="AE80" s="21"/>
      <c r="AF80" s="21"/>
      <c r="AG80" s="21"/>
      <c r="AH80" s="21"/>
      <c r="AI80" s="21"/>
      <c r="AJ80" s="21"/>
      <c r="AK80" s="21"/>
      <c r="AL80" s="18"/>
      <c r="AM80" s="21"/>
      <c r="AN80" s="21"/>
      <c r="AO80" s="21"/>
      <c r="AP80" s="21"/>
      <c r="AQ80" s="21"/>
      <c r="AR80" s="21"/>
      <c r="AS80" s="12"/>
      <c r="AT80" s="12"/>
      <c r="AU80" s="12"/>
      <c r="AV80" s="12"/>
      <c r="AW80" s="12"/>
      <c r="AX80" s="12"/>
      <c r="AY80" s="12"/>
      <c r="AZ80" s="12"/>
      <c r="BA80" s="12"/>
      <c r="BB80" s="12"/>
      <c r="BC80" s="12"/>
      <c r="BD80" s="12"/>
      <c r="BE80" s="12"/>
      <c r="BF80" s="12"/>
      <c r="BG80" s="12"/>
      <c r="BH80" s="12"/>
      <c r="BI80" s="12"/>
      <c r="BJ80" s="21"/>
      <c r="BK80" s="21"/>
      <c r="BL80" s="21"/>
      <c r="BM80" s="21"/>
      <c r="BN80" s="18"/>
      <c r="BO80" s="21"/>
      <c r="BP80" s="21"/>
      <c r="BQ80" s="21"/>
      <c r="BR80" s="21"/>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21"/>
      <c r="CR80" s="21"/>
      <c r="CS80" s="21"/>
      <c r="CT80" s="21"/>
      <c r="CU80" s="18"/>
      <c r="CV80" s="21"/>
      <c r="CW80" s="21"/>
      <c r="CX80" s="21"/>
      <c r="CY80" s="21"/>
      <c r="CZ80" s="12"/>
      <c r="DA80" s="12"/>
      <c r="DB80" s="12"/>
      <c r="DC80" s="12"/>
      <c r="DD80" s="12"/>
      <c r="DE80" s="405"/>
      <c r="DF80" s="405"/>
      <c r="DG80" s="405"/>
      <c r="DH80" s="405"/>
      <c r="DI80" s="405"/>
      <c r="DJ80" s="405"/>
      <c r="DK80" s="405"/>
      <c r="DL80" s="405"/>
      <c r="DM80" s="405"/>
      <c r="DN80" s="405"/>
      <c r="DO80" s="405"/>
      <c r="DP80" s="405"/>
      <c r="DQ80" s="405"/>
      <c r="DR80" s="405"/>
      <c r="DS80" s="405"/>
      <c r="DT80" s="405"/>
      <c r="DU80" s="405"/>
      <c r="DV80" s="405"/>
      <c r="DW80" s="405"/>
      <c r="DX80" s="405"/>
      <c r="DY80" s="405"/>
      <c r="DZ80" s="405"/>
      <c r="EA80" s="405"/>
      <c r="EB80" s="405"/>
      <c r="EC80" s="405"/>
      <c r="ED80" s="405"/>
      <c r="EE80" s="406"/>
      <c r="EF80" s="406"/>
      <c r="EG80" s="406"/>
      <c r="EH80" s="406"/>
      <c r="EI80" s="407"/>
      <c r="EJ80" s="407"/>
      <c r="EK80" s="407"/>
      <c r="EL80" s="407"/>
      <c r="EM80" s="407"/>
      <c r="EN80" s="377"/>
      <c r="EO80" s="377"/>
      <c r="EP80" s="377"/>
      <c r="EQ80" s="377"/>
      <c r="ER80" s="407"/>
      <c r="ES80" s="377"/>
      <c r="ET80" s="377"/>
      <c r="EU80" s="377"/>
      <c r="EV80" s="377"/>
      <c r="EW80" s="407"/>
      <c r="EX80" s="407"/>
      <c r="EY80" s="407"/>
      <c r="EZ80" s="407"/>
      <c r="FA80" s="407"/>
      <c r="FB80" s="407"/>
      <c r="FC80" s="407"/>
      <c r="FD80" s="407"/>
      <c r="FE80" s="407"/>
      <c r="FF80" s="407"/>
      <c r="FG80" s="407"/>
      <c r="FH80" s="407"/>
      <c r="FI80" s="407"/>
      <c r="FJ80" s="407"/>
      <c r="FK80" s="407"/>
      <c r="FL80" s="407"/>
      <c r="FM80" s="377"/>
      <c r="FN80" s="377"/>
      <c r="FO80" s="377"/>
      <c r="FP80" s="377"/>
      <c r="FQ80" s="377"/>
      <c r="FR80" s="407"/>
      <c r="FS80" s="407"/>
      <c r="FT80" s="407"/>
      <c r="FU80" s="407"/>
      <c r="FV80" s="407"/>
      <c r="FW80" s="407"/>
      <c r="FX80" s="377"/>
      <c r="FY80" s="377"/>
      <c r="FZ80" s="377"/>
      <c r="GA80" s="377"/>
      <c r="GB80" s="407"/>
      <c r="GC80" s="377"/>
      <c r="GD80" s="377"/>
      <c r="GE80" s="377"/>
      <c r="GF80" s="377"/>
      <c r="GG80" s="407"/>
      <c r="GH80" s="407"/>
      <c r="GI80" s="407"/>
      <c r="GJ80" s="407"/>
      <c r="GK80" s="400"/>
      <c r="GL80" s="27"/>
    </row>
    <row r="81" spans="4:195" ht="24.75" customHeight="1">
      <c r="D81" s="7"/>
      <c r="E81" s="389"/>
      <c r="F81" s="1569" t="s">
        <v>783</v>
      </c>
      <c r="G81" s="1569"/>
      <c r="H81" s="408"/>
      <c r="I81" s="409"/>
      <c r="J81" s="1570" t="str">
        <f>IF(BN7="","",BN7)</f>
        <v/>
      </c>
      <c r="K81" s="1570"/>
      <c r="L81" s="1570"/>
      <c r="M81" s="1570"/>
      <c r="N81" s="1570"/>
      <c r="O81" s="1570"/>
      <c r="P81" s="1570"/>
      <c r="Q81" s="1570"/>
      <c r="R81" s="1570"/>
      <c r="S81" s="1570"/>
      <c r="T81" s="1570"/>
      <c r="U81" s="1570"/>
      <c r="V81" s="1570"/>
      <c r="W81" s="1570"/>
      <c r="X81" s="1570"/>
      <c r="Y81" s="1570"/>
      <c r="Z81" s="1570"/>
      <c r="AA81" s="1570"/>
      <c r="AB81" s="1570"/>
      <c r="AC81" s="1570"/>
      <c r="AD81" s="1570"/>
      <c r="AE81" s="1570"/>
      <c r="AF81" s="1570"/>
      <c r="AG81" s="1570"/>
      <c r="AH81" s="1570"/>
      <c r="AI81" s="1570"/>
      <c r="AJ81" s="1570"/>
      <c r="AK81" s="1570"/>
      <c r="AL81" s="1570"/>
      <c r="AM81" s="1570"/>
      <c r="AN81" s="1570"/>
      <c r="AO81" s="1570"/>
      <c r="AP81" s="1570"/>
      <c r="AQ81" s="1570"/>
      <c r="AR81" s="1570"/>
      <c r="AS81" s="1570"/>
      <c r="AT81" s="1570"/>
      <c r="AU81" s="1570"/>
      <c r="AV81" s="1570"/>
      <c r="AW81" s="1570"/>
      <c r="AX81" s="1570"/>
      <c r="AY81" s="1570"/>
      <c r="AZ81" s="1570"/>
      <c r="BA81" s="1570"/>
      <c r="BB81" s="1570"/>
      <c r="BC81" s="1570"/>
      <c r="BD81" s="1570"/>
      <c r="BE81" s="1570"/>
      <c r="BF81" s="1570"/>
      <c r="BG81" s="1570"/>
      <c r="BH81" s="1570"/>
      <c r="BI81" s="1570"/>
      <c r="BJ81" s="1570"/>
      <c r="BK81" s="1570"/>
      <c r="BL81" s="1570"/>
      <c r="BM81" s="1570"/>
      <c r="BN81" s="1570"/>
      <c r="BO81" s="1570"/>
      <c r="BP81" s="1570"/>
      <c r="BQ81" s="1570"/>
      <c r="BR81" s="1570"/>
      <c r="BS81" s="1570"/>
      <c r="BT81" s="1570"/>
      <c r="BU81" s="1570"/>
      <c r="BV81" s="1570"/>
      <c r="BW81" s="1570"/>
      <c r="BX81" s="1570"/>
      <c r="BY81" s="1570"/>
      <c r="BZ81" s="1570"/>
      <c r="CA81" s="1570"/>
      <c r="CB81" s="1570"/>
      <c r="CC81" s="1570"/>
      <c r="CD81" s="1570"/>
      <c r="CE81" s="1570"/>
      <c r="CF81" s="1570"/>
      <c r="CG81" s="1570"/>
      <c r="CH81" s="1570"/>
      <c r="CI81" s="1570"/>
      <c r="CJ81" s="1570"/>
      <c r="CK81" s="1570"/>
      <c r="CL81" s="1570"/>
      <c r="CM81" s="1570"/>
      <c r="CN81" s="1570"/>
      <c r="CO81" s="1570"/>
      <c r="CP81" s="1570"/>
      <c r="CQ81" s="1570"/>
      <c r="CR81" s="1570"/>
      <c r="CS81" s="1570"/>
      <c r="CT81" s="1570"/>
      <c r="CU81" s="1570"/>
      <c r="CV81" s="1570"/>
      <c r="CW81" s="1570"/>
      <c r="CX81" s="1570"/>
      <c r="CY81" s="1570"/>
      <c r="CZ81" s="1570"/>
      <c r="DA81" s="1570"/>
      <c r="DB81" s="1570"/>
      <c r="DC81" s="12"/>
      <c r="DD81" s="12"/>
      <c r="DE81" s="1571" t="s">
        <v>267</v>
      </c>
      <c r="DF81" s="1571"/>
      <c r="DG81" s="1571"/>
      <c r="DH81" s="1571"/>
      <c r="DI81" s="1571"/>
      <c r="DJ81" s="1571"/>
      <c r="DK81" s="1571"/>
      <c r="DL81" s="1571"/>
      <c r="DM81" s="1571"/>
      <c r="DN81" s="1571"/>
      <c r="DO81" s="1571"/>
      <c r="DP81" s="1571"/>
      <c r="DQ81" s="1571"/>
      <c r="DR81" s="1571"/>
      <c r="DS81" s="1571"/>
      <c r="DT81" s="1571"/>
      <c r="DU81" s="1571"/>
      <c r="DV81" s="1571"/>
      <c r="DW81" s="1571"/>
      <c r="DX81" s="1571"/>
      <c r="DY81" s="1571"/>
      <c r="DZ81" s="1571"/>
      <c r="EA81" s="1571"/>
      <c r="EB81" s="1571"/>
      <c r="EC81" s="1571"/>
      <c r="ED81" s="1571"/>
      <c r="EE81" s="873" t="str">
        <f>IF(FE7="","",FE7)</f>
        <v/>
      </c>
      <c r="EF81" s="873"/>
      <c r="EG81" s="873"/>
      <c r="EH81" s="873"/>
      <c r="EI81" s="873"/>
      <c r="EJ81" s="873"/>
      <c r="EK81" s="873"/>
      <c r="EL81" s="873"/>
      <c r="EM81" s="873"/>
      <c r="EN81" s="873"/>
      <c r="EO81" s="873"/>
      <c r="EP81" s="873"/>
      <c r="EQ81" s="873"/>
      <c r="ER81" s="873"/>
      <c r="ES81" s="873"/>
      <c r="ET81" s="873"/>
      <c r="EU81" s="873"/>
      <c r="EV81" s="873"/>
      <c r="EW81" s="873"/>
      <c r="EX81" s="873"/>
      <c r="EY81" s="873"/>
      <c r="EZ81" s="873"/>
      <c r="FA81" s="873"/>
      <c r="FB81" s="873"/>
      <c r="FC81" s="873"/>
      <c r="FD81" s="873"/>
      <c r="FE81" s="873"/>
      <c r="FF81" s="873"/>
      <c r="FG81" s="873"/>
      <c r="FH81" s="873"/>
      <c r="FI81" s="873"/>
      <c r="FJ81" s="873"/>
      <c r="FK81" s="873"/>
      <c r="FL81" s="873"/>
      <c r="FM81" s="873"/>
      <c r="FN81" s="873"/>
      <c r="FO81" s="873"/>
      <c r="FP81" s="873"/>
      <c r="FQ81" s="873"/>
      <c r="FR81" s="873"/>
      <c r="FS81" s="873"/>
      <c r="FT81" s="873"/>
      <c r="FU81" s="873"/>
      <c r="FV81" s="873"/>
      <c r="FW81" s="873"/>
      <c r="FX81" s="873"/>
      <c r="FY81" s="873"/>
      <c r="FZ81" s="873"/>
      <c r="GA81" s="873"/>
      <c r="GB81" s="873"/>
      <c r="GC81" s="873"/>
      <c r="GD81" s="873"/>
      <c r="GE81" s="873"/>
      <c r="GF81" s="873"/>
      <c r="GG81" s="873"/>
      <c r="GH81" s="873"/>
      <c r="GI81" s="873"/>
      <c r="GJ81" s="873"/>
      <c r="GK81" s="1572"/>
      <c r="GL81" s="27"/>
    </row>
    <row r="82" spans="4:195" ht="3.75" customHeight="1">
      <c r="D82" s="7"/>
      <c r="E82" s="410"/>
      <c r="F82" s="411"/>
      <c r="G82" s="411"/>
      <c r="H82" s="142"/>
      <c r="I82" s="142"/>
      <c r="J82" s="412"/>
      <c r="K82" s="412"/>
      <c r="L82" s="412"/>
      <c r="M82" s="412"/>
      <c r="N82" s="412"/>
      <c r="O82" s="412"/>
      <c r="P82" s="412"/>
      <c r="Q82" s="412"/>
      <c r="R82" s="412"/>
      <c r="S82" s="412"/>
      <c r="T82" s="412"/>
      <c r="U82" s="412"/>
      <c r="V82" s="412"/>
      <c r="W82" s="412"/>
      <c r="X82" s="412"/>
      <c r="Y82" s="412"/>
      <c r="Z82" s="412"/>
      <c r="AA82" s="412"/>
      <c r="AB82" s="412"/>
      <c r="AC82" s="412"/>
      <c r="AD82" s="412"/>
      <c r="AE82" s="412"/>
      <c r="AF82" s="412"/>
      <c r="AG82" s="412"/>
      <c r="AH82" s="412"/>
      <c r="AI82" s="412"/>
      <c r="AJ82" s="412"/>
      <c r="AK82" s="412"/>
      <c r="AL82" s="412"/>
      <c r="AM82" s="412"/>
      <c r="AN82" s="412"/>
      <c r="AO82" s="412"/>
      <c r="AP82" s="412"/>
      <c r="AQ82" s="412"/>
      <c r="AR82" s="412"/>
      <c r="AS82" s="412"/>
      <c r="AT82" s="412"/>
      <c r="AU82" s="412"/>
      <c r="AV82" s="412"/>
      <c r="AW82" s="412"/>
      <c r="AX82" s="412"/>
      <c r="AY82" s="412"/>
      <c r="AZ82" s="412"/>
      <c r="BA82" s="412"/>
      <c r="BB82" s="412"/>
      <c r="BC82" s="412"/>
      <c r="BD82" s="412"/>
      <c r="BE82" s="412"/>
      <c r="BF82" s="412"/>
      <c r="BG82" s="412"/>
      <c r="BH82" s="412"/>
      <c r="BI82" s="412"/>
      <c r="BJ82" s="412"/>
      <c r="BK82" s="412"/>
      <c r="BL82" s="412"/>
      <c r="BM82" s="412"/>
      <c r="BN82" s="412"/>
      <c r="BO82" s="412"/>
      <c r="BP82" s="412"/>
      <c r="BQ82" s="412"/>
      <c r="BR82" s="412"/>
      <c r="BS82" s="412"/>
      <c r="BT82" s="412"/>
      <c r="BU82" s="412"/>
      <c r="BV82" s="412"/>
      <c r="BW82" s="412"/>
      <c r="BX82" s="412"/>
      <c r="BY82" s="412"/>
      <c r="BZ82" s="412"/>
      <c r="CA82" s="412"/>
      <c r="CB82" s="412"/>
      <c r="CC82" s="412"/>
      <c r="CD82" s="412"/>
      <c r="CE82" s="412"/>
      <c r="CF82" s="412"/>
      <c r="CG82" s="412"/>
      <c r="CH82" s="412"/>
      <c r="CI82" s="412"/>
      <c r="CJ82" s="412"/>
      <c r="CK82" s="412"/>
      <c r="CL82" s="412"/>
      <c r="CM82" s="412"/>
      <c r="CN82" s="412"/>
      <c r="CO82" s="412"/>
      <c r="CP82" s="412"/>
      <c r="CQ82" s="412"/>
      <c r="CR82" s="412"/>
      <c r="CS82" s="412"/>
      <c r="CT82" s="412"/>
      <c r="CU82" s="412"/>
      <c r="CV82" s="412"/>
      <c r="CW82" s="412"/>
      <c r="CX82" s="412"/>
      <c r="CY82" s="412"/>
      <c r="CZ82" s="412"/>
      <c r="DA82" s="412"/>
      <c r="DB82" s="412"/>
      <c r="DC82" s="412"/>
      <c r="DD82" s="412"/>
      <c r="DE82" s="413"/>
      <c r="DF82" s="413"/>
      <c r="DG82" s="413"/>
      <c r="DH82" s="413"/>
      <c r="DI82" s="413"/>
      <c r="DJ82" s="413"/>
      <c r="DK82" s="413"/>
      <c r="DL82" s="413"/>
      <c r="DM82" s="413"/>
      <c r="DN82" s="413"/>
      <c r="DO82" s="413"/>
      <c r="DP82" s="413"/>
      <c r="DQ82" s="413"/>
      <c r="DR82" s="413"/>
      <c r="DS82" s="413"/>
      <c r="DT82" s="413"/>
      <c r="DU82" s="413"/>
      <c r="DV82" s="413"/>
      <c r="DW82" s="413"/>
      <c r="DX82" s="413"/>
      <c r="DY82" s="413"/>
      <c r="DZ82" s="413"/>
      <c r="EA82" s="413"/>
      <c r="EB82" s="413"/>
      <c r="EC82" s="413"/>
      <c r="ED82" s="413"/>
      <c r="EE82" s="413"/>
      <c r="EF82" s="413"/>
      <c r="EG82" s="413"/>
      <c r="EH82" s="413"/>
      <c r="EI82" s="414"/>
      <c r="EJ82" s="414"/>
      <c r="EK82" s="414"/>
      <c r="EL82" s="414"/>
      <c r="EM82" s="414"/>
      <c r="EN82" s="414"/>
      <c r="EO82" s="414"/>
      <c r="EP82" s="414"/>
      <c r="EQ82" s="414"/>
      <c r="ER82" s="414"/>
      <c r="ES82" s="414"/>
      <c r="ET82" s="414"/>
      <c r="EU82" s="414"/>
      <c r="EV82" s="414"/>
      <c r="EW82" s="414"/>
      <c r="EX82" s="414"/>
      <c r="EY82" s="414"/>
      <c r="EZ82" s="414"/>
      <c r="FA82" s="414"/>
      <c r="FB82" s="414"/>
      <c r="FC82" s="414"/>
      <c r="FD82" s="414"/>
      <c r="FE82" s="414"/>
      <c r="FF82" s="414"/>
      <c r="FG82" s="414"/>
      <c r="FH82" s="414"/>
      <c r="FI82" s="414"/>
      <c r="FJ82" s="414"/>
      <c r="FK82" s="414"/>
      <c r="FL82" s="414"/>
      <c r="FM82" s="414"/>
      <c r="FN82" s="414"/>
      <c r="FO82" s="414"/>
      <c r="FP82" s="414"/>
      <c r="FQ82" s="414"/>
      <c r="FR82" s="414"/>
      <c r="FS82" s="414"/>
      <c r="FT82" s="414"/>
      <c r="FU82" s="414"/>
      <c r="FV82" s="414"/>
      <c r="FW82" s="414"/>
      <c r="FX82" s="414"/>
      <c r="FY82" s="414"/>
      <c r="FZ82" s="414"/>
      <c r="GA82" s="414"/>
      <c r="GB82" s="414"/>
      <c r="GC82" s="414"/>
      <c r="GD82" s="414"/>
      <c r="GE82" s="414"/>
      <c r="GF82" s="414"/>
      <c r="GG82" s="414"/>
      <c r="GH82" s="414"/>
      <c r="GI82" s="414"/>
      <c r="GJ82" s="414"/>
      <c r="GK82" s="415"/>
      <c r="GL82" s="27"/>
    </row>
    <row r="83" spans="4:195">
      <c r="GM83" s="157"/>
    </row>
    <row r="84" spans="4:195">
      <c r="GM84" s="157"/>
    </row>
    <row r="85" spans="4:195">
      <c r="GM85" s="157"/>
    </row>
  </sheetData>
  <sheetProtection algorithmName="SHA-512" hashValue="q7g08jHkwOfzrdjTfIpZ8pnYAFHHcjqRlpBiosek6dFU5/5kSN/OKVzyNVN62V7tWpjb5ZFo6Kx7oumzIZEDgA==" saltValue="bnAqvOmOgBKLX5qqWS9LFA==" spinCount="100000" sheet="1" selectLockedCells="1"/>
  <mergeCells count="864">
    <mergeCell ref="EL53:EO53"/>
    <mergeCell ref="DH53:DK53"/>
    <mergeCell ref="DM53:DP53"/>
    <mergeCell ref="EQ72:ET72"/>
    <mergeCell ref="EV72:EY72"/>
    <mergeCell ref="FA72:FD72"/>
    <mergeCell ref="FK34:FN34"/>
    <mergeCell ref="FK35:FN35"/>
    <mergeCell ref="FK36:FN36"/>
    <mergeCell ref="FK37:FN37"/>
    <mergeCell ref="DR72:DU72"/>
    <mergeCell ref="DW72:DZ72"/>
    <mergeCell ref="FF71:FI71"/>
    <mergeCell ref="EL69:EP69"/>
    <mergeCell ref="EQ70:ET70"/>
    <mergeCell ref="FA71:FD71"/>
    <mergeCell ref="EL71:EO71"/>
    <mergeCell ref="EQ71:ET71"/>
    <mergeCell ref="DH71:DK71"/>
    <mergeCell ref="DM71:DP71"/>
    <mergeCell ref="DR71:DU71"/>
    <mergeCell ref="DW71:DZ71"/>
    <mergeCell ref="EB71:EE71"/>
    <mergeCell ref="EV71:EY71"/>
    <mergeCell ref="A26:A27"/>
    <mergeCell ref="FK53:FN53"/>
    <mergeCell ref="FK51:FO51"/>
    <mergeCell ref="FK52:FN52"/>
    <mergeCell ref="FA53:FD53"/>
    <mergeCell ref="FF53:FI53"/>
    <mergeCell ref="FA52:FD52"/>
    <mergeCell ref="FF52:FI52"/>
    <mergeCell ref="EV53:EY53"/>
    <mergeCell ref="EQ52:ET52"/>
    <mergeCell ref="EV52:EY52"/>
    <mergeCell ref="EB52:EE52"/>
    <mergeCell ref="EQ53:ET53"/>
    <mergeCell ref="EG52:EJ52"/>
    <mergeCell ref="EL52:EO52"/>
    <mergeCell ref="EB53:EE53"/>
    <mergeCell ref="EG53:EJ53"/>
    <mergeCell ref="CD53:CG53"/>
    <mergeCell ref="CI53:CL53"/>
    <mergeCell ref="CN53:CQ53"/>
    <mergeCell ref="CS53:CV53"/>
    <mergeCell ref="J53:M53"/>
    <mergeCell ref="P53:S53"/>
    <mergeCell ref="U53:X53"/>
    <mergeCell ref="F81:G81"/>
    <mergeCell ref="J81:DB81"/>
    <mergeCell ref="DE81:ED81"/>
    <mergeCell ref="FK54:FN54"/>
    <mergeCell ref="FK55:FN55"/>
    <mergeCell ref="EE81:GK81"/>
    <mergeCell ref="EJ77:EM77"/>
    <mergeCell ref="EO77:ER77"/>
    <mergeCell ref="EE79:GK79"/>
    <mergeCell ref="EQ73:ET73"/>
    <mergeCell ref="EV73:EY73"/>
    <mergeCell ref="EJ76:EM76"/>
    <mergeCell ref="EB72:EE72"/>
    <mergeCell ref="FK71:FN71"/>
    <mergeCell ref="FK72:FN72"/>
    <mergeCell ref="FK73:FN73"/>
    <mergeCell ref="FA73:FD73"/>
    <mergeCell ref="FF73:FI73"/>
    <mergeCell ref="EL75:EO75"/>
    <mergeCell ref="EG71:EJ71"/>
    <mergeCell ref="FF72:FI72"/>
    <mergeCell ref="EL73:EO73"/>
    <mergeCell ref="EG72:EJ72"/>
    <mergeCell ref="EL72:EO72"/>
    <mergeCell ref="AB76:AE76"/>
    <mergeCell ref="AR76:AU76"/>
    <mergeCell ref="BH76:BK76"/>
    <mergeCell ref="BX76:CA76"/>
    <mergeCell ref="CN76:CQ76"/>
    <mergeCell ref="F79:G79"/>
    <mergeCell ref="J79:T79"/>
    <mergeCell ref="U79:AD79"/>
    <mergeCell ref="AE79:AJ79"/>
    <mergeCell ref="F77:G77"/>
    <mergeCell ref="J77:M77"/>
    <mergeCell ref="P77:S77"/>
    <mergeCell ref="U77:X77"/>
    <mergeCell ref="AB77:AE77"/>
    <mergeCell ref="AK79:AT79"/>
    <mergeCell ref="AU79:AZ79"/>
    <mergeCell ref="BA79:BJ79"/>
    <mergeCell ref="BK79:BP79"/>
    <mergeCell ref="CN77:CQ77"/>
    <mergeCell ref="DE79:ED79"/>
    <mergeCell ref="DD77:DG77"/>
    <mergeCell ref="DI77:DL77"/>
    <mergeCell ref="DT77:DW77"/>
    <mergeCell ref="DT76:DW76"/>
    <mergeCell ref="AG77:AJ77"/>
    <mergeCell ref="AR77:AU77"/>
    <mergeCell ref="AW77:AZ77"/>
    <mergeCell ref="BH77:BK77"/>
    <mergeCell ref="CS77:CV77"/>
    <mergeCell ref="EB73:EE73"/>
    <mergeCell ref="EG73:EJ73"/>
    <mergeCell ref="BM77:BP77"/>
    <mergeCell ref="BX77:CA77"/>
    <mergeCell ref="CC77:CF77"/>
    <mergeCell ref="DY77:EB77"/>
    <mergeCell ref="BZ75:CC75"/>
    <mergeCell ref="BE73:BH73"/>
    <mergeCell ref="BJ73:BM73"/>
    <mergeCell ref="BO73:BR73"/>
    <mergeCell ref="DU75:DX75"/>
    <mergeCell ref="DM73:DP73"/>
    <mergeCell ref="DD76:DG76"/>
    <mergeCell ref="AD75:AG75"/>
    <mergeCell ref="AT75:AW75"/>
    <mergeCell ref="BJ75:BM75"/>
    <mergeCell ref="AA73:AD73"/>
    <mergeCell ref="AF73:AI73"/>
    <mergeCell ref="AK73:AN73"/>
    <mergeCell ref="AP73:AS73"/>
    <mergeCell ref="DC73:DF73"/>
    <mergeCell ref="CP75:CS75"/>
    <mergeCell ref="DF75:DI75"/>
    <mergeCell ref="CX73:DA73"/>
    <mergeCell ref="DH73:DK73"/>
    <mergeCell ref="CS73:CV73"/>
    <mergeCell ref="AZ73:BC73"/>
    <mergeCell ref="BT73:BW73"/>
    <mergeCell ref="BY73:CB73"/>
    <mergeCell ref="CD73:CG73"/>
    <mergeCell ref="CI73:CL73"/>
    <mergeCell ref="CN73:CQ73"/>
    <mergeCell ref="BY72:CB72"/>
    <mergeCell ref="CD72:CG72"/>
    <mergeCell ref="CI72:CL72"/>
    <mergeCell ref="CN72:CQ72"/>
    <mergeCell ref="DR73:DU73"/>
    <mergeCell ref="DW73:DZ73"/>
    <mergeCell ref="F72:G74"/>
    <mergeCell ref="AA72:AD72"/>
    <mergeCell ref="AF72:AI72"/>
    <mergeCell ref="AK72:AN72"/>
    <mergeCell ref="AP72:AS72"/>
    <mergeCell ref="AU72:AX72"/>
    <mergeCell ref="AU73:AX73"/>
    <mergeCell ref="BO72:BR72"/>
    <mergeCell ref="BT72:BW72"/>
    <mergeCell ref="AZ72:BC72"/>
    <mergeCell ref="BE72:BH72"/>
    <mergeCell ref="BJ72:BM72"/>
    <mergeCell ref="CS72:CV72"/>
    <mergeCell ref="CX72:DA72"/>
    <mergeCell ref="DC72:DF72"/>
    <mergeCell ref="DH72:DK72"/>
    <mergeCell ref="DM72:DP72"/>
    <mergeCell ref="CX70:DA70"/>
    <mergeCell ref="DC70:DF70"/>
    <mergeCell ref="DH70:DK70"/>
    <mergeCell ref="DM70:DP70"/>
    <mergeCell ref="DR70:DU70"/>
    <mergeCell ref="DW70:DZ70"/>
    <mergeCell ref="EV70:EY70"/>
    <mergeCell ref="EB70:EE70"/>
    <mergeCell ref="EG70:EJ70"/>
    <mergeCell ref="EL70:EO70"/>
    <mergeCell ref="F70:G71"/>
    <mergeCell ref="AA70:AD70"/>
    <mergeCell ref="AF70:AI70"/>
    <mergeCell ref="AK70:AN70"/>
    <mergeCell ref="AP70:AS70"/>
    <mergeCell ref="AU70:AX70"/>
    <mergeCell ref="AU71:AX71"/>
    <mergeCell ref="CD71:CG71"/>
    <mergeCell ref="CI71:CL71"/>
    <mergeCell ref="CN71:CQ71"/>
    <mergeCell ref="J71:M71"/>
    <mergeCell ref="P71:S71"/>
    <mergeCell ref="U71:X71"/>
    <mergeCell ref="AA71:AD71"/>
    <mergeCell ref="AF71:AI71"/>
    <mergeCell ref="AK71:AN71"/>
    <mergeCell ref="AP71:AS71"/>
    <mergeCell ref="AZ70:BC70"/>
    <mergeCell ref="BE70:BH70"/>
    <mergeCell ref="AZ71:BC71"/>
    <mergeCell ref="BE71:BH71"/>
    <mergeCell ref="DC71:DF71"/>
    <mergeCell ref="BJ70:BM70"/>
    <mergeCell ref="BO70:BR70"/>
    <mergeCell ref="BT70:BW70"/>
    <mergeCell ref="BY70:CB70"/>
    <mergeCell ref="CD70:CG70"/>
    <mergeCell ref="CI70:CL70"/>
    <mergeCell ref="CS70:CV70"/>
    <mergeCell ref="DM69:DQ69"/>
    <mergeCell ref="BJ71:BM71"/>
    <mergeCell ref="BO71:BR71"/>
    <mergeCell ref="BT71:BW71"/>
    <mergeCell ref="BY71:CB71"/>
    <mergeCell ref="CN70:CQ70"/>
    <mergeCell ref="CS71:CV71"/>
    <mergeCell ref="CX71:DA71"/>
    <mergeCell ref="BS69:BW69"/>
    <mergeCell ref="BX69:CB69"/>
    <mergeCell ref="CC69:CG69"/>
    <mergeCell ref="CH69:CL69"/>
    <mergeCell ref="CM69:CR69"/>
    <mergeCell ref="CS69:CW69"/>
    <mergeCell ref="CX69:DB69"/>
    <mergeCell ref="DC69:DG69"/>
    <mergeCell ref="DM68:DS68"/>
    <mergeCell ref="FA69:FE69"/>
    <mergeCell ref="FF69:FJ69"/>
    <mergeCell ref="EB69:EF69"/>
    <mergeCell ref="EG69:EK69"/>
    <mergeCell ref="EQ69:EU69"/>
    <mergeCell ref="EV69:EZ69"/>
    <mergeCell ref="FA70:FD70"/>
    <mergeCell ref="FF70:FI70"/>
    <mergeCell ref="FH68:FK68"/>
    <mergeCell ref="DW69:EA69"/>
    <mergeCell ref="DR69:DV69"/>
    <mergeCell ref="FK69:FO69"/>
    <mergeCell ref="FK70:FN70"/>
    <mergeCell ref="DH69:DL69"/>
    <mergeCell ref="B68:C68"/>
    <mergeCell ref="F68:G68"/>
    <mergeCell ref="J68:M68"/>
    <mergeCell ref="P68:S68"/>
    <mergeCell ref="U68:X68"/>
    <mergeCell ref="AA68:AG68"/>
    <mergeCell ref="BD69:BH69"/>
    <mergeCell ref="BI69:BM69"/>
    <mergeCell ref="BN69:BR69"/>
    <mergeCell ref="Z69:AD69"/>
    <mergeCell ref="AE69:AI69"/>
    <mergeCell ref="AJ69:AN69"/>
    <mergeCell ref="AO69:AS69"/>
    <mergeCell ref="AT69:AX69"/>
    <mergeCell ref="AY69:BC69"/>
    <mergeCell ref="AI68:AO68"/>
    <mergeCell ref="AS68:AY68"/>
    <mergeCell ref="BA68:BG68"/>
    <mergeCell ref="F63:G63"/>
    <mergeCell ref="J63:DB63"/>
    <mergeCell ref="DE63:ED63"/>
    <mergeCell ref="DU66:GK66"/>
    <mergeCell ref="AA67:AG67"/>
    <mergeCell ref="AS67:AY67"/>
    <mergeCell ref="CG67:CM67"/>
    <mergeCell ref="O66:S67"/>
    <mergeCell ref="U66:Y67"/>
    <mergeCell ref="Z66:AR66"/>
    <mergeCell ref="EE63:GK63"/>
    <mergeCell ref="GM65:GQ68"/>
    <mergeCell ref="GF68:GK68"/>
    <mergeCell ref="BI68:BO68"/>
    <mergeCell ref="BQ68:BW68"/>
    <mergeCell ref="BY68:CE68"/>
    <mergeCell ref="CG68:CM68"/>
    <mergeCell ref="AT66:DT66"/>
    <mergeCell ref="FM68:FP68"/>
    <mergeCell ref="DT68:EK68"/>
    <mergeCell ref="EL68:EO68"/>
    <mergeCell ref="EL67:EO67"/>
    <mergeCell ref="ES67:EV67"/>
    <mergeCell ref="FH67:FK67"/>
    <mergeCell ref="FW68:FZ68"/>
    <mergeCell ref="GB68:GE68"/>
    <mergeCell ref="FW67:FZ67"/>
    <mergeCell ref="FQ68:FV68"/>
    <mergeCell ref="AT65:BU65"/>
    <mergeCell ref="CO68:CU68"/>
    <mergeCell ref="CW68:DC68"/>
    <mergeCell ref="ES68:EV68"/>
    <mergeCell ref="EX68:FA68"/>
    <mergeCell ref="FB68:FG68"/>
    <mergeCell ref="DE68:DK68"/>
    <mergeCell ref="F54:G56"/>
    <mergeCell ref="EE61:GK61"/>
    <mergeCell ref="AB58:AE58"/>
    <mergeCell ref="AR58:AU58"/>
    <mergeCell ref="BH58:BK58"/>
    <mergeCell ref="BX58:CA58"/>
    <mergeCell ref="CN58:CQ58"/>
    <mergeCell ref="DD58:DG58"/>
    <mergeCell ref="AU61:AZ61"/>
    <mergeCell ref="BA61:BJ61"/>
    <mergeCell ref="DT59:DW59"/>
    <mergeCell ref="DY59:EB59"/>
    <mergeCell ref="EJ59:EM59"/>
    <mergeCell ref="EO59:ER59"/>
    <mergeCell ref="DT58:DW58"/>
    <mergeCell ref="EJ58:EM58"/>
    <mergeCell ref="CI55:CL55"/>
    <mergeCell ref="CN55:CQ55"/>
    <mergeCell ref="DW55:DZ55"/>
    <mergeCell ref="EB55:EE55"/>
    <mergeCell ref="EG55:EJ55"/>
    <mergeCell ref="EL55:EO55"/>
    <mergeCell ref="EQ55:ET55"/>
    <mergeCell ref="F61:G61"/>
    <mergeCell ref="J61:T61"/>
    <mergeCell ref="DD59:DG59"/>
    <mergeCell ref="DI59:DL59"/>
    <mergeCell ref="AG59:AJ59"/>
    <mergeCell ref="U61:AD61"/>
    <mergeCell ref="AE61:AJ61"/>
    <mergeCell ref="AK61:AT61"/>
    <mergeCell ref="BK61:BP61"/>
    <mergeCell ref="DE61:ED61"/>
    <mergeCell ref="BH59:BK59"/>
    <mergeCell ref="BM59:BP59"/>
    <mergeCell ref="BX59:CA59"/>
    <mergeCell ref="CC59:CF59"/>
    <mergeCell ref="F59:G59"/>
    <mergeCell ref="J59:M59"/>
    <mergeCell ref="P59:S59"/>
    <mergeCell ref="U59:X59"/>
    <mergeCell ref="AB59:AE59"/>
    <mergeCell ref="AR59:AU59"/>
    <mergeCell ref="AW59:AZ59"/>
    <mergeCell ref="CN59:CQ59"/>
    <mergeCell ref="CS59:CV59"/>
    <mergeCell ref="FF55:FI55"/>
    <mergeCell ref="AD57:AG57"/>
    <mergeCell ref="AT57:AW57"/>
    <mergeCell ref="BJ57:BM57"/>
    <mergeCell ref="BZ57:CC57"/>
    <mergeCell ref="CP57:CS57"/>
    <mergeCell ref="DF57:DI57"/>
    <mergeCell ref="DH55:DK55"/>
    <mergeCell ref="DM55:DP55"/>
    <mergeCell ref="DR55:DU55"/>
    <mergeCell ref="DU57:DX57"/>
    <mergeCell ref="EL57:EO57"/>
    <mergeCell ref="EV55:EY55"/>
    <mergeCell ref="CS55:CV55"/>
    <mergeCell ref="CX55:DA55"/>
    <mergeCell ref="DC55:DF55"/>
    <mergeCell ref="BT55:BW55"/>
    <mergeCell ref="BY55:CB55"/>
    <mergeCell ref="CD55:CG55"/>
    <mergeCell ref="FA55:FD55"/>
    <mergeCell ref="AA54:AD54"/>
    <mergeCell ref="AF54:AI54"/>
    <mergeCell ref="AK54:AN54"/>
    <mergeCell ref="AP54:AS54"/>
    <mergeCell ref="BO55:BR55"/>
    <mergeCell ref="AA55:AD55"/>
    <mergeCell ref="AF55:AI55"/>
    <mergeCell ref="AK55:AN55"/>
    <mergeCell ref="AP55:AS55"/>
    <mergeCell ref="BE55:BH55"/>
    <mergeCell ref="BJ55:BM55"/>
    <mergeCell ref="AU55:AX55"/>
    <mergeCell ref="AZ55:BC55"/>
    <mergeCell ref="BY54:CB54"/>
    <mergeCell ref="CD54:CG54"/>
    <mergeCell ref="CI54:CL54"/>
    <mergeCell ref="CN54:CQ54"/>
    <mergeCell ref="AU54:AX54"/>
    <mergeCell ref="AZ54:BC54"/>
    <mergeCell ref="BE54:BH54"/>
    <mergeCell ref="BJ54:BM54"/>
    <mergeCell ref="BO54:BR54"/>
    <mergeCell ref="BT54:BW54"/>
    <mergeCell ref="DC54:DF54"/>
    <mergeCell ref="DH54:DK54"/>
    <mergeCell ref="DM54:DP54"/>
    <mergeCell ref="DR54:DU54"/>
    <mergeCell ref="FA54:FD54"/>
    <mergeCell ref="FF54:FI54"/>
    <mergeCell ref="CS54:CV54"/>
    <mergeCell ref="CX54:DA54"/>
    <mergeCell ref="DW54:DZ54"/>
    <mergeCell ref="EB54:EE54"/>
    <mergeCell ref="EG54:EJ54"/>
    <mergeCell ref="EL54:EO54"/>
    <mergeCell ref="EQ54:ET54"/>
    <mergeCell ref="EV54:EY54"/>
    <mergeCell ref="BJ53:BM53"/>
    <mergeCell ref="BO53:BR53"/>
    <mergeCell ref="BT53:BW53"/>
    <mergeCell ref="BY53:CB53"/>
    <mergeCell ref="CX52:DA52"/>
    <mergeCell ref="DC52:DF52"/>
    <mergeCell ref="CN52:CQ52"/>
    <mergeCell ref="CS52:CV52"/>
    <mergeCell ref="CI52:CL52"/>
    <mergeCell ref="BJ52:BM52"/>
    <mergeCell ref="BO52:BR52"/>
    <mergeCell ref="BT52:BW52"/>
    <mergeCell ref="BY52:CB52"/>
    <mergeCell ref="CD52:CG52"/>
    <mergeCell ref="DH52:DK52"/>
    <mergeCell ref="DM52:DP52"/>
    <mergeCell ref="DR52:DU52"/>
    <mergeCell ref="DW52:DZ52"/>
    <mergeCell ref="DH51:DL51"/>
    <mergeCell ref="DM51:DQ51"/>
    <mergeCell ref="DR53:DU53"/>
    <mergeCell ref="DW53:DZ53"/>
    <mergeCell ref="CX53:DA53"/>
    <mergeCell ref="DC53:DF53"/>
    <mergeCell ref="F52:G53"/>
    <mergeCell ref="AA52:AD52"/>
    <mergeCell ref="AF52:AI52"/>
    <mergeCell ref="AK52:AN52"/>
    <mergeCell ref="AP52:AS52"/>
    <mergeCell ref="AU52:AX52"/>
    <mergeCell ref="AZ52:BC52"/>
    <mergeCell ref="BE52:BH52"/>
    <mergeCell ref="AP53:AS53"/>
    <mergeCell ref="AU53:AX53"/>
    <mergeCell ref="AZ53:BC53"/>
    <mergeCell ref="BE53:BH53"/>
    <mergeCell ref="AA53:AD53"/>
    <mergeCell ref="AF53:AI53"/>
    <mergeCell ref="AK53:AN53"/>
    <mergeCell ref="BS51:BW51"/>
    <mergeCell ref="BX51:CB51"/>
    <mergeCell ref="CC51:CG51"/>
    <mergeCell ref="B50:C50"/>
    <mergeCell ref="F50:G50"/>
    <mergeCell ref="J50:M50"/>
    <mergeCell ref="P50:S50"/>
    <mergeCell ref="U50:X50"/>
    <mergeCell ref="AA50:AG50"/>
    <mergeCell ref="Z51:AD51"/>
    <mergeCell ref="AE51:AI51"/>
    <mergeCell ref="AJ51:AN51"/>
    <mergeCell ref="AO51:AS51"/>
    <mergeCell ref="AT51:AX51"/>
    <mergeCell ref="AY51:BC51"/>
    <mergeCell ref="BD51:BH51"/>
    <mergeCell ref="BI51:BM51"/>
    <mergeCell ref="BN51:BR51"/>
    <mergeCell ref="FA51:FE51"/>
    <mergeCell ref="FF51:FJ51"/>
    <mergeCell ref="EB51:EF51"/>
    <mergeCell ref="EG51:EK51"/>
    <mergeCell ref="EL51:EP51"/>
    <mergeCell ref="CH51:CL51"/>
    <mergeCell ref="CM51:CR51"/>
    <mergeCell ref="CS51:CW51"/>
    <mergeCell ref="CX51:DB51"/>
    <mergeCell ref="DC51:DG51"/>
    <mergeCell ref="DR51:DV51"/>
    <mergeCell ref="DW51:EA51"/>
    <mergeCell ref="EQ51:EU51"/>
    <mergeCell ref="EV51:EZ51"/>
    <mergeCell ref="GM47:GQ50"/>
    <mergeCell ref="O48:S49"/>
    <mergeCell ref="U48:Y49"/>
    <mergeCell ref="Z48:AR48"/>
    <mergeCell ref="AT48:DT48"/>
    <mergeCell ref="FM50:FP50"/>
    <mergeCell ref="AI50:AO50"/>
    <mergeCell ref="AS50:AY50"/>
    <mergeCell ref="BA50:BG50"/>
    <mergeCell ref="FW49:FZ49"/>
    <mergeCell ref="DU48:GK48"/>
    <mergeCell ref="AA49:AG49"/>
    <mergeCell ref="AS49:AY49"/>
    <mergeCell ref="CG49:CM49"/>
    <mergeCell ref="FQ50:FV50"/>
    <mergeCell ref="BI50:BO50"/>
    <mergeCell ref="BQ50:BW50"/>
    <mergeCell ref="BY50:CE50"/>
    <mergeCell ref="FW50:FZ50"/>
    <mergeCell ref="DM50:DS50"/>
    <mergeCell ref="GB50:GE50"/>
    <mergeCell ref="CG50:CM50"/>
    <mergeCell ref="CO50:CU50"/>
    <mergeCell ref="CW50:DC50"/>
    <mergeCell ref="EX50:FA50"/>
    <mergeCell ref="FB50:FG50"/>
    <mergeCell ref="DE50:DK50"/>
    <mergeCell ref="FH50:FK50"/>
    <mergeCell ref="DT50:EK50"/>
    <mergeCell ref="EL50:EO50"/>
    <mergeCell ref="FH49:FK49"/>
    <mergeCell ref="EE45:GK45"/>
    <mergeCell ref="ES49:EV49"/>
    <mergeCell ref="EE43:GK43"/>
    <mergeCell ref="GF50:GK50"/>
    <mergeCell ref="DE45:ED45"/>
    <mergeCell ref="F41:G41"/>
    <mergeCell ref="AT47:BU47"/>
    <mergeCell ref="BX40:CA40"/>
    <mergeCell ref="CN40:CQ40"/>
    <mergeCell ref="DD40:DG40"/>
    <mergeCell ref="EL49:EO49"/>
    <mergeCell ref="AB40:AE40"/>
    <mergeCell ref="F43:G43"/>
    <mergeCell ref="J43:T43"/>
    <mergeCell ref="AW41:AZ41"/>
    <mergeCell ref="U43:AD43"/>
    <mergeCell ref="AE43:AJ43"/>
    <mergeCell ref="AK43:AT43"/>
    <mergeCell ref="AU43:AZ43"/>
    <mergeCell ref="BK43:BP43"/>
    <mergeCell ref="BA43:BJ43"/>
    <mergeCell ref="EJ40:EM40"/>
    <mergeCell ref="DT41:DW41"/>
    <mergeCell ref="DY41:EB41"/>
    <mergeCell ref="EJ41:EM41"/>
    <mergeCell ref="ES50:EV50"/>
    <mergeCell ref="F45:G45"/>
    <mergeCell ref="J45:DB45"/>
    <mergeCell ref="AD39:AG39"/>
    <mergeCell ref="AT39:AW39"/>
    <mergeCell ref="BJ39:BM39"/>
    <mergeCell ref="BZ39:CC39"/>
    <mergeCell ref="CP39:CS39"/>
    <mergeCell ref="DF39:DI39"/>
    <mergeCell ref="J41:M41"/>
    <mergeCell ref="P41:S41"/>
    <mergeCell ref="U41:X41"/>
    <mergeCell ref="AB41:AE41"/>
    <mergeCell ref="AG41:AJ41"/>
    <mergeCell ref="BM41:BP41"/>
    <mergeCell ref="BX41:CA41"/>
    <mergeCell ref="CC41:CF41"/>
    <mergeCell ref="CN41:CQ41"/>
    <mergeCell ref="AR40:AU40"/>
    <mergeCell ref="AR41:AU41"/>
    <mergeCell ref="CS41:CV41"/>
    <mergeCell ref="DD41:DG41"/>
    <mergeCell ref="DI41:DL41"/>
    <mergeCell ref="DE43:ED43"/>
    <mergeCell ref="EL39:EO39"/>
    <mergeCell ref="DU39:DX39"/>
    <mergeCell ref="DT40:DW40"/>
    <mergeCell ref="BH40:BK40"/>
    <mergeCell ref="BH41:BK41"/>
    <mergeCell ref="AZ37:BC37"/>
    <mergeCell ref="BT37:BW37"/>
    <mergeCell ref="BY37:CB37"/>
    <mergeCell ref="CD37:CG37"/>
    <mergeCell ref="CI37:CL37"/>
    <mergeCell ref="DM37:DP37"/>
    <mergeCell ref="DR37:DU37"/>
    <mergeCell ref="DW37:DZ37"/>
    <mergeCell ref="BE37:BH37"/>
    <mergeCell ref="BJ37:BM37"/>
    <mergeCell ref="CS37:CV37"/>
    <mergeCell ref="DH37:DK37"/>
    <mergeCell ref="EO41:ER41"/>
    <mergeCell ref="GN35:GR37"/>
    <mergeCell ref="DW35:DZ35"/>
    <mergeCell ref="FF36:FI36"/>
    <mergeCell ref="FF35:FI35"/>
    <mergeCell ref="DM36:DP36"/>
    <mergeCell ref="EV36:EY36"/>
    <mergeCell ref="FA36:FD36"/>
    <mergeCell ref="EL37:EO37"/>
    <mergeCell ref="FF37:FI37"/>
    <mergeCell ref="EV37:EY37"/>
    <mergeCell ref="FA37:FD37"/>
    <mergeCell ref="EQ37:ET37"/>
    <mergeCell ref="EQ36:ET36"/>
    <mergeCell ref="EL36:EO36"/>
    <mergeCell ref="EL35:EO35"/>
    <mergeCell ref="BJ36:BM36"/>
    <mergeCell ref="BO36:BR36"/>
    <mergeCell ref="BT36:BW36"/>
    <mergeCell ref="BY36:CB36"/>
    <mergeCell ref="CD36:CG36"/>
    <mergeCell ref="F36:G38"/>
    <mergeCell ref="AA36:AD36"/>
    <mergeCell ref="AF36:AI36"/>
    <mergeCell ref="AK36:AN36"/>
    <mergeCell ref="AP36:AS36"/>
    <mergeCell ref="AU36:AX36"/>
    <mergeCell ref="AA37:AD37"/>
    <mergeCell ref="AF37:AI37"/>
    <mergeCell ref="AK37:AN37"/>
    <mergeCell ref="AP37:AS37"/>
    <mergeCell ref="AU37:AX37"/>
    <mergeCell ref="AZ36:BC36"/>
    <mergeCell ref="BE36:BH36"/>
    <mergeCell ref="CI36:CL36"/>
    <mergeCell ref="BO37:BR37"/>
    <mergeCell ref="DR36:DU36"/>
    <mergeCell ref="DW36:DZ36"/>
    <mergeCell ref="EB36:EE36"/>
    <mergeCell ref="EB37:EE37"/>
    <mergeCell ref="EG37:EJ37"/>
    <mergeCell ref="DH36:DK36"/>
    <mergeCell ref="EB35:EE35"/>
    <mergeCell ref="EG35:EJ35"/>
    <mergeCell ref="DH35:DK35"/>
    <mergeCell ref="EG36:EJ36"/>
    <mergeCell ref="CN36:CQ36"/>
    <mergeCell ref="CS36:CV36"/>
    <mergeCell ref="CX36:DA36"/>
    <mergeCell ref="DC36:DF36"/>
    <mergeCell ref="DC37:DF37"/>
    <mergeCell ref="CX37:DA37"/>
    <mergeCell ref="CN37:CQ37"/>
    <mergeCell ref="FF34:FI34"/>
    <mergeCell ref="J35:M35"/>
    <mergeCell ref="P35:S35"/>
    <mergeCell ref="U35:X35"/>
    <mergeCell ref="AA35:AD35"/>
    <mergeCell ref="AF35:AI35"/>
    <mergeCell ref="AK35:AN35"/>
    <mergeCell ref="AP35:AS35"/>
    <mergeCell ref="DM35:DP35"/>
    <mergeCell ref="AZ35:BC35"/>
    <mergeCell ref="BJ35:BM35"/>
    <mergeCell ref="DR35:DU35"/>
    <mergeCell ref="BO35:BR35"/>
    <mergeCell ref="BT35:BW35"/>
    <mergeCell ref="BY35:CB35"/>
    <mergeCell ref="CD35:CG35"/>
    <mergeCell ref="CI35:CL35"/>
    <mergeCell ref="CN35:CQ35"/>
    <mergeCell ref="CN34:CQ34"/>
    <mergeCell ref="EL34:EO34"/>
    <mergeCell ref="EQ34:ET34"/>
    <mergeCell ref="EV34:EY34"/>
    <mergeCell ref="DR34:DU34"/>
    <mergeCell ref="DW34:DZ34"/>
    <mergeCell ref="DM34:DP34"/>
    <mergeCell ref="CD34:CG34"/>
    <mergeCell ref="FA34:FD34"/>
    <mergeCell ref="CS34:CV34"/>
    <mergeCell ref="BE35:BH35"/>
    <mergeCell ref="CX34:DA34"/>
    <mergeCell ref="DC34:DF34"/>
    <mergeCell ref="DH34:DK34"/>
    <mergeCell ref="BJ34:BM34"/>
    <mergeCell ref="EB34:EE34"/>
    <mergeCell ref="EG34:EJ34"/>
    <mergeCell ref="CS35:CV35"/>
    <mergeCell ref="CX35:DA35"/>
    <mergeCell ref="DC35:DF35"/>
    <mergeCell ref="BT34:BW34"/>
    <mergeCell ref="BY34:CB34"/>
    <mergeCell ref="CI34:CL34"/>
    <mergeCell ref="FA35:FD35"/>
    <mergeCell ref="EQ35:ET35"/>
    <mergeCell ref="EV35:EY35"/>
    <mergeCell ref="F34:G35"/>
    <mergeCell ref="AA34:AD34"/>
    <mergeCell ref="AF34:AI34"/>
    <mergeCell ref="AK34:AN34"/>
    <mergeCell ref="AP34:AS34"/>
    <mergeCell ref="AU34:AX34"/>
    <mergeCell ref="AU35:AX35"/>
    <mergeCell ref="BI33:BM33"/>
    <mergeCell ref="BN33:BR33"/>
    <mergeCell ref="BE34:BH34"/>
    <mergeCell ref="BO34:BR34"/>
    <mergeCell ref="Z33:AD33"/>
    <mergeCell ref="AE33:AI33"/>
    <mergeCell ref="AJ33:AN33"/>
    <mergeCell ref="AO33:AS33"/>
    <mergeCell ref="AT33:AX33"/>
    <mergeCell ref="BD33:BH33"/>
    <mergeCell ref="AZ34:BC34"/>
    <mergeCell ref="AY33:BC33"/>
    <mergeCell ref="FQ32:FV32"/>
    <mergeCell ref="FW32:FZ32"/>
    <mergeCell ref="GB32:GE32"/>
    <mergeCell ref="FA33:FE33"/>
    <mergeCell ref="DM33:DQ33"/>
    <mergeCell ref="DR33:DV33"/>
    <mergeCell ref="FK33:FO33"/>
    <mergeCell ref="FH32:FK32"/>
    <mergeCell ref="FM32:FP32"/>
    <mergeCell ref="B32:C32"/>
    <mergeCell ref="F32:G32"/>
    <mergeCell ref="J32:M32"/>
    <mergeCell ref="P32:S32"/>
    <mergeCell ref="U32:X32"/>
    <mergeCell ref="AA32:AG32"/>
    <mergeCell ref="AI32:AO32"/>
    <mergeCell ref="AS32:AY32"/>
    <mergeCell ref="BA32:BG32"/>
    <mergeCell ref="BS33:BW33"/>
    <mergeCell ref="CX33:DB33"/>
    <mergeCell ref="DC33:DG33"/>
    <mergeCell ref="BX33:CB33"/>
    <mergeCell ref="CC33:CG33"/>
    <mergeCell ref="CH33:CL33"/>
    <mergeCell ref="CM33:CR33"/>
    <mergeCell ref="CS33:CW33"/>
    <mergeCell ref="GM26:GM27"/>
    <mergeCell ref="CO32:CU32"/>
    <mergeCell ref="CW32:DC32"/>
    <mergeCell ref="DE32:DK32"/>
    <mergeCell ref="GF32:GK32"/>
    <mergeCell ref="EL33:EP33"/>
    <mergeCell ref="EQ33:EU33"/>
    <mergeCell ref="EV33:EZ33"/>
    <mergeCell ref="FB32:FG32"/>
    <mergeCell ref="FF33:FJ33"/>
    <mergeCell ref="EL32:EO32"/>
    <mergeCell ref="ES32:EV32"/>
    <mergeCell ref="DH33:DL33"/>
    <mergeCell ref="EG33:EK33"/>
    <mergeCell ref="DW33:EA33"/>
    <mergeCell ref="EB33:EF33"/>
    <mergeCell ref="GN26:GQ27"/>
    <mergeCell ref="AM27:BJ27"/>
    <mergeCell ref="E28:GK28"/>
    <mergeCell ref="AT29:BU29"/>
    <mergeCell ref="GM29:GQ32"/>
    <mergeCell ref="O30:S31"/>
    <mergeCell ref="U30:Y31"/>
    <mergeCell ref="Z30:AR30"/>
    <mergeCell ref="CG31:CM31"/>
    <mergeCell ref="FW26:FZ27"/>
    <mergeCell ref="GB26:GE27"/>
    <mergeCell ref="AT30:DT30"/>
    <mergeCell ref="DU30:GK30"/>
    <mergeCell ref="AA31:AG31"/>
    <mergeCell ref="AS31:AY31"/>
    <mergeCell ref="GF26:GK27"/>
    <mergeCell ref="FW31:FZ31"/>
    <mergeCell ref="BI32:BO32"/>
    <mergeCell ref="BQ32:BW32"/>
    <mergeCell ref="BY32:CE32"/>
    <mergeCell ref="DM32:DS32"/>
    <mergeCell ref="DT32:EK32"/>
    <mergeCell ref="EX32:FA32"/>
    <mergeCell ref="CG32:CM32"/>
    <mergeCell ref="FW25:FZ25"/>
    <mergeCell ref="D26:G27"/>
    <mergeCell ref="J26:M27"/>
    <mergeCell ref="P26:S27"/>
    <mergeCell ref="U26:X27"/>
    <mergeCell ref="AB26:AE27"/>
    <mergeCell ref="AG26:AJ27"/>
    <mergeCell ref="BK26:BU27"/>
    <mergeCell ref="CB26:CD27"/>
    <mergeCell ref="ES25:EV25"/>
    <mergeCell ref="FH26:FK27"/>
    <mergeCell ref="FM26:FP27"/>
    <mergeCell ref="DT25:DW25"/>
    <mergeCell ref="DY25:EB25"/>
    <mergeCell ref="ES26:EV27"/>
    <mergeCell ref="DO26:DR27"/>
    <mergeCell ref="EI26:ER27"/>
    <mergeCell ref="FQ26:FV27"/>
    <mergeCell ref="W24:AG24"/>
    <mergeCell ref="CJ26:CM27"/>
    <mergeCell ref="CE26:CH27"/>
    <mergeCell ref="AB25:AE25"/>
    <mergeCell ref="AM25:BJ26"/>
    <mergeCell ref="BV25:CA27"/>
    <mergeCell ref="EL31:EO31"/>
    <mergeCell ref="ES31:EV31"/>
    <mergeCell ref="FH31:FK31"/>
    <mergeCell ref="CN26:CS27"/>
    <mergeCell ref="AK22:BF23"/>
    <mergeCell ref="BG22:CS23"/>
    <mergeCell ref="FH25:FK25"/>
    <mergeCell ref="EX26:FA27"/>
    <mergeCell ref="FB26:FG27"/>
    <mergeCell ref="AH24:AT24"/>
    <mergeCell ref="EL24:FQ24"/>
    <mergeCell ref="CT26:CY27"/>
    <mergeCell ref="CZ25:DC25"/>
    <mergeCell ref="EC26:EH27"/>
    <mergeCell ref="DJ25:DM25"/>
    <mergeCell ref="DO25:DR25"/>
    <mergeCell ref="DT26:DW27"/>
    <mergeCell ref="DY26:EB27"/>
    <mergeCell ref="CZ26:DC27"/>
    <mergeCell ref="DE26:DH27"/>
    <mergeCell ref="DJ26:DM27"/>
    <mergeCell ref="DE25:DH25"/>
    <mergeCell ref="GF14:GK14"/>
    <mergeCell ref="E11:GK11"/>
    <mergeCell ref="E12:G13"/>
    <mergeCell ref="M12:AZ12"/>
    <mergeCell ref="BA12:BE13"/>
    <mergeCell ref="M13:AZ13"/>
    <mergeCell ref="BF12:GK13"/>
    <mergeCell ref="CT22:DP23"/>
    <mergeCell ref="O21:S22"/>
    <mergeCell ref="DG17:GK18"/>
    <mergeCell ref="DQ22:EV23"/>
    <mergeCell ref="EW22:GG23"/>
    <mergeCell ref="G15:BS17"/>
    <mergeCell ref="D18:Q19"/>
    <mergeCell ref="AB22:AE22"/>
    <mergeCell ref="D23:G23"/>
    <mergeCell ref="U21:Y22"/>
    <mergeCell ref="D20:Q20"/>
    <mergeCell ref="S20:Y20"/>
    <mergeCell ref="CR20:DF20"/>
    <mergeCell ref="J23:M23"/>
    <mergeCell ref="P23:S23"/>
    <mergeCell ref="U23:X23"/>
    <mergeCell ref="AB23:AE23"/>
    <mergeCell ref="GN18:GR20"/>
    <mergeCell ref="DG19:GC20"/>
    <mergeCell ref="GD19:GK20"/>
    <mergeCell ref="CR18:DF19"/>
    <mergeCell ref="CI15:DE15"/>
    <mergeCell ref="DG15:GK15"/>
    <mergeCell ref="CI16:DE16"/>
    <mergeCell ref="DG16:GK16"/>
    <mergeCell ref="GM18:GM19"/>
    <mergeCell ref="CI17:DE17"/>
    <mergeCell ref="C2:I2"/>
    <mergeCell ref="K2:P2"/>
    <mergeCell ref="R2:W2"/>
    <mergeCell ref="B4:C4"/>
    <mergeCell ref="D4:I4"/>
    <mergeCell ref="J4:AO4"/>
    <mergeCell ref="GN12:GR14"/>
    <mergeCell ref="E14:DD14"/>
    <mergeCell ref="ED14:ER14"/>
    <mergeCell ref="ES14:FA14"/>
    <mergeCell ref="FB14:FG14"/>
    <mergeCell ref="FH14:FP14"/>
    <mergeCell ref="FQ14:FV14"/>
    <mergeCell ref="FW14:GE14"/>
    <mergeCell ref="GM12:GM13"/>
    <mergeCell ref="H12:L13"/>
    <mergeCell ref="GP5:GP6"/>
    <mergeCell ref="B6:C6"/>
    <mergeCell ref="D6:I6"/>
    <mergeCell ref="J6:AO6"/>
    <mergeCell ref="AP6:BM6"/>
    <mergeCell ref="BN6:DW6"/>
    <mergeCell ref="DX6:FD6"/>
    <mergeCell ref="D5:I5"/>
    <mergeCell ref="DX4:FD4"/>
    <mergeCell ref="DX7:FD7"/>
    <mergeCell ref="AP4:BM4"/>
    <mergeCell ref="BN4:DW4"/>
    <mergeCell ref="FE4:GK4"/>
    <mergeCell ref="B5:C5"/>
    <mergeCell ref="D7:I7"/>
    <mergeCell ref="BN7:DW7"/>
    <mergeCell ref="FE7:GK7"/>
    <mergeCell ref="J5:AO5"/>
    <mergeCell ref="GO5:GO6"/>
    <mergeCell ref="B7:C7"/>
    <mergeCell ref="FE6:GK6"/>
    <mergeCell ref="BN5:DW5"/>
    <mergeCell ref="DX5:FD5"/>
    <mergeCell ref="FE5:GK5"/>
    <mergeCell ref="J7:AO7"/>
    <mergeCell ref="GH10:GK10"/>
    <mergeCell ref="FN9:GK9"/>
    <mergeCell ref="E10:DI10"/>
    <mergeCell ref="FN10:FQ10"/>
    <mergeCell ref="AP7:BM7"/>
    <mergeCell ref="D9:BR9"/>
    <mergeCell ref="FS10:FV10"/>
    <mergeCell ref="FX10:GA10"/>
    <mergeCell ref="GC10:GF10"/>
    <mergeCell ref="AP5:BM5"/>
    <mergeCell ref="GN5:GN6"/>
  </mergeCells>
  <phoneticPr fontId="3"/>
  <printOptions horizontalCentered="1"/>
  <pageMargins left="0.45" right="0.22" top="0.39370078740157483" bottom="0" header="0.27559055118110237" footer="0.24"/>
  <pageSetup paperSize="9" scale="86" orientation="portrait" horizontalDpi="4294967294" verticalDpi="300"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1:Q222"/>
  <sheetViews>
    <sheetView showRowColHeaders="0" workbookViewId="0"/>
  </sheetViews>
  <sheetFormatPr defaultColWidth="9" defaultRowHeight="13.5"/>
  <cols>
    <col min="1" max="1" width="2.5" style="1" customWidth="1"/>
    <col min="2" max="17" width="9.25" style="1" customWidth="1"/>
    <col min="18" max="16384" width="9" style="1"/>
  </cols>
  <sheetData>
    <row r="1" spans="2:17" s="211" customFormat="1" ht="16.5" customHeight="1">
      <c r="B1" s="1576" t="s">
        <v>666</v>
      </c>
      <c r="C1" s="1576"/>
      <c r="D1" s="1576"/>
      <c r="E1" s="1576"/>
      <c r="F1" s="1576"/>
      <c r="G1" s="1576"/>
      <c r="H1" s="1576"/>
      <c r="I1" s="1576"/>
      <c r="J1" s="1576"/>
      <c r="K1" s="1576"/>
      <c r="L1" s="1576"/>
      <c r="M1" s="1576"/>
      <c r="N1" s="1576"/>
      <c r="O1" s="1576"/>
      <c r="P1" s="1576"/>
      <c r="Q1" s="1576"/>
    </row>
    <row r="2" spans="2:17">
      <c r="B2" s="210"/>
      <c r="C2" s="210"/>
      <c r="D2" s="210"/>
      <c r="E2" s="210"/>
      <c r="F2" s="210"/>
      <c r="G2" s="210"/>
      <c r="H2" s="210"/>
      <c r="I2" s="210"/>
      <c r="J2" s="210"/>
      <c r="K2" s="210"/>
      <c r="L2" s="210"/>
      <c r="M2" s="210"/>
      <c r="N2" s="210"/>
      <c r="O2" s="210"/>
      <c r="P2" s="210"/>
      <c r="Q2" s="210"/>
    </row>
    <row r="3" spans="2:17">
      <c r="B3" s="210"/>
      <c r="C3" s="210"/>
      <c r="D3" s="210"/>
      <c r="E3" s="210"/>
      <c r="F3" s="210"/>
      <c r="G3" s="210"/>
      <c r="H3" s="210"/>
      <c r="I3" s="210"/>
      <c r="J3" s="210"/>
      <c r="K3" s="210"/>
      <c r="L3" s="210"/>
      <c r="M3" s="210"/>
      <c r="N3" s="210"/>
      <c r="O3" s="210"/>
      <c r="P3" s="210"/>
      <c r="Q3" s="210"/>
    </row>
    <row r="4" spans="2:17">
      <c r="B4" s="210"/>
      <c r="C4" s="210"/>
      <c r="D4" s="210"/>
      <c r="E4" s="210"/>
      <c r="F4" s="210"/>
      <c r="G4" s="210"/>
      <c r="H4" s="210"/>
      <c r="I4" s="210"/>
      <c r="J4" s="210"/>
      <c r="K4" s="210"/>
      <c r="L4" s="210"/>
      <c r="M4" s="210"/>
      <c r="N4" s="210"/>
      <c r="O4" s="210"/>
      <c r="P4" s="210"/>
      <c r="Q4" s="210"/>
    </row>
    <row r="5" spans="2:17">
      <c r="B5" s="210"/>
      <c r="C5" s="210"/>
      <c r="D5" s="210"/>
      <c r="E5" s="210"/>
      <c r="F5" s="210"/>
      <c r="G5" s="210"/>
      <c r="H5" s="210"/>
      <c r="I5" s="210"/>
      <c r="J5" s="210"/>
      <c r="K5" s="210"/>
      <c r="L5" s="210"/>
      <c r="M5" s="210"/>
      <c r="N5" s="210"/>
      <c r="O5" s="210"/>
      <c r="P5" s="210"/>
      <c r="Q5" s="210"/>
    </row>
    <row r="6" spans="2:17">
      <c r="B6" s="210"/>
      <c r="C6" s="210"/>
      <c r="D6" s="210"/>
      <c r="E6" s="210"/>
      <c r="F6" s="210"/>
      <c r="G6" s="210"/>
      <c r="H6" s="210"/>
      <c r="I6" s="210"/>
      <c r="J6" s="210"/>
      <c r="K6" s="210"/>
      <c r="L6" s="210"/>
      <c r="M6" s="210"/>
      <c r="N6" s="210"/>
      <c r="O6" s="210"/>
      <c r="P6" s="210"/>
      <c r="Q6" s="210"/>
    </row>
    <row r="7" spans="2:17">
      <c r="B7" s="210"/>
      <c r="C7" s="210"/>
      <c r="D7" s="210"/>
      <c r="E7" s="210"/>
      <c r="F7" s="210"/>
      <c r="G7" s="210"/>
      <c r="H7" s="210"/>
      <c r="I7" s="210"/>
      <c r="J7" s="210"/>
      <c r="K7" s="210"/>
      <c r="L7" s="210"/>
      <c r="M7" s="210"/>
      <c r="N7" s="210"/>
      <c r="O7" s="210"/>
      <c r="P7" s="210"/>
      <c r="Q7" s="210"/>
    </row>
    <row r="8" spans="2:17">
      <c r="B8" s="210"/>
      <c r="C8" s="210"/>
      <c r="D8" s="210"/>
      <c r="E8" s="210"/>
      <c r="F8" s="210"/>
      <c r="G8" s="210"/>
      <c r="H8" s="210"/>
      <c r="I8" s="210"/>
      <c r="J8" s="210"/>
      <c r="K8" s="210"/>
      <c r="L8" s="210"/>
      <c r="M8" s="210"/>
      <c r="N8" s="210"/>
      <c r="O8" s="210"/>
      <c r="P8" s="210"/>
      <c r="Q8" s="210"/>
    </row>
    <row r="9" spans="2:17">
      <c r="B9" s="210"/>
      <c r="C9" s="210"/>
      <c r="D9" s="210"/>
      <c r="E9" s="210"/>
      <c r="F9" s="210"/>
      <c r="G9" s="210"/>
      <c r="H9" s="210"/>
      <c r="I9" s="210"/>
      <c r="J9" s="210"/>
      <c r="K9" s="210"/>
      <c r="L9" s="210"/>
      <c r="M9" s="210"/>
      <c r="N9" s="210"/>
      <c r="O9" s="210"/>
      <c r="P9" s="210"/>
      <c r="Q9" s="210"/>
    </row>
    <row r="10" spans="2:17">
      <c r="B10" s="210"/>
      <c r="C10" s="210"/>
      <c r="D10" s="210"/>
      <c r="E10" s="210"/>
      <c r="F10" s="210"/>
      <c r="G10" s="210"/>
      <c r="H10" s="210"/>
      <c r="I10" s="210"/>
      <c r="J10" s="210"/>
      <c r="K10" s="210"/>
      <c r="L10" s="210"/>
      <c r="M10" s="210"/>
      <c r="N10" s="210"/>
      <c r="O10" s="210"/>
      <c r="P10" s="210"/>
      <c r="Q10" s="210"/>
    </row>
    <row r="11" spans="2:17">
      <c r="B11" s="210"/>
      <c r="C11" s="210"/>
      <c r="D11" s="210"/>
      <c r="E11" s="210"/>
      <c r="F11" s="210"/>
      <c r="G11" s="210"/>
      <c r="H11" s="210"/>
      <c r="I11" s="210"/>
      <c r="J11" s="210"/>
      <c r="K11" s="210"/>
      <c r="L11" s="210"/>
      <c r="M11" s="210"/>
      <c r="N11" s="210"/>
      <c r="O11" s="210"/>
      <c r="P11" s="210"/>
      <c r="Q11" s="210"/>
    </row>
    <row r="12" spans="2:17">
      <c r="B12" s="210"/>
      <c r="C12" s="210"/>
      <c r="D12" s="210"/>
      <c r="E12" s="210"/>
      <c r="F12" s="210"/>
      <c r="G12" s="210"/>
      <c r="H12" s="210"/>
      <c r="I12" s="210"/>
      <c r="J12" s="210"/>
      <c r="K12" s="210"/>
      <c r="L12" s="210"/>
      <c r="M12" s="210"/>
      <c r="N12" s="210"/>
      <c r="O12" s="210"/>
      <c r="P12" s="210"/>
      <c r="Q12" s="210"/>
    </row>
    <row r="13" spans="2:17">
      <c r="B13" s="210"/>
      <c r="C13" s="210"/>
      <c r="D13" s="210"/>
      <c r="E13" s="210"/>
      <c r="F13" s="210"/>
      <c r="G13" s="210"/>
      <c r="H13" s="210"/>
      <c r="I13" s="210"/>
      <c r="J13" s="210"/>
      <c r="K13" s="210"/>
      <c r="L13" s="210"/>
      <c r="M13" s="210"/>
      <c r="N13" s="210"/>
      <c r="O13" s="210"/>
      <c r="P13" s="210"/>
      <c r="Q13" s="210"/>
    </row>
    <row r="14" spans="2:17">
      <c r="B14" s="210"/>
      <c r="C14" s="210"/>
      <c r="D14" s="210"/>
      <c r="E14" s="210"/>
      <c r="F14" s="210"/>
      <c r="G14" s="210"/>
      <c r="H14" s="210"/>
      <c r="I14" s="210"/>
      <c r="J14" s="210"/>
      <c r="K14" s="210"/>
      <c r="L14" s="210"/>
      <c r="M14" s="210"/>
      <c r="N14" s="210"/>
      <c r="O14" s="210"/>
      <c r="P14" s="210"/>
      <c r="Q14" s="210"/>
    </row>
    <row r="15" spans="2:17">
      <c r="B15" s="210"/>
      <c r="C15" s="210"/>
      <c r="D15" s="210"/>
      <c r="E15" s="210"/>
      <c r="F15" s="210"/>
      <c r="G15" s="210"/>
      <c r="H15" s="210"/>
      <c r="I15" s="210"/>
      <c r="J15" s="210"/>
      <c r="K15" s="210"/>
      <c r="L15" s="210"/>
      <c r="M15" s="210"/>
      <c r="N15" s="210"/>
      <c r="O15" s="210"/>
      <c r="P15" s="210"/>
      <c r="Q15" s="210"/>
    </row>
    <row r="16" spans="2:17">
      <c r="B16" s="210"/>
      <c r="C16" s="210"/>
      <c r="D16" s="210"/>
      <c r="E16" s="210"/>
      <c r="F16" s="210"/>
      <c r="G16" s="210"/>
      <c r="H16" s="210"/>
      <c r="I16" s="210"/>
      <c r="J16" s="210"/>
      <c r="K16" s="210"/>
      <c r="L16" s="210"/>
      <c r="M16" s="210"/>
      <c r="N16" s="210"/>
      <c r="O16" s="210"/>
      <c r="P16" s="210"/>
      <c r="Q16" s="210"/>
    </row>
    <row r="17" spans="2:17">
      <c r="B17" s="210"/>
      <c r="C17" s="210"/>
      <c r="D17" s="210"/>
      <c r="E17" s="210"/>
      <c r="F17" s="210"/>
      <c r="G17" s="210"/>
      <c r="H17" s="210"/>
      <c r="I17" s="210"/>
      <c r="J17" s="210"/>
      <c r="K17" s="210"/>
      <c r="L17" s="210"/>
      <c r="M17" s="210"/>
      <c r="N17" s="210"/>
      <c r="O17" s="210"/>
      <c r="P17" s="210"/>
      <c r="Q17" s="210"/>
    </row>
    <row r="18" spans="2:17">
      <c r="B18" s="210"/>
      <c r="C18" s="210"/>
      <c r="D18" s="210"/>
      <c r="E18" s="210"/>
      <c r="F18" s="210"/>
      <c r="G18" s="210"/>
      <c r="H18" s="210"/>
      <c r="I18" s="210"/>
      <c r="J18" s="210"/>
      <c r="K18" s="210"/>
      <c r="L18" s="210"/>
      <c r="M18" s="210"/>
      <c r="N18" s="210"/>
      <c r="O18" s="210"/>
      <c r="P18" s="210"/>
      <c r="Q18" s="210"/>
    </row>
    <row r="19" spans="2:17">
      <c r="B19" s="210"/>
      <c r="C19" s="210"/>
      <c r="D19" s="210"/>
      <c r="E19" s="210"/>
      <c r="F19" s="210"/>
      <c r="G19" s="210"/>
      <c r="H19" s="210"/>
      <c r="I19" s="210"/>
      <c r="J19" s="210"/>
      <c r="K19" s="210"/>
      <c r="L19" s="210"/>
      <c r="M19" s="210"/>
      <c r="N19" s="210"/>
      <c r="O19" s="210"/>
      <c r="P19" s="210"/>
      <c r="Q19" s="210"/>
    </row>
    <row r="20" spans="2:17">
      <c r="B20" s="210"/>
      <c r="C20" s="210"/>
      <c r="D20" s="210"/>
      <c r="E20" s="210"/>
      <c r="F20" s="210"/>
      <c r="G20" s="210"/>
      <c r="H20" s="210"/>
      <c r="I20" s="210"/>
      <c r="J20" s="210"/>
      <c r="K20" s="210"/>
      <c r="L20" s="210"/>
      <c r="M20" s="210"/>
      <c r="N20" s="210"/>
      <c r="O20" s="210"/>
      <c r="P20" s="210"/>
      <c r="Q20" s="210"/>
    </row>
    <row r="21" spans="2:17">
      <c r="B21" s="210"/>
      <c r="C21" s="210"/>
      <c r="D21" s="210"/>
      <c r="E21" s="210"/>
      <c r="F21" s="210"/>
      <c r="G21" s="210"/>
      <c r="H21" s="210"/>
      <c r="I21" s="210"/>
      <c r="J21" s="210"/>
      <c r="K21" s="210"/>
      <c r="L21" s="210"/>
      <c r="M21" s="210"/>
      <c r="N21" s="210"/>
      <c r="O21" s="210"/>
      <c r="P21" s="210"/>
      <c r="Q21" s="210"/>
    </row>
    <row r="22" spans="2:17">
      <c r="B22" s="210"/>
      <c r="C22" s="210"/>
      <c r="D22" s="210"/>
      <c r="E22" s="210"/>
      <c r="F22" s="210"/>
      <c r="G22" s="210"/>
      <c r="H22" s="210"/>
      <c r="I22" s="210"/>
      <c r="J22" s="210"/>
      <c r="K22" s="210"/>
      <c r="L22" s="210"/>
      <c r="M22" s="210"/>
      <c r="N22" s="210"/>
      <c r="O22" s="210"/>
      <c r="P22" s="210"/>
      <c r="Q22" s="210"/>
    </row>
    <row r="23" spans="2:17">
      <c r="B23" s="210"/>
      <c r="C23" s="210"/>
      <c r="D23" s="210"/>
      <c r="E23" s="210"/>
      <c r="F23" s="210"/>
      <c r="G23" s="210"/>
      <c r="H23" s="210"/>
      <c r="I23" s="210"/>
      <c r="J23" s="210"/>
      <c r="K23" s="210"/>
      <c r="L23" s="210"/>
      <c r="M23" s="210"/>
      <c r="N23" s="210"/>
      <c r="O23" s="210"/>
      <c r="P23" s="210"/>
      <c r="Q23" s="210"/>
    </row>
    <row r="24" spans="2:17">
      <c r="B24" s="210"/>
      <c r="C24" s="210"/>
      <c r="D24" s="210"/>
      <c r="E24" s="210"/>
      <c r="F24" s="210"/>
      <c r="G24" s="210"/>
      <c r="H24" s="210"/>
      <c r="I24" s="210"/>
      <c r="J24" s="210"/>
      <c r="K24" s="210"/>
      <c r="L24" s="210"/>
      <c r="M24" s="210"/>
      <c r="N24" s="210"/>
      <c r="O24" s="210"/>
      <c r="P24" s="210"/>
      <c r="Q24" s="210"/>
    </row>
    <row r="25" spans="2:17">
      <c r="B25" s="210"/>
      <c r="C25" s="210"/>
      <c r="D25" s="210"/>
      <c r="E25" s="210"/>
      <c r="F25" s="210"/>
      <c r="G25" s="210"/>
      <c r="H25" s="210"/>
      <c r="I25" s="210"/>
      <c r="J25" s="210"/>
      <c r="K25" s="210"/>
      <c r="L25" s="210"/>
      <c r="M25" s="210"/>
      <c r="N25" s="210"/>
      <c r="O25" s="210"/>
      <c r="P25" s="210"/>
      <c r="Q25" s="210"/>
    </row>
    <row r="26" spans="2:17">
      <c r="B26" s="210"/>
      <c r="C26" s="210"/>
      <c r="D26" s="210"/>
      <c r="E26" s="210"/>
      <c r="F26" s="210"/>
      <c r="G26" s="210"/>
      <c r="H26" s="210"/>
      <c r="I26" s="210"/>
      <c r="J26" s="210"/>
      <c r="K26" s="210"/>
      <c r="L26" s="210"/>
      <c r="M26" s="210"/>
      <c r="N26" s="210"/>
      <c r="O26" s="210"/>
      <c r="P26" s="210"/>
      <c r="Q26" s="210"/>
    </row>
    <row r="27" spans="2:17">
      <c r="B27" s="210"/>
      <c r="C27" s="210"/>
      <c r="D27" s="210"/>
      <c r="E27" s="210"/>
      <c r="F27" s="210"/>
      <c r="G27" s="210"/>
      <c r="H27" s="210"/>
      <c r="I27" s="210"/>
      <c r="J27" s="210"/>
      <c r="K27" s="210"/>
      <c r="L27" s="210"/>
      <c r="M27" s="210"/>
      <c r="N27" s="210"/>
      <c r="O27" s="210"/>
      <c r="P27" s="210"/>
      <c r="Q27" s="210"/>
    </row>
    <row r="28" spans="2:17">
      <c r="B28" s="210"/>
      <c r="C28" s="210"/>
      <c r="D28" s="210"/>
      <c r="E28" s="210"/>
      <c r="F28" s="210"/>
      <c r="G28" s="210"/>
      <c r="H28" s="210"/>
      <c r="I28" s="210"/>
      <c r="J28" s="210"/>
      <c r="K28" s="210"/>
      <c r="L28" s="210"/>
      <c r="M28" s="210"/>
      <c r="N28" s="210"/>
      <c r="O28" s="210"/>
      <c r="P28" s="210"/>
      <c r="Q28" s="210"/>
    </row>
    <row r="29" spans="2:17">
      <c r="B29" s="210"/>
      <c r="C29" s="210"/>
      <c r="D29" s="210"/>
      <c r="E29" s="210"/>
      <c r="F29" s="210"/>
      <c r="G29" s="210"/>
      <c r="H29" s="210"/>
      <c r="I29" s="210"/>
      <c r="J29" s="210"/>
      <c r="K29" s="210"/>
      <c r="L29" s="210"/>
      <c r="M29" s="210"/>
      <c r="N29" s="210"/>
      <c r="O29" s="210"/>
      <c r="P29" s="210"/>
      <c r="Q29" s="210"/>
    </row>
    <row r="30" spans="2:17">
      <c r="B30" s="210"/>
      <c r="C30" s="210"/>
      <c r="D30" s="210"/>
      <c r="E30" s="210"/>
      <c r="F30" s="210"/>
      <c r="G30" s="210"/>
      <c r="H30" s="210"/>
      <c r="I30" s="210"/>
      <c r="J30" s="210"/>
      <c r="K30" s="210"/>
      <c r="L30" s="210"/>
      <c r="M30" s="210"/>
      <c r="N30" s="210"/>
      <c r="O30" s="210"/>
      <c r="P30" s="210"/>
      <c r="Q30" s="210"/>
    </row>
    <row r="31" spans="2:17">
      <c r="B31" s="210"/>
      <c r="C31" s="210"/>
      <c r="D31" s="210"/>
      <c r="E31" s="210"/>
      <c r="F31" s="210"/>
      <c r="G31" s="210"/>
      <c r="H31" s="210"/>
      <c r="I31" s="210"/>
      <c r="J31" s="210"/>
      <c r="K31" s="210"/>
      <c r="L31" s="210"/>
      <c r="M31" s="210"/>
      <c r="N31" s="210"/>
      <c r="O31" s="210"/>
      <c r="P31" s="210"/>
      <c r="Q31" s="210"/>
    </row>
    <row r="32" spans="2:17">
      <c r="B32" s="210"/>
      <c r="C32" s="210"/>
      <c r="D32" s="210"/>
      <c r="E32" s="210"/>
      <c r="F32" s="210"/>
      <c r="G32" s="210"/>
      <c r="H32" s="210"/>
      <c r="I32" s="210"/>
      <c r="J32" s="210"/>
      <c r="K32" s="210"/>
      <c r="L32" s="210"/>
      <c r="M32" s="210"/>
      <c r="N32" s="210"/>
      <c r="O32" s="210"/>
      <c r="P32" s="210"/>
      <c r="Q32" s="210"/>
    </row>
    <row r="33" spans="2:17">
      <c r="B33" s="210"/>
      <c r="C33" s="210"/>
      <c r="D33" s="210"/>
      <c r="E33" s="210"/>
      <c r="F33" s="210"/>
      <c r="G33" s="210"/>
      <c r="H33" s="210"/>
      <c r="I33" s="210"/>
      <c r="J33" s="210"/>
      <c r="K33" s="210"/>
      <c r="L33" s="210"/>
      <c r="M33" s="210"/>
      <c r="N33" s="210"/>
      <c r="O33" s="210"/>
      <c r="P33" s="210"/>
      <c r="Q33" s="210"/>
    </row>
    <row r="34" spans="2:17">
      <c r="B34" s="210"/>
      <c r="C34" s="210"/>
      <c r="D34" s="210"/>
      <c r="E34" s="210"/>
      <c r="F34" s="210"/>
      <c r="G34" s="210"/>
      <c r="H34" s="210"/>
      <c r="I34" s="210"/>
      <c r="J34" s="210"/>
      <c r="K34" s="210"/>
      <c r="L34" s="210"/>
      <c r="M34" s="210"/>
      <c r="N34" s="210"/>
      <c r="O34" s="210"/>
      <c r="P34" s="210"/>
      <c r="Q34" s="210"/>
    </row>
    <row r="35" spans="2:17">
      <c r="B35" s="210"/>
      <c r="C35" s="210"/>
      <c r="D35" s="210"/>
      <c r="E35" s="210"/>
      <c r="F35" s="210"/>
      <c r="G35" s="210"/>
      <c r="H35" s="210"/>
      <c r="I35" s="210"/>
      <c r="J35" s="210"/>
      <c r="K35" s="210"/>
      <c r="L35" s="210"/>
      <c r="M35" s="210"/>
      <c r="N35" s="210"/>
      <c r="O35" s="210"/>
      <c r="P35" s="210"/>
      <c r="Q35" s="210"/>
    </row>
    <row r="36" spans="2:17">
      <c r="B36" s="210"/>
      <c r="C36" s="210"/>
      <c r="D36" s="210"/>
      <c r="E36" s="210"/>
      <c r="F36" s="210"/>
      <c r="G36" s="210"/>
      <c r="H36" s="210"/>
      <c r="I36" s="210"/>
      <c r="J36" s="210"/>
      <c r="K36" s="210"/>
      <c r="L36" s="210"/>
      <c r="M36" s="210"/>
      <c r="N36" s="210"/>
      <c r="O36" s="210"/>
      <c r="P36" s="210"/>
      <c r="Q36" s="210"/>
    </row>
    <row r="37" spans="2:17">
      <c r="B37" s="210"/>
      <c r="C37" s="210"/>
      <c r="D37" s="210"/>
      <c r="E37" s="210"/>
      <c r="F37" s="210"/>
      <c r="G37" s="210"/>
      <c r="H37" s="210"/>
      <c r="I37" s="210"/>
      <c r="J37" s="210"/>
      <c r="K37" s="210"/>
      <c r="L37" s="210"/>
      <c r="M37" s="210"/>
      <c r="N37" s="210"/>
      <c r="O37" s="210"/>
      <c r="P37" s="210"/>
      <c r="Q37" s="210"/>
    </row>
    <row r="38" spans="2:17">
      <c r="B38" s="210"/>
      <c r="C38" s="210"/>
      <c r="D38" s="210"/>
      <c r="E38" s="210"/>
      <c r="F38" s="210"/>
      <c r="G38" s="210"/>
      <c r="H38" s="210"/>
      <c r="I38" s="210"/>
      <c r="J38" s="210"/>
      <c r="K38" s="210"/>
      <c r="L38" s="210"/>
      <c r="M38" s="210"/>
      <c r="N38" s="210"/>
      <c r="O38" s="210"/>
      <c r="P38" s="210"/>
      <c r="Q38" s="210"/>
    </row>
    <row r="39" spans="2:17">
      <c r="B39" s="210"/>
      <c r="C39" s="210"/>
      <c r="D39" s="210"/>
      <c r="E39" s="210"/>
      <c r="F39" s="210"/>
      <c r="G39" s="210"/>
      <c r="H39" s="210"/>
      <c r="I39" s="210"/>
      <c r="J39" s="210"/>
      <c r="K39" s="210"/>
      <c r="L39" s="210"/>
      <c r="M39" s="210"/>
      <c r="N39" s="210"/>
      <c r="O39" s="210"/>
      <c r="P39" s="210"/>
      <c r="Q39" s="210"/>
    </row>
    <row r="40" spans="2:17">
      <c r="B40" s="210"/>
      <c r="C40" s="210"/>
      <c r="D40" s="210"/>
      <c r="E40" s="210"/>
      <c r="F40" s="210"/>
      <c r="G40" s="210"/>
      <c r="H40" s="210"/>
      <c r="I40" s="210"/>
      <c r="J40" s="210"/>
      <c r="K40" s="210"/>
      <c r="L40" s="210"/>
      <c r="M40" s="210"/>
      <c r="N40" s="210"/>
      <c r="O40" s="210"/>
      <c r="P40" s="210"/>
      <c r="Q40" s="210"/>
    </row>
    <row r="41" spans="2:17">
      <c r="B41" s="210"/>
      <c r="C41" s="210"/>
      <c r="D41" s="210"/>
      <c r="E41" s="210"/>
      <c r="F41" s="210"/>
      <c r="G41" s="210"/>
      <c r="H41" s="210"/>
      <c r="I41" s="210"/>
      <c r="J41" s="210"/>
      <c r="K41" s="210"/>
      <c r="L41" s="210"/>
      <c r="M41" s="210"/>
      <c r="N41" s="210"/>
      <c r="O41" s="210"/>
      <c r="P41" s="210"/>
      <c r="Q41" s="210"/>
    </row>
    <row r="42" spans="2:17">
      <c r="B42" s="210"/>
      <c r="C42" s="210"/>
      <c r="D42" s="210"/>
      <c r="E42" s="210"/>
      <c r="F42" s="210"/>
      <c r="G42" s="210"/>
      <c r="H42" s="210"/>
      <c r="I42" s="210"/>
      <c r="J42" s="210"/>
      <c r="K42" s="210"/>
      <c r="L42" s="210"/>
      <c r="M42" s="210"/>
      <c r="N42" s="210"/>
      <c r="O42" s="210"/>
      <c r="P42" s="210"/>
      <c r="Q42" s="210"/>
    </row>
    <row r="43" spans="2:17">
      <c r="B43" s="210"/>
      <c r="C43" s="210"/>
      <c r="D43" s="210"/>
      <c r="E43" s="210"/>
      <c r="F43" s="210"/>
      <c r="G43" s="210"/>
      <c r="H43" s="210"/>
      <c r="I43" s="210"/>
      <c r="J43" s="210"/>
      <c r="K43" s="210"/>
      <c r="L43" s="210"/>
      <c r="M43" s="210"/>
      <c r="N43" s="210"/>
      <c r="O43" s="210"/>
      <c r="P43" s="210"/>
      <c r="Q43" s="210"/>
    </row>
    <row r="44" spans="2:17">
      <c r="B44" s="210"/>
      <c r="C44" s="210"/>
      <c r="D44" s="210"/>
      <c r="E44" s="210"/>
      <c r="F44" s="210"/>
      <c r="G44" s="210"/>
      <c r="H44" s="210"/>
      <c r="I44" s="210"/>
      <c r="J44" s="210"/>
      <c r="K44" s="210"/>
      <c r="L44" s="210"/>
      <c r="M44" s="210"/>
      <c r="N44" s="210"/>
      <c r="O44" s="210"/>
      <c r="P44" s="210"/>
      <c r="Q44" s="210"/>
    </row>
    <row r="45" spans="2:17">
      <c r="B45" s="210"/>
      <c r="C45" s="210"/>
      <c r="D45" s="210"/>
      <c r="E45" s="210"/>
      <c r="F45" s="210"/>
      <c r="G45" s="210"/>
      <c r="H45" s="210"/>
      <c r="I45" s="210"/>
      <c r="J45" s="210"/>
      <c r="K45" s="210"/>
      <c r="L45" s="210"/>
      <c r="M45" s="210"/>
      <c r="N45" s="210"/>
      <c r="O45" s="210"/>
      <c r="P45" s="210"/>
      <c r="Q45" s="210"/>
    </row>
    <row r="46" spans="2:17">
      <c r="B46" s="210"/>
      <c r="C46" s="210"/>
      <c r="D46" s="210"/>
      <c r="E46" s="210"/>
      <c r="F46" s="210"/>
      <c r="G46" s="210"/>
      <c r="H46" s="210"/>
      <c r="I46" s="210"/>
      <c r="J46" s="210"/>
      <c r="K46" s="210"/>
      <c r="L46" s="210"/>
      <c r="M46" s="210"/>
      <c r="N46" s="210"/>
      <c r="O46" s="210"/>
      <c r="P46" s="210"/>
      <c r="Q46" s="210"/>
    </row>
    <row r="47" spans="2:17">
      <c r="B47" s="210"/>
      <c r="C47" s="210"/>
      <c r="D47" s="210"/>
      <c r="E47" s="210"/>
      <c r="F47" s="210"/>
      <c r="G47" s="210"/>
      <c r="H47" s="210"/>
      <c r="I47" s="210"/>
      <c r="J47" s="210"/>
      <c r="K47" s="210"/>
      <c r="L47" s="210"/>
      <c r="M47" s="210"/>
      <c r="N47" s="210"/>
      <c r="O47" s="210"/>
      <c r="P47" s="210"/>
      <c r="Q47" s="210"/>
    </row>
    <row r="48" spans="2:17">
      <c r="B48" s="210"/>
      <c r="C48" s="210"/>
      <c r="D48" s="210"/>
      <c r="E48" s="210"/>
      <c r="F48" s="210"/>
      <c r="G48" s="210"/>
      <c r="H48" s="210"/>
      <c r="I48" s="210"/>
      <c r="J48" s="210"/>
      <c r="K48" s="210"/>
      <c r="L48" s="210"/>
      <c r="M48" s="210"/>
      <c r="N48" s="210"/>
      <c r="O48" s="210"/>
      <c r="P48" s="210"/>
      <c r="Q48" s="210"/>
    </row>
    <row r="49" spans="2:17">
      <c r="B49" s="210"/>
      <c r="C49" s="210"/>
      <c r="D49" s="210"/>
      <c r="E49" s="210"/>
      <c r="F49" s="210"/>
      <c r="G49" s="210"/>
      <c r="H49" s="210"/>
      <c r="I49" s="210"/>
      <c r="J49" s="210"/>
      <c r="K49" s="210"/>
      <c r="L49" s="210"/>
      <c r="M49" s="210"/>
      <c r="N49" s="210"/>
      <c r="O49" s="210"/>
      <c r="P49" s="210"/>
      <c r="Q49" s="210"/>
    </row>
    <row r="50" spans="2:17">
      <c r="B50" s="210"/>
      <c r="C50" s="210"/>
      <c r="D50" s="210"/>
      <c r="E50" s="210"/>
      <c r="F50" s="210"/>
      <c r="G50" s="210"/>
      <c r="H50" s="210"/>
      <c r="I50" s="210"/>
      <c r="J50" s="210"/>
      <c r="K50" s="210"/>
      <c r="L50" s="210"/>
      <c r="M50" s="210"/>
      <c r="N50" s="210"/>
      <c r="O50" s="210"/>
      <c r="P50" s="210"/>
      <c r="Q50" s="210"/>
    </row>
    <row r="51" spans="2:17">
      <c r="B51" s="210"/>
      <c r="C51" s="210"/>
      <c r="D51" s="210"/>
      <c r="E51" s="210"/>
      <c r="F51" s="210"/>
      <c r="G51" s="210"/>
      <c r="H51" s="210"/>
      <c r="I51" s="210"/>
      <c r="J51" s="210"/>
      <c r="K51" s="210"/>
      <c r="L51" s="210"/>
      <c r="M51" s="210"/>
      <c r="N51" s="210"/>
      <c r="O51" s="210"/>
      <c r="P51" s="210"/>
      <c r="Q51" s="210"/>
    </row>
    <row r="52" spans="2:17">
      <c r="B52" s="210"/>
      <c r="C52" s="210"/>
      <c r="D52" s="210"/>
      <c r="E52" s="210"/>
      <c r="F52" s="210"/>
      <c r="G52" s="210"/>
      <c r="H52" s="210"/>
      <c r="I52" s="210"/>
      <c r="J52" s="210"/>
      <c r="K52" s="210"/>
      <c r="L52" s="210"/>
      <c r="M52" s="210"/>
      <c r="N52" s="210"/>
      <c r="O52" s="210"/>
      <c r="P52" s="210"/>
      <c r="Q52" s="210"/>
    </row>
    <row r="53" spans="2:17">
      <c r="B53" s="210"/>
      <c r="C53" s="210"/>
      <c r="D53" s="210"/>
      <c r="E53" s="210"/>
      <c r="F53" s="210"/>
      <c r="G53" s="210"/>
      <c r="H53" s="210"/>
      <c r="I53" s="210"/>
      <c r="J53" s="210"/>
      <c r="K53" s="210"/>
      <c r="L53" s="210"/>
      <c r="M53" s="210"/>
      <c r="N53" s="210"/>
      <c r="O53" s="210"/>
      <c r="P53" s="210"/>
      <c r="Q53" s="210"/>
    </row>
    <row r="54" spans="2:17">
      <c r="B54" s="210"/>
      <c r="C54" s="210"/>
      <c r="D54" s="210"/>
      <c r="E54" s="210"/>
      <c r="F54" s="210"/>
      <c r="G54" s="210"/>
      <c r="H54" s="210"/>
      <c r="I54" s="210"/>
      <c r="J54" s="210"/>
      <c r="K54" s="210"/>
      <c r="L54" s="210"/>
      <c r="M54" s="210"/>
      <c r="N54" s="210"/>
      <c r="O54" s="210"/>
      <c r="P54" s="210"/>
      <c r="Q54" s="210"/>
    </row>
    <row r="55" spans="2:17">
      <c r="B55" s="210"/>
      <c r="C55" s="210"/>
      <c r="D55" s="210"/>
      <c r="E55" s="210"/>
      <c r="F55" s="210"/>
      <c r="G55" s="210"/>
      <c r="H55" s="210"/>
      <c r="I55" s="210"/>
      <c r="J55" s="210"/>
      <c r="K55" s="210"/>
      <c r="L55" s="210"/>
      <c r="M55" s="210"/>
      <c r="N55" s="210"/>
      <c r="O55" s="210"/>
      <c r="P55" s="210"/>
      <c r="Q55" s="210"/>
    </row>
    <row r="56" spans="2:17">
      <c r="B56" s="210"/>
      <c r="C56" s="210"/>
      <c r="D56" s="210"/>
      <c r="E56" s="210"/>
      <c r="F56" s="210"/>
      <c r="G56" s="210"/>
      <c r="H56" s="210"/>
      <c r="I56" s="210"/>
      <c r="J56" s="210"/>
      <c r="K56" s="210"/>
      <c r="L56" s="210"/>
      <c r="M56" s="210"/>
      <c r="N56" s="210"/>
      <c r="O56" s="210"/>
      <c r="P56" s="210"/>
      <c r="Q56" s="210"/>
    </row>
    <row r="57" spans="2:17">
      <c r="B57" s="210"/>
      <c r="C57" s="210"/>
      <c r="D57" s="210"/>
      <c r="E57" s="210"/>
      <c r="F57" s="210"/>
      <c r="G57" s="210"/>
      <c r="H57" s="210"/>
      <c r="I57" s="210"/>
      <c r="J57" s="210"/>
      <c r="K57" s="210"/>
      <c r="L57" s="210"/>
      <c r="M57" s="210"/>
      <c r="N57" s="210"/>
      <c r="O57" s="210"/>
      <c r="P57" s="210"/>
      <c r="Q57" s="210"/>
    </row>
    <row r="58" spans="2:17">
      <c r="B58" s="210"/>
      <c r="C58" s="210"/>
      <c r="D58" s="210"/>
      <c r="E58" s="210"/>
      <c r="F58" s="210"/>
      <c r="G58" s="210"/>
      <c r="H58" s="210"/>
      <c r="I58" s="210"/>
      <c r="J58" s="210"/>
      <c r="K58" s="210"/>
      <c r="L58" s="210"/>
      <c r="M58" s="210"/>
      <c r="N58" s="210"/>
      <c r="O58" s="210"/>
      <c r="P58" s="210"/>
      <c r="Q58" s="210"/>
    </row>
    <row r="59" spans="2:17">
      <c r="B59" s="210"/>
      <c r="C59" s="210"/>
      <c r="D59" s="210"/>
      <c r="E59" s="210"/>
      <c r="F59" s="210"/>
      <c r="G59" s="210"/>
      <c r="H59" s="210"/>
      <c r="I59" s="210"/>
      <c r="J59" s="210"/>
      <c r="K59" s="210"/>
      <c r="L59" s="210"/>
      <c r="M59" s="210"/>
      <c r="N59" s="210"/>
      <c r="O59" s="210"/>
      <c r="P59" s="210"/>
      <c r="Q59" s="210"/>
    </row>
    <row r="60" spans="2:17">
      <c r="B60" s="210"/>
      <c r="C60" s="210"/>
      <c r="D60" s="210"/>
      <c r="E60" s="210"/>
      <c r="F60" s="210"/>
      <c r="G60" s="210"/>
      <c r="H60" s="210"/>
      <c r="I60" s="210"/>
      <c r="J60" s="210"/>
      <c r="K60" s="210"/>
      <c r="L60" s="210"/>
      <c r="M60" s="210"/>
      <c r="N60" s="210"/>
      <c r="O60" s="210"/>
      <c r="P60" s="210"/>
      <c r="Q60" s="210"/>
    </row>
    <row r="61" spans="2:17">
      <c r="B61" s="210"/>
      <c r="C61" s="210"/>
      <c r="D61" s="210"/>
      <c r="E61" s="210"/>
      <c r="F61" s="210"/>
      <c r="G61" s="210"/>
      <c r="H61" s="210"/>
      <c r="I61" s="210"/>
      <c r="J61" s="210"/>
      <c r="K61" s="210"/>
      <c r="L61" s="210"/>
      <c r="M61" s="210"/>
      <c r="N61" s="210"/>
      <c r="O61" s="210"/>
      <c r="P61" s="210"/>
      <c r="Q61" s="210"/>
    </row>
    <row r="62" spans="2:17">
      <c r="B62" s="210"/>
      <c r="C62" s="210"/>
      <c r="D62" s="210"/>
      <c r="E62" s="210"/>
      <c r="F62" s="210"/>
      <c r="G62" s="210"/>
      <c r="H62" s="210"/>
      <c r="I62" s="210"/>
      <c r="J62" s="210"/>
      <c r="K62" s="210"/>
      <c r="L62" s="210"/>
      <c r="M62" s="210"/>
      <c r="N62" s="210"/>
      <c r="O62" s="210"/>
      <c r="P62" s="210"/>
      <c r="Q62" s="210"/>
    </row>
    <row r="63" spans="2:17">
      <c r="B63" s="210"/>
      <c r="C63" s="210"/>
      <c r="D63" s="210"/>
      <c r="E63" s="210"/>
      <c r="F63" s="210"/>
      <c r="G63" s="210"/>
      <c r="H63" s="210"/>
      <c r="I63" s="210"/>
      <c r="J63" s="210"/>
      <c r="K63" s="210"/>
      <c r="L63" s="210"/>
      <c r="M63" s="210"/>
      <c r="N63" s="210"/>
      <c r="O63" s="210"/>
      <c r="P63" s="210"/>
      <c r="Q63" s="210"/>
    </row>
    <row r="64" spans="2:17">
      <c r="B64" s="210"/>
      <c r="C64" s="210"/>
      <c r="D64" s="210"/>
      <c r="E64" s="210"/>
      <c r="F64" s="210"/>
      <c r="G64" s="210"/>
      <c r="H64" s="210"/>
      <c r="I64" s="210"/>
      <c r="J64" s="210"/>
      <c r="K64" s="210"/>
      <c r="L64" s="210"/>
      <c r="M64" s="210"/>
      <c r="N64" s="210"/>
      <c r="O64" s="210"/>
      <c r="P64" s="210"/>
      <c r="Q64" s="210"/>
    </row>
    <row r="65" spans="2:17">
      <c r="B65" s="210"/>
      <c r="C65" s="210"/>
      <c r="D65" s="210"/>
      <c r="E65" s="210"/>
      <c r="F65" s="210"/>
      <c r="G65" s="210"/>
      <c r="H65" s="210"/>
      <c r="I65" s="210"/>
      <c r="J65" s="210"/>
      <c r="K65" s="210"/>
      <c r="L65" s="210"/>
      <c r="M65" s="210"/>
      <c r="N65" s="210"/>
      <c r="O65" s="210"/>
      <c r="P65" s="210"/>
      <c r="Q65" s="210"/>
    </row>
    <row r="66" spans="2:17">
      <c r="B66" s="210"/>
      <c r="C66" s="210"/>
      <c r="D66" s="210"/>
      <c r="E66" s="210"/>
      <c r="F66" s="210"/>
      <c r="G66" s="210"/>
      <c r="H66" s="210"/>
      <c r="I66" s="210"/>
      <c r="J66" s="210"/>
      <c r="K66" s="210"/>
      <c r="L66" s="210"/>
      <c r="M66" s="210"/>
      <c r="N66" s="210"/>
      <c r="O66" s="210"/>
      <c r="P66" s="210"/>
      <c r="Q66" s="210"/>
    </row>
    <row r="67" spans="2:17">
      <c r="B67" s="210"/>
      <c r="C67" s="210"/>
      <c r="D67" s="210"/>
      <c r="E67" s="210"/>
      <c r="F67" s="210"/>
      <c r="G67" s="210"/>
      <c r="H67" s="210"/>
      <c r="I67" s="210"/>
      <c r="J67" s="210"/>
      <c r="K67" s="210"/>
      <c r="L67" s="210"/>
      <c r="M67" s="210"/>
      <c r="N67" s="210"/>
      <c r="O67" s="210"/>
      <c r="P67" s="210"/>
      <c r="Q67" s="210"/>
    </row>
    <row r="68" spans="2:17">
      <c r="B68" s="210"/>
      <c r="C68" s="210"/>
      <c r="D68" s="210"/>
      <c r="E68" s="210"/>
      <c r="F68" s="210"/>
      <c r="G68" s="210"/>
      <c r="H68" s="210"/>
      <c r="I68" s="210"/>
      <c r="J68" s="210"/>
      <c r="K68" s="210"/>
      <c r="L68" s="210"/>
      <c r="M68" s="210"/>
      <c r="N68" s="210"/>
      <c r="O68" s="210"/>
      <c r="P68" s="210"/>
      <c r="Q68" s="210"/>
    </row>
    <row r="69" spans="2:17">
      <c r="B69" s="210"/>
      <c r="C69" s="210"/>
      <c r="D69" s="210"/>
      <c r="E69" s="210"/>
      <c r="F69" s="210"/>
      <c r="G69" s="210"/>
      <c r="H69" s="210"/>
      <c r="I69" s="210"/>
      <c r="J69" s="210"/>
      <c r="K69" s="210"/>
      <c r="L69" s="210"/>
      <c r="M69" s="210"/>
      <c r="N69" s="210"/>
      <c r="O69" s="210"/>
      <c r="P69" s="210"/>
      <c r="Q69" s="210"/>
    </row>
    <row r="70" spans="2:17">
      <c r="B70" s="210"/>
      <c r="C70" s="210"/>
      <c r="D70" s="210"/>
      <c r="E70" s="210"/>
      <c r="F70" s="210"/>
      <c r="G70" s="210"/>
      <c r="H70" s="210"/>
      <c r="I70" s="210"/>
      <c r="J70" s="210"/>
      <c r="K70" s="210"/>
      <c r="L70" s="210"/>
      <c r="M70" s="210"/>
      <c r="N70" s="210"/>
      <c r="O70" s="210"/>
      <c r="P70" s="210"/>
      <c r="Q70" s="210"/>
    </row>
    <row r="71" spans="2:17">
      <c r="B71" s="210"/>
      <c r="C71" s="210"/>
      <c r="D71" s="210"/>
      <c r="E71" s="210"/>
      <c r="F71" s="210"/>
      <c r="G71" s="210"/>
      <c r="H71" s="210"/>
      <c r="I71" s="210"/>
      <c r="J71" s="210"/>
      <c r="K71" s="210"/>
      <c r="L71" s="210"/>
      <c r="M71" s="210"/>
      <c r="N71" s="210"/>
      <c r="O71" s="210"/>
      <c r="P71" s="210"/>
      <c r="Q71" s="210"/>
    </row>
    <row r="72" spans="2:17">
      <c r="B72" s="210"/>
      <c r="C72" s="210"/>
      <c r="D72" s="210"/>
      <c r="E72" s="210"/>
      <c r="F72" s="210"/>
      <c r="G72" s="210"/>
      <c r="H72" s="210"/>
      <c r="I72" s="210"/>
      <c r="J72" s="210"/>
      <c r="K72" s="210"/>
      <c r="L72" s="210"/>
      <c r="M72" s="210"/>
      <c r="N72" s="210"/>
      <c r="O72" s="210"/>
      <c r="P72" s="210"/>
      <c r="Q72" s="210"/>
    </row>
    <row r="73" spans="2:17">
      <c r="B73" s="210"/>
      <c r="C73" s="210"/>
      <c r="D73" s="210"/>
      <c r="E73" s="210"/>
      <c r="F73" s="210"/>
      <c r="G73" s="210"/>
      <c r="H73" s="210"/>
      <c r="I73" s="210"/>
      <c r="J73" s="210"/>
      <c r="K73" s="210"/>
      <c r="L73" s="210"/>
      <c r="M73" s="210"/>
      <c r="N73" s="210"/>
      <c r="O73" s="210"/>
      <c r="P73" s="210"/>
      <c r="Q73" s="210"/>
    </row>
    <row r="74" spans="2:17">
      <c r="B74" s="210"/>
      <c r="C74" s="210"/>
      <c r="D74" s="210"/>
      <c r="E74" s="210"/>
      <c r="F74" s="210"/>
      <c r="G74" s="210"/>
      <c r="H74" s="210"/>
      <c r="I74" s="210"/>
      <c r="J74" s="210"/>
      <c r="K74" s="210"/>
      <c r="L74" s="210"/>
      <c r="M74" s="210"/>
      <c r="N74" s="210"/>
      <c r="O74" s="210"/>
      <c r="P74" s="210"/>
      <c r="Q74" s="210"/>
    </row>
    <row r="75" spans="2:17">
      <c r="B75" s="210"/>
      <c r="C75" s="210"/>
      <c r="D75" s="210"/>
      <c r="E75" s="210"/>
      <c r="F75" s="210"/>
      <c r="G75" s="210"/>
      <c r="H75" s="210"/>
      <c r="I75" s="210"/>
      <c r="J75" s="210"/>
      <c r="K75" s="210"/>
      <c r="L75" s="210"/>
      <c r="M75" s="210"/>
      <c r="N75" s="210"/>
      <c r="O75" s="210"/>
      <c r="P75" s="210"/>
      <c r="Q75" s="210"/>
    </row>
    <row r="76" spans="2:17">
      <c r="B76" s="210"/>
      <c r="C76" s="210"/>
      <c r="D76" s="210"/>
      <c r="E76" s="210"/>
      <c r="F76" s="210"/>
      <c r="G76" s="210"/>
      <c r="H76" s="210"/>
      <c r="I76" s="210"/>
      <c r="J76" s="210"/>
      <c r="K76" s="210"/>
      <c r="L76" s="210"/>
      <c r="M76" s="210"/>
      <c r="N76" s="210"/>
      <c r="O76" s="210"/>
      <c r="P76" s="210"/>
      <c r="Q76" s="210"/>
    </row>
    <row r="77" spans="2:17">
      <c r="B77" s="210"/>
      <c r="C77" s="210"/>
      <c r="D77" s="210"/>
      <c r="E77" s="210"/>
      <c r="F77" s="210"/>
      <c r="G77" s="210"/>
      <c r="H77" s="210"/>
      <c r="I77" s="210"/>
      <c r="J77" s="210"/>
      <c r="K77" s="210"/>
      <c r="L77" s="210"/>
      <c r="M77" s="210"/>
      <c r="N77" s="210"/>
      <c r="O77" s="210"/>
      <c r="P77" s="210"/>
      <c r="Q77" s="210"/>
    </row>
    <row r="78" spans="2:17">
      <c r="B78" s="210"/>
      <c r="C78" s="210"/>
      <c r="D78" s="210"/>
      <c r="E78" s="210"/>
      <c r="F78" s="210"/>
      <c r="G78" s="210"/>
      <c r="H78" s="210"/>
      <c r="I78" s="210"/>
      <c r="J78" s="210"/>
      <c r="K78" s="210"/>
      <c r="L78" s="210"/>
      <c r="M78" s="210"/>
      <c r="N78" s="210"/>
      <c r="O78" s="210"/>
      <c r="P78" s="210"/>
      <c r="Q78" s="210"/>
    </row>
    <row r="79" spans="2:17">
      <c r="B79" s="210"/>
      <c r="C79" s="210"/>
      <c r="D79" s="210"/>
      <c r="E79" s="210"/>
      <c r="F79" s="210"/>
      <c r="G79" s="210"/>
      <c r="H79" s="210"/>
      <c r="I79" s="210"/>
      <c r="J79" s="210"/>
      <c r="K79" s="210"/>
      <c r="L79" s="210"/>
      <c r="M79" s="210"/>
      <c r="N79" s="210"/>
      <c r="O79" s="210"/>
      <c r="P79" s="210"/>
      <c r="Q79" s="210"/>
    </row>
    <row r="80" spans="2:17">
      <c r="B80" s="210"/>
      <c r="C80" s="210"/>
      <c r="D80" s="210"/>
      <c r="E80" s="210"/>
      <c r="F80" s="210"/>
      <c r="G80" s="210"/>
      <c r="H80" s="210"/>
      <c r="I80" s="210"/>
      <c r="J80" s="210"/>
      <c r="K80" s="210"/>
      <c r="L80" s="210"/>
      <c r="M80" s="210"/>
      <c r="N80" s="210"/>
      <c r="O80" s="210"/>
      <c r="P80" s="210"/>
      <c r="Q80" s="210"/>
    </row>
    <row r="81" spans="2:17">
      <c r="B81" s="210"/>
      <c r="C81" s="210"/>
      <c r="D81" s="210"/>
      <c r="E81" s="210"/>
      <c r="F81" s="210"/>
      <c r="G81" s="210"/>
      <c r="H81" s="210"/>
      <c r="I81" s="210"/>
      <c r="J81" s="210"/>
      <c r="K81" s="210"/>
      <c r="L81" s="210"/>
      <c r="M81" s="210"/>
      <c r="N81" s="210"/>
      <c r="O81" s="210"/>
      <c r="P81" s="210"/>
      <c r="Q81" s="210"/>
    </row>
    <row r="82" spans="2:17">
      <c r="B82" s="210"/>
      <c r="C82" s="210"/>
      <c r="D82" s="210"/>
      <c r="E82" s="210"/>
      <c r="F82" s="210"/>
      <c r="G82" s="210"/>
      <c r="H82" s="210"/>
      <c r="I82" s="210"/>
      <c r="J82" s="210"/>
      <c r="K82" s="210"/>
      <c r="L82" s="210"/>
      <c r="M82" s="210"/>
      <c r="N82" s="210"/>
      <c r="O82" s="210"/>
      <c r="P82" s="210"/>
      <c r="Q82" s="210"/>
    </row>
    <row r="83" spans="2:17">
      <c r="B83" s="210"/>
      <c r="C83" s="210"/>
      <c r="D83" s="210"/>
      <c r="E83" s="210"/>
      <c r="F83" s="210"/>
      <c r="G83" s="210"/>
      <c r="H83" s="210"/>
      <c r="I83" s="210"/>
      <c r="J83" s="210"/>
      <c r="K83" s="210"/>
      <c r="L83" s="210"/>
      <c r="M83" s="210"/>
      <c r="N83" s="210"/>
      <c r="O83" s="210"/>
      <c r="P83" s="210"/>
      <c r="Q83" s="210"/>
    </row>
    <row r="84" spans="2:17">
      <c r="B84" s="210"/>
      <c r="C84" s="210"/>
      <c r="D84" s="210"/>
      <c r="E84" s="210"/>
      <c r="F84" s="210"/>
      <c r="G84" s="210"/>
      <c r="H84" s="210"/>
      <c r="I84" s="210"/>
      <c r="J84" s="210"/>
      <c r="K84" s="210"/>
      <c r="L84" s="210"/>
      <c r="M84" s="210"/>
      <c r="N84" s="210"/>
      <c r="O84" s="210"/>
      <c r="P84" s="210"/>
      <c r="Q84" s="210"/>
    </row>
    <row r="85" spans="2:17">
      <c r="B85" s="210"/>
      <c r="C85" s="210"/>
      <c r="D85" s="210"/>
      <c r="E85" s="210"/>
      <c r="F85" s="210"/>
      <c r="G85" s="210"/>
      <c r="H85" s="210"/>
      <c r="I85" s="210"/>
      <c r="J85" s="210"/>
      <c r="K85" s="210"/>
      <c r="L85" s="210"/>
      <c r="M85" s="210"/>
      <c r="N85" s="210"/>
      <c r="O85" s="210"/>
      <c r="P85" s="210"/>
      <c r="Q85" s="210"/>
    </row>
    <row r="86" spans="2:17">
      <c r="B86" s="210"/>
      <c r="C86" s="210"/>
      <c r="D86" s="210"/>
      <c r="E86" s="210"/>
      <c r="F86" s="210"/>
      <c r="G86" s="210"/>
      <c r="H86" s="210"/>
      <c r="I86" s="210"/>
      <c r="J86" s="210"/>
      <c r="K86" s="210"/>
      <c r="L86" s="210"/>
      <c r="M86" s="210"/>
      <c r="N86" s="210"/>
      <c r="O86" s="210"/>
      <c r="P86" s="210"/>
      <c r="Q86" s="210"/>
    </row>
    <row r="87" spans="2:17">
      <c r="B87" s="210"/>
      <c r="C87" s="210"/>
      <c r="D87" s="210"/>
      <c r="E87" s="210"/>
      <c r="F87" s="210"/>
      <c r="G87" s="210"/>
      <c r="H87" s="210"/>
      <c r="I87" s="210"/>
      <c r="J87" s="210"/>
      <c r="K87" s="210"/>
      <c r="L87" s="210"/>
      <c r="M87" s="210"/>
      <c r="N87" s="210"/>
      <c r="O87" s="210"/>
      <c r="P87" s="210"/>
      <c r="Q87" s="210"/>
    </row>
    <row r="88" spans="2:17">
      <c r="B88" s="210"/>
      <c r="C88" s="210"/>
      <c r="D88" s="210"/>
      <c r="E88" s="210"/>
      <c r="F88" s="210"/>
      <c r="G88" s="210"/>
      <c r="H88" s="210"/>
      <c r="I88" s="210"/>
      <c r="J88" s="210"/>
      <c r="K88" s="210"/>
      <c r="L88" s="210"/>
      <c r="M88" s="210"/>
      <c r="N88" s="210"/>
      <c r="O88" s="210"/>
      <c r="P88" s="210"/>
      <c r="Q88" s="210"/>
    </row>
    <row r="89" spans="2:17">
      <c r="B89" s="210"/>
      <c r="C89" s="210"/>
      <c r="D89" s="210"/>
      <c r="E89" s="210"/>
      <c r="F89" s="210"/>
      <c r="G89" s="210"/>
      <c r="H89" s="210"/>
      <c r="I89" s="210"/>
      <c r="J89" s="210"/>
      <c r="K89" s="210"/>
      <c r="L89" s="210"/>
      <c r="M89" s="210"/>
      <c r="N89" s="210"/>
      <c r="O89" s="210"/>
      <c r="P89" s="210"/>
      <c r="Q89" s="210"/>
    </row>
    <row r="90" spans="2:17">
      <c r="B90" s="210"/>
      <c r="C90" s="210"/>
      <c r="D90" s="210"/>
      <c r="E90" s="210"/>
      <c r="F90" s="210"/>
      <c r="G90" s="210"/>
      <c r="H90" s="210"/>
      <c r="I90" s="210"/>
      <c r="J90" s="210"/>
      <c r="K90" s="210"/>
      <c r="L90" s="210"/>
      <c r="M90" s="210"/>
      <c r="N90" s="210"/>
      <c r="O90" s="210"/>
      <c r="P90" s="210"/>
      <c r="Q90" s="210"/>
    </row>
    <row r="91" spans="2:17">
      <c r="B91" s="210"/>
      <c r="C91" s="210"/>
      <c r="D91" s="210"/>
      <c r="E91" s="210"/>
      <c r="F91" s="210"/>
      <c r="G91" s="210"/>
      <c r="H91" s="210"/>
      <c r="I91" s="210"/>
      <c r="J91" s="210"/>
      <c r="K91" s="210"/>
      <c r="L91" s="210"/>
      <c r="M91" s="210"/>
      <c r="N91" s="210"/>
      <c r="O91" s="210"/>
      <c r="P91" s="210"/>
      <c r="Q91" s="210"/>
    </row>
    <row r="92" spans="2:17">
      <c r="B92" s="210"/>
      <c r="C92" s="210"/>
      <c r="D92" s="210"/>
      <c r="E92" s="210"/>
      <c r="F92" s="210"/>
      <c r="G92" s="210"/>
      <c r="H92" s="210"/>
      <c r="I92" s="210"/>
      <c r="J92" s="210"/>
      <c r="K92" s="210"/>
      <c r="L92" s="210"/>
      <c r="M92" s="210"/>
      <c r="N92" s="210"/>
      <c r="O92" s="210"/>
      <c r="P92" s="210"/>
      <c r="Q92" s="210"/>
    </row>
    <row r="93" spans="2:17">
      <c r="B93" s="210"/>
      <c r="C93" s="210"/>
      <c r="D93" s="210"/>
      <c r="E93" s="210"/>
      <c r="F93" s="210"/>
      <c r="G93" s="210"/>
      <c r="H93" s="210"/>
      <c r="I93" s="210"/>
      <c r="J93" s="210"/>
      <c r="K93" s="210"/>
      <c r="L93" s="210"/>
      <c r="M93" s="210"/>
      <c r="N93" s="210"/>
      <c r="O93" s="210"/>
      <c r="P93" s="210"/>
      <c r="Q93" s="210"/>
    </row>
    <row r="94" spans="2:17">
      <c r="B94" s="210"/>
      <c r="C94" s="210"/>
      <c r="D94" s="210"/>
      <c r="E94" s="210"/>
      <c r="F94" s="210"/>
      <c r="G94" s="210"/>
      <c r="H94" s="210"/>
      <c r="I94" s="210"/>
      <c r="J94" s="210"/>
      <c r="K94" s="210"/>
      <c r="L94" s="210"/>
      <c r="M94" s="210"/>
      <c r="N94" s="210"/>
      <c r="O94" s="210"/>
      <c r="P94" s="210"/>
      <c r="Q94" s="210"/>
    </row>
    <row r="95" spans="2:17">
      <c r="B95" s="210"/>
      <c r="C95" s="210"/>
      <c r="D95" s="210"/>
      <c r="E95" s="210"/>
      <c r="F95" s="210"/>
      <c r="G95" s="210"/>
      <c r="H95" s="210"/>
      <c r="I95" s="210"/>
      <c r="J95" s="210"/>
      <c r="K95" s="210"/>
      <c r="L95" s="210"/>
      <c r="M95" s="210"/>
      <c r="N95" s="210"/>
      <c r="O95" s="210"/>
      <c r="P95" s="210"/>
      <c r="Q95" s="210"/>
    </row>
    <row r="96" spans="2:17">
      <c r="B96" s="210"/>
      <c r="C96" s="210"/>
      <c r="D96" s="210"/>
      <c r="E96" s="210"/>
      <c r="F96" s="210"/>
      <c r="G96" s="210"/>
      <c r="H96" s="210"/>
      <c r="I96" s="210"/>
      <c r="J96" s="210"/>
      <c r="K96" s="210"/>
      <c r="L96" s="210"/>
      <c r="M96" s="210"/>
      <c r="N96" s="210"/>
      <c r="O96" s="210"/>
      <c r="P96" s="210"/>
      <c r="Q96" s="210"/>
    </row>
    <row r="97" spans="2:17">
      <c r="B97" s="210"/>
      <c r="C97" s="210"/>
      <c r="D97" s="210"/>
      <c r="E97" s="210"/>
      <c r="F97" s="210"/>
      <c r="G97" s="210"/>
      <c r="H97" s="210"/>
      <c r="I97" s="210"/>
      <c r="J97" s="210"/>
      <c r="K97" s="210"/>
      <c r="L97" s="210"/>
      <c r="M97" s="210"/>
      <c r="N97" s="210"/>
      <c r="O97" s="210"/>
      <c r="P97" s="210"/>
      <c r="Q97" s="210"/>
    </row>
    <row r="98" spans="2:17">
      <c r="B98" s="210"/>
      <c r="C98" s="210"/>
      <c r="D98" s="210"/>
      <c r="E98" s="210"/>
      <c r="F98" s="210"/>
      <c r="G98" s="210"/>
      <c r="H98" s="210"/>
      <c r="I98" s="210"/>
      <c r="J98" s="210"/>
      <c r="K98" s="210"/>
      <c r="L98" s="210"/>
      <c r="M98" s="210"/>
      <c r="N98" s="210"/>
      <c r="O98" s="210"/>
      <c r="P98" s="210"/>
      <c r="Q98" s="210"/>
    </row>
    <row r="99" spans="2:17">
      <c r="B99" s="210"/>
      <c r="C99" s="210"/>
      <c r="D99" s="210"/>
      <c r="E99" s="210"/>
      <c r="F99" s="210"/>
      <c r="G99" s="210"/>
      <c r="H99" s="210"/>
      <c r="I99" s="210"/>
      <c r="J99" s="210"/>
      <c r="K99" s="210"/>
      <c r="L99" s="210"/>
      <c r="M99" s="210"/>
      <c r="N99" s="210"/>
      <c r="O99" s="210"/>
      <c r="P99" s="210"/>
      <c r="Q99" s="210"/>
    </row>
    <row r="100" spans="2:17">
      <c r="B100" s="210"/>
      <c r="C100" s="210"/>
      <c r="D100" s="210"/>
      <c r="E100" s="210"/>
      <c r="F100" s="210"/>
      <c r="G100" s="210"/>
      <c r="H100" s="210"/>
      <c r="I100" s="210"/>
      <c r="J100" s="210"/>
      <c r="K100" s="210"/>
      <c r="L100" s="210"/>
      <c r="M100" s="210"/>
      <c r="N100" s="210"/>
      <c r="O100" s="210"/>
      <c r="P100" s="210"/>
      <c r="Q100" s="210"/>
    </row>
    <row r="101" spans="2:17">
      <c r="B101" s="210"/>
      <c r="C101" s="210"/>
      <c r="D101" s="210"/>
      <c r="E101" s="210"/>
      <c r="F101" s="210"/>
      <c r="G101" s="210"/>
      <c r="H101" s="210"/>
      <c r="I101" s="210"/>
      <c r="J101" s="210"/>
      <c r="K101" s="210"/>
      <c r="L101" s="210"/>
      <c r="M101" s="210"/>
      <c r="N101" s="210"/>
      <c r="O101" s="210"/>
      <c r="P101" s="210"/>
      <c r="Q101" s="210"/>
    </row>
    <row r="102" spans="2:17">
      <c r="B102" s="210"/>
      <c r="C102" s="210"/>
      <c r="D102" s="210"/>
      <c r="E102" s="210"/>
      <c r="F102" s="210"/>
      <c r="G102" s="210"/>
      <c r="H102" s="210"/>
      <c r="I102" s="210"/>
      <c r="J102" s="210"/>
      <c r="K102" s="210"/>
      <c r="L102" s="210"/>
      <c r="M102" s="210"/>
      <c r="N102" s="210"/>
      <c r="O102" s="210"/>
      <c r="P102" s="210"/>
      <c r="Q102" s="210"/>
    </row>
    <row r="103" spans="2:17">
      <c r="B103" s="210"/>
      <c r="C103" s="210"/>
      <c r="D103" s="210"/>
      <c r="E103" s="210"/>
      <c r="F103" s="210"/>
      <c r="G103" s="210"/>
      <c r="H103" s="210"/>
      <c r="I103" s="210"/>
      <c r="J103" s="210"/>
      <c r="K103" s="210"/>
      <c r="L103" s="210"/>
      <c r="M103" s="210"/>
      <c r="N103" s="210"/>
      <c r="O103" s="210"/>
      <c r="P103" s="210"/>
      <c r="Q103" s="210"/>
    </row>
    <row r="104" spans="2:17">
      <c r="B104" s="210"/>
      <c r="C104" s="210"/>
      <c r="D104" s="210"/>
      <c r="E104" s="210"/>
      <c r="F104" s="210"/>
      <c r="G104" s="210"/>
      <c r="H104" s="210"/>
      <c r="I104" s="210"/>
      <c r="J104" s="210"/>
      <c r="K104" s="210"/>
      <c r="L104" s="210"/>
      <c r="M104" s="210"/>
      <c r="N104" s="210"/>
      <c r="O104" s="210"/>
      <c r="P104" s="210"/>
      <c r="Q104" s="210"/>
    </row>
    <row r="105" spans="2:17">
      <c r="B105" s="210"/>
      <c r="C105" s="210"/>
      <c r="D105" s="210"/>
      <c r="E105" s="210"/>
      <c r="F105" s="210"/>
      <c r="G105" s="210"/>
      <c r="H105" s="210"/>
      <c r="I105" s="210"/>
      <c r="J105" s="210"/>
      <c r="K105" s="210"/>
      <c r="L105" s="210"/>
      <c r="M105" s="210"/>
      <c r="N105" s="210"/>
      <c r="O105" s="210"/>
      <c r="P105" s="210"/>
      <c r="Q105" s="210"/>
    </row>
    <row r="106" spans="2:17">
      <c r="B106" s="210"/>
      <c r="C106" s="210"/>
      <c r="D106" s="210"/>
      <c r="E106" s="210"/>
      <c r="F106" s="210"/>
      <c r="G106" s="210"/>
      <c r="H106" s="210"/>
      <c r="I106" s="210"/>
      <c r="J106" s="210"/>
      <c r="K106" s="210"/>
      <c r="L106" s="210"/>
      <c r="M106" s="210"/>
      <c r="N106" s="210"/>
      <c r="O106" s="210"/>
      <c r="P106" s="210"/>
      <c r="Q106" s="210"/>
    </row>
    <row r="107" spans="2:17">
      <c r="B107" s="210"/>
      <c r="C107" s="210"/>
      <c r="D107" s="210"/>
      <c r="E107" s="210"/>
      <c r="F107" s="210"/>
      <c r="G107" s="210"/>
      <c r="H107" s="210"/>
      <c r="I107" s="210"/>
      <c r="J107" s="210"/>
      <c r="K107" s="210"/>
      <c r="L107" s="210"/>
      <c r="M107" s="210"/>
      <c r="N107" s="210"/>
      <c r="O107" s="210"/>
      <c r="P107" s="210"/>
      <c r="Q107" s="210"/>
    </row>
    <row r="108" spans="2:17">
      <c r="B108" s="210"/>
      <c r="C108" s="210"/>
      <c r="D108" s="210"/>
      <c r="E108" s="210"/>
      <c r="F108" s="210"/>
      <c r="G108" s="210"/>
      <c r="H108" s="210"/>
      <c r="I108" s="210"/>
      <c r="J108" s="210"/>
      <c r="K108" s="210"/>
      <c r="L108" s="210"/>
      <c r="M108" s="210"/>
      <c r="N108" s="210"/>
      <c r="O108" s="210"/>
      <c r="P108" s="210"/>
      <c r="Q108" s="210"/>
    </row>
    <row r="109" spans="2:17">
      <c r="B109" s="210"/>
      <c r="C109" s="210"/>
      <c r="D109" s="210"/>
      <c r="E109" s="210"/>
      <c r="F109" s="210"/>
      <c r="G109" s="210"/>
      <c r="H109" s="210"/>
      <c r="I109" s="210"/>
      <c r="J109" s="210"/>
      <c r="K109" s="210"/>
      <c r="L109" s="210"/>
      <c r="M109" s="210"/>
      <c r="N109" s="210"/>
      <c r="O109" s="210"/>
      <c r="P109" s="210"/>
      <c r="Q109" s="210"/>
    </row>
    <row r="110" spans="2:17">
      <c r="B110" s="210"/>
      <c r="C110" s="210"/>
      <c r="D110" s="210"/>
      <c r="E110" s="210"/>
      <c r="F110" s="210"/>
      <c r="G110" s="210"/>
      <c r="H110" s="210"/>
      <c r="I110" s="210"/>
      <c r="J110" s="210"/>
      <c r="K110" s="210"/>
      <c r="L110" s="210"/>
      <c r="M110" s="210"/>
      <c r="N110" s="210"/>
      <c r="O110" s="210"/>
      <c r="P110" s="210"/>
      <c r="Q110" s="210"/>
    </row>
    <row r="111" spans="2:17">
      <c r="B111" s="210"/>
      <c r="C111" s="210"/>
      <c r="D111" s="210"/>
      <c r="E111" s="210"/>
      <c r="F111" s="210"/>
      <c r="G111" s="210"/>
      <c r="H111" s="210"/>
      <c r="I111" s="210"/>
      <c r="J111" s="210"/>
      <c r="K111" s="210"/>
      <c r="L111" s="210"/>
      <c r="M111" s="210"/>
      <c r="N111" s="210"/>
      <c r="O111" s="210"/>
      <c r="P111" s="210"/>
      <c r="Q111" s="210"/>
    </row>
    <row r="112" spans="2:17">
      <c r="B112" s="210"/>
      <c r="C112" s="210"/>
      <c r="D112" s="210"/>
      <c r="E112" s="210"/>
      <c r="F112" s="210"/>
      <c r="G112" s="210"/>
      <c r="H112" s="210"/>
      <c r="I112" s="210"/>
      <c r="J112" s="210"/>
      <c r="K112" s="210"/>
      <c r="L112" s="210"/>
      <c r="M112" s="210"/>
      <c r="N112" s="210"/>
      <c r="O112" s="210"/>
      <c r="P112" s="210"/>
      <c r="Q112" s="210"/>
    </row>
    <row r="113" spans="2:17">
      <c r="B113" s="210"/>
      <c r="C113" s="210"/>
      <c r="D113" s="210"/>
      <c r="E113" s="210"/>
      <c r="F113" s="210"/>
      <c r="G113" s="210"/>
      <c r="H113" s="210"/>
      <c r="I113" s="210"/>
      <c r="J113" s="210"/>
      <c r="K113" s="210"/>
      <c r="L113" s="210"/>
      <c r="M113" s="210"/>
      <c r="N113" s="210"/>
      <c r="O113" s="210"/>
      <c r="P113" s="210"/>
      <c r="Q113" s="210"/>
    </row>
    <row r="114" spans="2:17">
      <c r="B114" s="210"/>
      <c r="C114" s="210"/>
      <c r="D114" s="210"/>
      <c r="E114" s="210"/>
      <c r="F114" s="210"/>
      <c r="G114" s="210"/>
      <c r="H114" s="210"/>
      <c r="I114" s="210"/>
      <c r="J114" s="210"/>
      <c r="K114" s="210"/>
      <c r="L114" s="210"/>
      <c r="M114" s="210"/>
      <c r="N114" s="210"/>
      <c r="O114" s="210"/>
      <c r="P114" s="210"/>
      <c r="Q114" s="210"/>
    </row>
    <row r="115" spans="2:17">
      <c r="B115" s="210"/>
      <c r="C115" s="210"/>
      <c r="D115" s="210"/>
      <c r="E115" s="210"/>
      <c r="F115" s="210"/>
      <c r="G115" s="210"/>
      <c r="H115" s="210"/>
      <c r="I115" s="210"/>
      <c r="J115" s="210"/>
      <c r="K115" s="210"/>
      <c r="L115" s="210"/>
      <c r="M115" s="210"/>
      <c r="N115" s="210"/>
      <c r="O115" s="210"/>
      <c r="P115" s="210"/>
      <c r="Q115" s="210"/>
    </row>
    <row r="116" spans="2:17">
      <c r="B116" s="210"/>
      <c r="C116" s="210"/>
      <c r="D116" s="210"/>
      <c r="E116" s="210"/>
      <c r="F116" s="210"/>
      <c r="G116" s="210"/>
      <c r="H116" s="210"/>
      <c r="I116" s="210"/>
      <c r="J116" s="210"/>
      <c r="K116" s="210"/>
      <c r="L116" s="210"/>
      <c r="M116" s="210"/>
      <c r="N116" s="210"/>
      <c r="O116" s="210"/>
      <c r="P116" s="210"/>
      <c r="Q116" s="210"/>
    </row>
    <row r="117" spans="2:17">
      <c r="B117" s="210"/>
      <c r="C117" s="210"/>
      <c r="D117" s="210"/>
      <c r="E117" s="210"/>
      <c r="F117" s="210"/>
      <c r="G117" s="210"/>
      <c r="H117" s="210"/>
      <c r="I117" s="210"/>
      <c r="J117" s="210"/>
      <c r="K117" s="210"/>
      <c r="L117" s="210"/>
      <c r="M117" s="210"/>
      <c r="N117" s="210"/>
      <c r="O117" s="210"/>
      <c r="P117" s="210"/>
      <c r="Q117" s="210"/>
    </row>
    <row r="118" spans="2:17">
      <c r="B118" s="210"/>
      <c r="C118" s="210"/>
      <c r="D118" s="210"/>
      <c r="E118" s="210"/>
      <c r="F118" s="210"/>
      <c r="G118" s="210"/>
      <c r="H118" s="210"/>
      <c r="I118" s="210"/>
      <c r="J118" s="210"/>
      <c r="K118" s="210"/>
      <c r="L118" s="210"/>
      <c r="M118" s="210"/>
      <c r="N118" s="210"/>
      <c r="O118" s="210"/>
      <c r="P118" s="210"/>
      <c r="Q118" s="210"/>
    </row>
    <row r="119" spans="2:17">
      <c r="B119" s="210"/>
      <c r="C119" s="210"/>
      <c r="D119" s="210"/>
      <c r="E119" s="210"/>
      <c r="F119" s="210"/>
      <c r="G119" s="210"/>
      <c r="H119" s="210"/>
      <c r="I119" s="210"/>
      <c r="J119" s="210"/>
      <c r="K119" s="210"/>
      <c r="L119" s="210"/>
      <c r="M119" s="210"/>
      <c r="N119" s="210"/>
      <c r="O119" s="210"/>
      <c r="P119" s="210"/>
      <c r="Q119" s="210"/>
    </row>
    <row r="120" spans="2:17">
      <c r="B120" s="210"/>
      <c r="C120" s="210"/>
      <c r="D120" s="210"/>
      <c r="E120" s="210"/>
      <c r="F120" s="210"/>
      <c r="G120" s="210"/>
      <c r="H120" s="210"/>
      <c r="I120" s="210"/>
      <c r="J120" s="210"/>
      <c r="K120" s="210"/>
      <c r="L120" s="210"/>
      <c r="M120" s="210"/>
      <c r="N120" s="210"/>
      <c r="O120" s="210"/>
      <c r="P120" s="210"/>
      <c r="Q120" s="210"/>
    </row>
    <row r="121" spans="2:17">
      <c r="B121" s="210"/>
      <c r="C121" s="210"/>
      <c r="D121" s="210"/>
      <c r="E121" s="210"/>
      <c r="F121" s="210"/>
      <c r="G121" s="210"/>
      <c r="H121" s="210"/>
      <c r="I121" s="210"/>
      <c r="J121" s="210"/>
      <c r="K121" s="210"/>
      <c r="L121" s="210"/>
      <c r="M121" s="210"/>
      <c r="N121" s="210"/>
      <c r="O121" s="210"/>
      <c r="P121" s="210"/>
      <c r="Q121" s="210"/>
    </row>
    <row r="122" spans="2:17">
      <c r="B122" s="210"/>
      <c r="C122" s="210"/>
      <c r="D122" s="210"/>
      <c r="E122" s="210"/>
      <c r="F122" s="210"/>
      <c r="G122" s="210"/>
      <c r="H122" s="210"/>
      <c r="I122" s="210"/>
      <c r="J122" s="210"/>
      <c r="K122" s="210"/>
      <c r="L122" s="210"/>
      <c r="M122" s="210"/>
      <c r="N122" s="210"/>
      <c r="O122" s="210"/>
      <c r="P122" s="210"/>
      <c r="Q122" s="210"/>
    </row>
    <row r="123" spans="2:17">
      <c r="B123" s="210"/>
      <c r="C123" s="210"/>
      <c r="D123" s="210"/>
      <c r="E123" s="210"/>
      <c r="F123" s="210"/>
      <c r="G123" s="210"/>
      <c r="H123" s="210"/>
      <c r="I123" s="210"/>
      <c r="J123" s="210"/>
      <c r="K123" s="210"/>
      <c r="L123" s="210"/>
      <c r="M123" s="210"/>
      <c r="N123" s="210"/>
      <c r="O123" s="210"/>
      <c r="P123" s="210"/>
      <c r="Q123" s="210"/>
    </row>
    <row r="124" spans="2:17">
      <c r="B124" s="210"/>
      <c r="C124" s="210"/>
      <c r="D124" s="210"/>
      <c r="E124" s="210"/>
      <c r="F124" s="210"/>
      <c r="G124" s="210"/>
      <c r="H124" s="210"/>
      <c r="I124" s="210"/>
      <c r="J124" s="210"/>
      <c r="K124" s="210"/>
      <c r="L124" s="210"/>
      <c r="M124" s="210"/>
      <c r="N124" s="210"/>
      <c r="O124" s="210"/>
      <c r="P124" s="210"/>
      <c r="Q124" s="210"/>
    </row>
    <row r="125" spans="2:17">
      <c r="B125" s="210"/>
      <c r="C125" s="210"/>
      <c r="D125" s="210"/>
      <c r="E125" s="210"/>
      <c r="F125" s="210"/>
      <c r="G125" s="210"/>
      <c r="H125" s="210"/>
      <c r="I125" s="210"/>
      <c r="J125" s="210"/>
      <c r="K125" s="210"/>
      <c r="L125" s="210"/>
      <c r="M125" s="210"/>
      <c r="N125" s="210"/>
      <c r="O125" s="210"/>
      <c r="P125" s="210"/>
      <c r="Q125" s="210"/>
    </row>
    <row r="126" spans="2:17">
      <c r="B126" s="210"/>
      <c r="C126" s="210"/>
      <c r="D126" s="210"/>
      <c r="E126" s="210"/>
      <c r="F126" s="210"/>
      <c r="G126" s="210"/>
      <c r="H126" s="210"/>
      <c r="I126" s="210"/>
      <c r="J126" s="210"/>
      <c r="K126" s="210"/>
      <c r="L126" s="210"/>
      <c r="M126" s="210"/>
      <c r="N126" s="210"/>
      <c r="O126" s="210"/>
      <c r="P126" s="210"/>
      <c r="Q126" s="210"/>
    </row>
    <row r="127" spans="2:17">
      <c r="B127" s="210"/>
      <c r="C127" s="210"/>
      <c r="D127" s="210"/>
      <c r="E127" s="210"/>
      <c r="F127" s="210"/>
      <c r="G127" s="210"/>
      <c r="H127" s="210"/>
      <c r="I127" s="210"/>
      <c r="J127" s="210"/>
      <c r="K127" s="210"/>
      <c r="L127" s="210"/>
      <c r="M127" s="210"/>
      <c r="N127" s="210"/>
      <c r="O127" s="210"/>
      <c r="P127" s="210"/>
      <c r="Q127" s="210"/>
    </row>
    <row r="128" spans="2:17">
      <c r="B128" s="210"/>
      <c r="C128" s="210"/>
      <c r="D128" s="210"/>
      <c r="E128" s="210"/>
      <c r="F128" s="210"/>
      <c r="G128" s="210"/>
      <c r="H128" s="210"/>
      <c r="I128" s="210"/>
      <c r="J128" s="210"/>
      <c r="K128" s="210"/>
      <c r="L128" s="210"/>
      <c r="M128" s="210"/>
      <c r="N128" s="210"/>
      <c r="O128" s="210"/>
      <c r="P128" s="210"/>
      <c r="Q128" s="210"/>
    </row>
    <row r="129" spans="2:17">
      <c r="B129" s="210"/>
      <c r="C129" s="210"/>
      <c r="D129" s="210"/>
      <c r="E129" s="210"/>
      <c r="F129" s="210"/>
      <c r="G129" s="210"/>
      <c r="H129" s="210"/>
      <c r="I129" s="210"/>
      <c r="J129" s="210"/>
      <c r="K129" s="210"/>
      <c r="L129" s="210"/>
      <c r="M129" s="210"/>
      <c r="N129" s="210"/>
      <c r="O129" s="210"/>
      <c r="P129" s="210"/>
      <c r="Q129" s="210"/>
    </row>
    <row r="130" spans="2:17">
      <c r="B130" s="210"/>
      <c r="C130" s="210"/>
      <c r="D130" s="210"/>
      <c r="E130" s="210"/>
      <c r="F130" s="210"/>
      <c r="G130" s="210"/>
      <c r="H130" s="210"/>
      <c r="I130" s="210"/>
      <c r="J130" s="210"/>
      <c r="K130" s="210"/>
      <c r="L130" s="210"/>
      <c r="M130" s="210"/>
      <c r="N130" s="210"/>
      <c r="O130" s="210"/>
      <c r="P130" s="210"/>
      <c r="Q130" s="210"/>
    </row>
    <row r="131" spans="2:17">
      <c r="B131" s="210"/>
      <c r="C131" s="210"/>
      <c r="D131" s="210"/>
      <c r="E131" s="210"/>
      <c r="F131" s="210"/>
      <c r="G131" s="210"/>
      <c r="H131" s="210"/>
      <c r="I131" s="210"/>
      <c r="J131" s="210"/>
      <c r="K131" s="210"/>
      <c r="L131" s="210"/>
      <c r="M131" s="210"/>
      <c r="N131" s="210"/>
      <c r="O131" s="210"/>
      <c r="P131" s="210"/>
      <c r="Q131" s="210"/>
    </row>
    <row r="132" spans="2:17">
      <c r="B132" s="210"/>
      <c r="C132" s="210"/>
      <c r="D132" s="210"/>
      <c r="E132" s="210"/>
      <c r="F132" s="210"/>
      <c r="G132" s="210"/>
      <c r="H132" s="210"/>
      <c r="I132" s="210"/>
      <c r="J132" s="210"/>
      <c r="K132" s="210"/>
      <c r="L132" s="210"/>
      <c r="M132" s="210"/>
      <c r="N132" s="210"/>
      <c r="O132" s="210"/>
      <c r="P132" s="210"/>
      <c r="Q132" s="210"/>
    </row>
    <row r="133" spans="2:17">
      <c r="B133" s="210"/>
      <c r="C133" s="210"/>
      <c r="D133" s="210"/>
      <c r="E133" s="210"/>
      <c r="F133" s="210"/>
      <c r="G133" s="210"/>
      <c r="H133" s="210"/>
      <c r="I133" s="210"/>
      <c r="J133" s="210"/>
      <c r="K133" s="210"/>
      <c r="L133" s="210"/>
      <c r="M133" s="210"/>
      <c r="N133" s="210"/>
      <c r="O133" s="210"/>
      <c r="P133" s="210"/>
      <c r="Q133" s="210"/>
    </row>
    <row r="134" spans="2:17">
      <c r="B134" s="210"/>
      <c r="C134" s="210"/>
      <c r="D134" s="210"/>
      <c r="E134" s="210"/>
      <c r="F134" s="210"/>
      <c r="G134" s="210"/>
      <c r="H134" s="210"/>
      <c r="I134" s="210"/>
      <c r="J134" s="210"/>
      <c r="K134" s="210"/>
      <c r="L134" s="210"/>
      <c r="M134" s="210"/>
      <c r="N134" s="210"/>
      <c r="O134" s="210"/>
      <c r="P134" s="210"/>
      <c r="Q134" s="210"/>
    </row>
    <row r="135" spans="2:17">
      <c r="B135" s="210"/>
      <c r="C135" s="210"/>
      <c r="D135" s="210"/>
      <c r="E135" s="210"/>
      <c r="F135" s="210"/>
      <c r="G135" s="210"/>
      <c r="H135" s="210"/>
      <c r="I135" s="210"/>
      <c r="J135" s="210"/>
      <c r="K135" s="210"/>
      <c r="L135" s="210"/>
      <c r="M135" s="210"/>
      <c r="N135" s="210"/>
      <c r="O135" s="210"/>
      <c r="P135" s="210"/>
      <c r="Q135" s="210"/>
    </row>
    <row r="136" spans="2:17">
      <c r="B136" s="210"/>
      <c r="C136" s="210"/>
      <c r="D136" s="210"/>
      <c r="E136" s="210"/>
      <c r="F136" s="210"/>
      <c r="G136" s="210"/>
      <c r="H136" s="210"/>
      <c r="I136" s="210"/>
      <c r="J136" s="210"/>
      <c r="K136" s="210"/>
      <c r="L136" s="210"/>
      <c r="M136" s="210"/>
      <c r="N136" s="210"/>
      <c r="O136" s="210"/>
      <c r="P136" s="210"/>
      <c r="Q136" s="210"/>
    </row>
    <row r="137" spans="2:17">
      <c r="B137" s="210"/>
      <c r="C137" s="210"/>
      <c r="D137" s="210"/>
      <c r="E137" s="210"/>
      <c r="F137" s="210"/>
      <c r="G137" s="210"/>
      <c r="H137" s="210"/>
      <c r="I137" s="210"/>
      <c r="J137" s="210"/>
      <c r="K137" s="210"/>
      <c r="L137" s="210"/>
      <c r="M137" s="210"/>
      <c r="N137" s="210"/>
      <c r="O137" s="210"/>
      <c r="P137" s="210"/>
      <c r="Q137" s="210"/>
    </row>
    <row r="138" spans="2:17">
      <c r="B138" s="210"/>
      <c r="C138" s="210"/>
      <c r="D138" s="210"/>
      <c r="E138" s="210"/>
      <c r="F138" s="210"/>
      <c r="G138" s="210"/>
      <c r="H138" s="210"/>
      <c r="I138" s="210"/>
      <c r="J138" s="210"/>
      <c r="K138" s="210"/>
      <c r="L138" s="210"/>
      <c r="M138" s="210"/>
      <c r="N138" s="210"/>
      <c r="O138" s="210"/>
      <c r="P138" s="210"/>
      <c r="Q138" s="210"/>
    </row>
    <row r="139" spans="2:17">
      <c r="B139" s="210"/>
      <c r="C139" s="210"/>
      <c r="D139" s="210"/>
      <c r="E139" s="210"/>
      <c r="F139" s="210"/>
      <c r="G139" s="210"/>
      <c r="H139" s="210"/>
      <c r="I139" s="210"/>
      <c r="J139" s="210"/>
      <c r="K139" s="210"/>
      <c r="L139" s="210"/>
      <c r="M139" s="210"/>
      <c r="N139" s="210"/>
      <c r="O139" s="210"/>
      <c r="P139" s="210"/>
      <c r="Q139" s="210"/>
    </row>
    <row r="140" spans="2:17">
      <c r="B140" s="210"/>
      <c r="C140" s="210"/>
      <c r="D140" s="210"/>
      <c r="E140" s="210"/>
      <c r="F140" s="210"/>
      <c r="G140" s="210"/>
      <c r="H140" s="210"/>
      <c r="I140" s="210"/>
      <c r="J140" s="210"/>
      <c r="K140" s="210"/>
      <c r="L140" s="210"/>
      <c r="M140" s="210"/>
      <c r="N140" s="210"/>
      <c r="O140" s="210"/>
      <c r="P140" s="210"/>
      <c r="Q140" s="210"/>
    </row>
    <row r="141" spans="2:17">
      <c r="B141" s="210"/>
      <c r="C141" s="210"/>
      <c r="D141" s="210"/>
      <c r="E141" s="210"/>
      <c r="F141" s="210"/>
      <c r="G141" s="210"/>
      <c r="H141" s="210"/>
      <c r="I141" s="210"/>
      <c r="J141" s="210"/>
      <c r="K141" s="210"/>
      <c r="L141" s="210"/>
      <c r="M141" s="210"/>
      <c r="N141" s="210"/>
      <c r="O141" s="210"/>
      <c r="P141" s="210"/>
      <c r="Q141" s="210"/>
    </row>
    <row r="142" spans="2:17">
      <c r="B142" s="210"/>
      <c r="C142" s="210"/>
      <c r="D142" s="210"/>
      <c r="E142" s="210"/>
      <c r="F142" s="210"/>
      <c r="G142" s="210"/>
      <c r="H142" s="210"/>
      <c r="I142" s="210"/>
      <c r="J142" s="210"/>
      <c r="K142" s="210"/>
      <c r="L142" s="210"/>
      <c r="M142" s="210"/>
      <c r="N142" s="210"/>
      <c r="O142" s="210"/>
      <c r="P142" s="210"/>
      <c r="Q142" s="210"/>
    </row>
    <row r="143" spans="2:17">
      <c r="B143" s="210"/>
      <c r="C143" s="210"/>
      <c r="D143" s="210"/>
      <c r="E143" s="210"/>
      <c r="F143" s="210"/>
      <c r="G143" s="210"/>
      <c r="H143" s="210"/>
      <c r="I143" s="210"/>
      <c r="J143" s="210"/>
      <c r="K143" s="210"/>
      <c r="L143" s="210"/>
      <c r="M143" s="210"/>
      <c r="N143" s="210"/>
      <c r="O143" s="210"/>
      <c r="P143" s="210"/>
      <c r="Q143" s="210"/>
    </row>
    <row r="144" spans="2:17">
      <c r="B144" s="210"/>
      <c r="C144" s="210"/>
      <c r="D144" s="210"/>
      <c r="E144" s="210"/>
      <c r="F144" s="210"/>
      <c r="G144" s="210"/>
      <c r="H144" s="210"/>
      <c r="I144" s="210"/>
      <c r="J144" s="210"/>
      <c r="K144" s="210"/>
      <c r="L144" s="210"/>
      <c r="M144" s="210"/>
      <c r="N144" s="210"/>
      <c r="O144" s="210"/>
      <c r="P144" s="210"/>
      <c r="Q144" s="210"/>
    </row>
    <row r="145" spans="2:17">
      <c r="B145" s="210"/>
      <c r="C145" s="210"/>
      <c r="D145" s="210"/>
      <c r="E145" s="210"/>
      <c r="F145" s="210"/>
      <c r="G145" s="210"/>
      <c r="H145" s="210"/>
      <c r="I145" s="210"/>
      <c r="J145" s="210"/>
      <c r="K145" s="210"/>
      <c r="L145" s="210"/>
      <c r="M145" s="210"/>
      <c r="N145" s="210"/>
      <c r="O145" s="210"/>
      <c r="P145" s="210"/>
      <c r="Q145" s="210"/>
    </row>
    <row r="146" spans="2:17">
      <c r="B146" s="210"/>
      <c r="C146" s="210"/>
      <c r="D146" s="210"/>
      <c r="E146" s="210"/>
      <c r="F146" s="210"/>
      <c r="G146" s="210"/>
      <c r="H146" s="210"/>
      <c r="I146" s="210"/>
      <c r="J146" s="210"/>
      <c r="K146" s="210"/>
      <c r="L146" s="210"/>
      <c r="M146" s="210"/>
      <c r="N146" s="210"/>
      <c r="O146" s="210"/>
      <c r="P146" s="210"/>
      <c r="Q146" s="210"/>
    </row>
    <row r="147" spans="2:17">
      <c r="B147" s="210"/>
      <c r="C147" s="210"/>
      <c r="D147" s="210"/>
      <c r="E147" s="210"/>
      <c r="F147" s="210"/>
      <c r="G147" s="210"/>
      <c r="H147" s="210"/>
      <c r="I147" s="210"/>
      <c r="J147" s="210"/>
      <c r="K147" s="210"/>
      <c r="L147" s="210"/>
      <c r="M147" s="210"/>
      <c r="N147" s="210"/>
      <c r="O147" s="210"/>
      <c r="P147" s="210"/>
      <c r="Q147" s="210"/>
    </row>
    <row r="148" spans="2:17">
      <c r="B148" s="210"/>
      <c r="C148" s="210"/>
      <c r="D148" s="210"/>
      <c r="E148" s="210"/>
      <c r="F148" s="210"/>
      <c r="G148" s="210"/>
      <c r="H148" s="210"/>
      <c r="I148" s="210"/>
      <c r="J148" s="210"/>
      <c r="K148" s="210"/>
      <c r="L148" s="210"/>
      <c r="M148" s="210"/>
      <c r="N148" s="210"/>
      <c r="O148" s="210"/>
      <c r="P148" s="210"/>
      <c r="Q148" s="210"/>
    </row>
    <row r="149" spans="2:17">
      <c r="B149" s="210"/>
      <c r="C149" s="210"/>
      <c r="D149" s="210"/>
      <c r="E149" s="210"/>
      <c r="F149" s="210"/>
      <c r="G149" s="210"/>
      <c r="H149" s="210"/>
      <c r="I149" s="210"/>
      <c r="J149" s="210"/>
      <c r="K149" s="210"/>
      <c r="L149" s="210"/>
      <c r="M149" s="210"/>
      <c r="N149" s="210"/>
      <c r="O149" s="210"/>
      <c r="P149" s="210"/>
      <c r="Q149" s="210"/>
    </row>
    <row r="150" spans="2:17">
      <c r="B150" s="210"/>
      <c r="C150" s="210"/>
      <c r="D150" s="210"/>
      <c r="E150" s="210"/>
      <c r="F150" s="210"/>
      <c r="G150" s="210"/>
      <c r="H150" s="210"/>
      <c r="I150" s="210"/>
      <c r="J150" s="210"/>
      <c r="K150" s="210"/>
      <c r="L150" s="210"/>
      <c r="M150" s="210"/>
      <c r="N150" s="210"/>
      <c r="O150" s="210"/>
      <c r="P150" s="210"/>
      <c r="Q150" s="210"/>
    </row>
    <row r="151" spans="2:17">
      <c r="B151" s="210"/>
      <c r="C151" s="210"/>
      <c r="D151" s="210"/>
      <c r="E151" s="210"/>
      <c r="F151" s="210"/>
      <c r="G151" s="210"/>
      <c r="H151" s="210"/>
      <c r="I151" s="210"/>
      <c r="J151" s="210"/>
      <c r="K151" s="210"/>
      <c r="L151" s="210"/>
      <c r="M151" s="210"/>
      <c r="N151" s="210"/>
      <c r="O151" s="210"/>
      <c r="P151" s="210"/>
      <c r="Q151" s="210"/>
    </row>
    <row r="152" spans="2:17">
      <c r="B152" s="210"/>
      <c r="C152" s="210"/>
      <c r="D152" s="210"/>
      <c r="E152" s="210"/>
      <c r="F152" s="210"/>
      <c r="G152" s="210"/>
      <c r="H152" s="210"/>
      <c r="I152" s="210"/>
      <c r="J152" s="210"/>
      <c r="K152" s="210"/>
      <c r="L152" s="210"/>
      <c r="M152" s="210"/>
      <c r="N152" s="210"/>
      <c r="O152" s="210"/>
      <c r="P152" s="210"/>
      <c r="Q152" s="210"/>
    </row>
    <row r="153" spans="2:17">
      <c r="B153" s="210"/>
      <c r="C153" s="210"/>
      <c r="D153" s="210"/>
      <c r="E153" s="210"/>
      <c r="F153" s="210"/>
      <c r="G153" s="210"/>
      <c r="H153" s="210"/>
      <c r="I153" s="210"/>
      <c r="J153" s="210"/>
      <c r="K153" s="210"/>
      <c r="L153" s="210"/>
      <c r="M153" s="210"/>
      <c r="N153" s="210"/>
      <c r="O153" s="210"/>
      <c r="P153" s="210"/>
      <c r="Q153" s="210"/>
    </row>
    <row r="154" spans="2:17">
      <c r="B154" s="210"/>
      <c r="C154" s="210"/>
      <c r="D154" s="210"/>
      <c r="E154" s="210"/>
      <c r="F154" s="210"/>
      <c r="G154" s="210"/>
      <c r="H154" s="210"/>
      <c r="I154" s="210"/>
      <c r="J154" s="210"/>
      <c r="K154" s="210"/>
      <c r="L154" s="210"/>
      <c r="M154" s="210"/>
      <c r="N154" s="210"/>
      <c r="O154" s="210"/>
      <c r="P154" s="210"/>
      <c r="Q154" s="210"/>
    </row>
    <row r="155" spans="2:17">
      <c r="B155" s="210"/>
      <c r="C155" s="210"/>
      <c r="D155" s="210"/>
      <c r="E155" s="210"/>
      <c r="F155" s="210"/>
      <c r="G155" s="210"/>
      <c r="H155" s="210"/>
      <c r="I155" s="210"/>
      <c r="J155" s="210"/>
      <c r="K155" s="210"/>
      <c r="L155" s="210"/>
      <c r="M155" s="210"/>
      <c r="N155" s="210"/>
      <c r="O155" s="210"/>
      <c r="P155" s="210"/>
      <c r="Q155" s="210"/>
    </row>
    <row r="156" spans="2:17">
      <c r="B156" s="210"/>
      <c r="C156" s="210"/>
      <c r="D156" s="210"/>
      <c r="E156" s="210"/>
      <c r="F156" s="210"/>
      <c r="G156" s="210"/>
      <c r="H156" s="210"/>
      <c r="I156" s="210"/>
      <c r="J156" s="210"/>
      <c r="K156" s="210"/>
      <c r="L156" s="210"/>
      <c r="M156" s="210"/>
      <c r="N156" s="210"/>
      <c r="O156" s="210"/>
      <c r="P156" s="210"/>
      <c r="Q156" s="210"/>
    </row>
    <row r="157" spans="2:17">
      <c r="B157" s="210"/>
      <c r="C157" s="210"/>
      <c r="D157" s="210"/>
      <c r="E157" s="210"/>
      <c r="F157" s="210"/>
      <c r="G157" s="210"/>
      <c r="H157" s="210"/>
      <c r="I157" s="210"/>
      <c r="J157" s="210"/>
      <c r="K157" s="210"/>
      <c r="L157" s="210"/>
      <c r="M157" s="210"/>
      <c r="N157" s="210"/>
      <c r="O157" s="210"/>
      <c r="P157" s="210"/>
      <c r="Q157" s="210"/>
    </row>
    <row r="158" spans="2:17">
      <c r="B158" s="210"/>
      <c r="C158" s="210"/>
      <c r="D158" s="210"/>
      <c r="E158" s="210"/>
      <c r="F158" s="210"/>
      <c r="G158" s="210"/>
      <c r="H158" s="210"/>
      <c r="I158" s="210"/>
      <c r="J158" s="210"/>
      <c r="K158" s="210"/>
      <c r="L158" s="210"/>
      <c r="M158" s="210"/>
      <c r="N158" s="210"/>
      <c r="O158" s="210"/>
      <c r="P158" s="210"/>
      <c r="Q158" s="210"/>
    </row>
    <row r="159" spans="2:17">
      <c r="B159" s="210"/>
      <c r="C159" s="210"/>
      <c r="D159" s="210"/>
      <c r="E159" s="210"/>
      <c r="F159" s="210"/>
      <c r="G159" s="210"/>
      <c r="H159" s="210"/>
      <c r="I159" s="210"/>
      <c r="J159" s="210"/>
      <c r="K159" s="210"/>
      <c r="L159" s="210"/>
      <c r="M159" s="210"/>
      <c r="N159" s="210"/>
      <c r="O159" s="210"/>
      <c r="P159" s="210"/>
      <c r="Q159" s="210"/>
    </row>
    <row r="160" spans="2:17">
      <c r="B160" s="210"/>
      <c r="C160" s="210"/>
      <c r="D160" s="210"/>
      <c r="E160" s="210"/>
      <c r="F160" s="210"/>
      <c r="G160" s="210"/>
      <c r="H160" s="210"/>
      <c r="I160" s="210"/>
      <c r="J160" s="210"/>
      <c r="K160" s="210"/>
      <c r="L160" s="210"/>
      <c r="M160" s="210"/>
      <c r="N160" s="210"/>
      <c r="O160" s="210"/>
      <c r="P160" s="210"/>
      <c r="Q160" s="210"/>
    </row>
    <row r="161" spans="2:17">
      <c r="B161" s="210"/>
      <c r="C161" s="210"/>
      <c r="D161" s="210"/>
      <c r="E161" s="210"/>
      <c r="F161" s="210"/>
      <c r="G161" s="210"/>
      <c r="H161" s="210"/>
      <c r="I161" s="210"/>
      <c r="J161" s="210"/>
      <c r="K161" s="210"/>
      <c r="L161" s="210"/>
      <c r="M161" s="210"/>
      <c r="N161" s="210"/>
      <c r="O161" s="210"/>
      <c r="P161" s="210"/>
      <c r="Q161" s="210"/>
    </row>
    <row r="162" spans="2:17">
      <c r="B162" s="210"/>
      <c r="C162" s="210"/>
      <c r="D162" s="210"/>
      <c r="E162" s="210"/>
      <c r="F162" s="210"/>
      <c r="G162" s="210"/>
      <c r="H162" s="210"/>
      <c r="I162" s="210"/>
      <c r="J162" s="210"/>
      <c r="K162" s="210"/>
      <c r="L162" s="210"/>
      <c r="M162" s="210"/>
      <c r="N162" s="210"/>
      <c r="O162" s="210"/>
      <c r="P162" s="210"/>
      <c r="Q162" s="210"/>
    </row>
    <row r="163" spans="2:17">
      <c r="B163" s="210"/>
      <c r="C163" s="210"/>
      <c r="D163" s="210"/>
      <c r="E163" s="210"/>
      <c r="F163" s="210"/>
      <c r="G163" s="210"/>
      <c r="H163" s="210"/>
      <c r="I163" s="210"/>
      <c r="J163" s="210"/>
      <c r="K163" s="210"/>
      <c r="L163" s="210"/>
      <c r="M163" s="210"/>
      <c r="N163" s="210"/>
      <c r="O163" s="210"/>
      <c r="P163" s="210"/>
      <c r="Q163" s="210"/>
    </row>
    <row r="164" spans="2:17">
      <c r="B164" s="210"/>
      <c r="C164" s="210"/>
      <c r="D164" s="210"/>
      <c r="E164" s="210"/>
      <c r="F164" s="210"/>
      <c r="G164" s="210"/>
      <c r="H164" s="210"/>
      <c r="I164" s="210"/>
      <c r="J164" s="210"/>
      <c r="K164" s="210"/>
      <c r="L164" s="210"/>
      <c r="M164" s="210"/>
      <c r="N164" s="210"/>
      <c r="O164" s="210"/>
      <c r="P164" s="210"/>
      <c r="Q164" s="210"/>
    </row>
    <row r="165" spans="2:17">
      <c r="B165" s="210"/>
      <c r="C165" s="210"/>
      <c r="D165" s="210"/>
      <c r="E165" s="210"/>
      <c r="F165" s="210"/>
      <c r="G165" s="210"/>
      <c r="H165" s="210"/>
      <c r="I165" s="210"/>
      <c r="J165" s="210"/>
      <c r="K165" s="210"/>
      <c r="L165" s="210"/>
      <c r="M165" s="210"/>
      <c r="N165" s="210"/>
      <c r="O165" s="210"/>
      <c r="P165" s="210"/>
      <c r="Q165" s="210"/>
    </row>
    <row r="166" spans="2:17">
      <c r="B166" s="210"/>
      <c r="C166" s="210"/>
      <c r="D166" s="210"/>
      <c r="E166" s="210"/>
      <c r="F166" s="210"/>
      <c r="G166" s="210"/>
      <c r="H166" s="210"/>
      <c r="I166" s="210"/>
      <c r="J166" s="210"/>
      <c r="K166" s="210"/>
      <c r="L166" s="210"/>
      <c r="M166" s="210"/>
      <c r="N166" s="210"/>
      <c r="O166" s="210"/>
      <c r="P166" s="210"/>
      <c r="Q166" s="210"/>
    </row>
    <row r="167" spans="2:17">
      <c r="B167" s="210"/>
      <c r="C167" s="210"/>
      <c r="D167" s="210"/>
      <c r="E167" s="210"/>
      <c r="F167" s="210"/>
      <c r="G167" s="210"/>
      <c r="H167" s="210"/>
      <c r="I167" s="210"/>
      <c r="J167" s="210"/>
      <c r="K167" s="210"/>
      <c r="L167" s="210"/>
      <c r="M167" s="210"/>
      <c r="N167" s="210"/>
      <c r="O167" s="210"/>
      <c r="P167" s="210"/>
      <c r="Q167" s="210"/>
    </row>
    <row r="168" spans="2:17">
      <c r="B168" s="210"/>
      <c r="C168" s="210"/>
      <c r="D168" s="210"/>
      <c r="E168" s="210"/>
      <c r="F168" s="210"/>
      <c r="G168" s="210"/>
      <c r="H168" s="210"/>
      <c r="I168" s="210"/>
      <c r="J168" s="210"/>
      <c r="K168" s="210"/>
      <c r="L168" s="210"/>
      <c r="M168" s="210"/>
      <c r="N168" s="210"/>
      <c r="O168" s="210"/>
      <c r="P168" s="210"/>
      <c r="Q168" s="210"/>
    </row>
    <row r="169" spans="2:17">
      <c r="B169" s="210"/>
      <c r="C169" s="210"/>
      <c r="D169" s="210"/>
      <c r="E169" s="210"/>
      <c r="F169" s="210"/>
      <c r="G169" s="210"/>
      <c r="H169" s="210"/>
      <c r="I169" s="210"/>
      <c r="J169" s="210"/>
      <c r="K169" s="210"/>
      <c r="L169" s="210"/>
      <c r="M169" s="210"/>
      <c r="N169" s="210"/>
      <c r="O169" s="210"/>
      <c r="P169" s="210"/>
      <c r="Q169" s="210"/>
    </row>
    <row r="170" spans="2:17">
      <c r="B170" s="210"/>
      <c r="C170" s="210"/>
      <c r="D170" s="210"/>
      <c r="E170" s="210"/>
      <c r="F170" s="210"/>
      <c r="G170" s="210"/>
      <c r="H170" s="210"/>
      <c r="I170" s="210"/>
      <c r="J170" s="210"/>
      <c r="K170" s="210"/>
      <c r="L170" s="210"/>
      <c r="M170" s="210"/>
      <c r="N170" s="210"/>
      <c r="O170" s="210"/>
      <c r="P170" s="210"/>
      <c r="Q170" s="210"/>
    </row>
    <row r="171" spans="2:17">
      <c r="B171" s="210"/>
      <c r="C171" s="210"/>
      <c r="D171" s="210"/>
      <c r="E171" s="210"/>
      <c r="F171" s="210"/>
      <c r="G171" s="210"/>
      <c r="H171" s="210"/>
      <c r="I171" s="210"/>
      <c r="J171" s="210"/>
      <c r="K171" s="210"/>
      <c r="L171" s="210"/>
      <c r="M171" s="210"/>
      <c r="N171" s="210"/>
      <c r="O171" s="210"/>
      <c r="P171" s="210"/>
      <c r="Q171" s="210"/>
    </row>
    <row r="172" spans="2:17">
      <c r="B172" s="210"/>
      <c r="C172" s="210"/>
      <c r="D172" s="210"/>
      <c r="E172" s="210"/>
      <c r="F172" s="210"/>
      <c r="G172" s="210"/>
      <c r="H172" s="210"/>
      <c r="I172" s="210"/>
      <c r="J172" s="210"/>
      <c r="K172" s="210"/>
      <c r="L172" s="210"/>
      <c r="M172" s="210"/>
      <c r="N172" s="210"/>
      <c r="O172" s="210"/>
      <c r="P172" s="210"/>
      <c r="Q172" s="210"/>
    </row>
    <row r="173" spans="2:17">
      <c r="B173" s="210"/>
      <c r="C173" s="210"/>
      <c r="D173" s="210"/>
      <c r="E173" s="210"/>
      <c r="F173" s="210"/>
      <c r="G173" s="210"/>
      <c r="H173" s="210"/>
      <c r="I173" s="210"/>
      <c r="J173" s="210"/>
      <c r="K173" s="210"/>
      <c r="L173" s="210"/>
      <c r="M173" s="210"/>
      <c r="N173" s="210"/>
      <c r="O173" s="210"/>
      <c r="P173" s="210"/>
      <c r="Q173" s="210"/>
    </row>
    <row r="174" spans="2:17">
      <c r="B174" s="210"/>
      <c r="C174" s="210"/>
      <c r="D174" s="210"/>
      <c r="E174" s="210"/>
      <c r="F174" s="210"/>
      <c r="G174" s="210"/>
      <c r="H174" s="210"/>
      <c r="I174" s="210"/>
      <c r="J174" s="210"/>
      <c r="K174" s="210"/>
      <c r="L174" s="210"/>
      <c r="M174" s="210"/>
      <c r="N174" s="210"/>
      <c r="O174" s="210"/>
      <c r="P174" s="210"/>
      <c r="Q174" s="210"/>
    </row>
    <row r="175" spans="2:17">
      <c r="B175" s="210"/>
      <c r="C175" s="210"/>
      <c r="D175" s="210"/>
      <c r="E175" s="210"/>
      <c r="F175" s="210"/>
      <c r="G175" s="210"/>
      <c r="H175" s="210"/>
      <c r="I175" s="210"/>
      <c r="J175" s="210"/>
      <c r="K175" s="210"/>
      <c r="L175" s="210"/>
      <c r="M175" s="210"/>
      <c r="N175" s="210"/>
      <c r="O175" s="210"/>
      <c r="P175" s="210"/>
      <c r="Q175" s="210"/>
    </row>
    <row r="176" spans="2:17">
      <c r="B176" s="210"/>
      <c r="C176" s="210"/>
      <c r="D176" s="210"/>
      <c r="E176" s="210"/>
      <c r="F176" s="210"/>
      <c r="G176" s="210"/>
      <c r="H176" s="210"/>
      <c r="I176" s="210"/>
      <c r="J176" s="210"/>
      <c r="K176" s="210"/>
      <c r="L176" s="210"/>
      <c r="M176" s="210"/>
      <c r="N176" s="210"/>
      <c r="O176" s="210"/>
      <c r="P176" s="210"/>
      <c r="Q176" s="210"/>
    </row>
    <row r="177" spans="2:17">
      <c r="B177" s="210"/>
      <c r="C177" s="210"/>
      <c r="D177" s="210"/>
      <c r="E177" s="210"/>
      <c r="F177" s="210"/>
      <c r="G177" s="210"/>
      <c r="H177" s="210"/>
      <c r="I177" s="210"/>
      <c r="J177" s="210"/>
      <c r="K177" s="210"/>
      <c r="L177" s="210"/>
      <c r="M177" s="210"/>
      <c r="N177" s="210"/>
      <c r="O177" s="210"/>
      <c r="P177" s="210"/>
      <c r="Q177" s="210"/>
    </row>
    <row r="178" spans="2:17">
      <c r="B178" s="210"/>
      <c r="C178" s="210"/>
      <c r="D178" s="210"/>
      <c r="E178" s="210"/>
      <c r="F178" s="210"/>
      <c r="G178" s="210"/>
      <c r="H178" s="210"/>
      <c r="I178" s="210"/>
      <c r="J178" s="210"/>
      <c r="K178" s="210"/>
      <c r="L178" s="210"/>
      <c r="M178" s="210"/>
      <c r="N178" s="210"/>
      <c r="O178" s="210"/>
      <c r="P178" s="210"/>
      <c r="Q178" s="210"/>
    </row>
    <row r="179" spans="2:17">
      <c r="B179" s="210"/>
      <c r="C179" s="210"/>
      <c r="D179" s="210"/>
      <c r="E179" s="210"/>
      <c r="F179" s="210"/>
      <c r="G179" s="210"/>
      <c r="H179" s="210"/>
      <c r="I179" s="210"/>
      <c r="J179" s="210"/>
      <c r="K179" s="210"/>
      <c r="L179" s="210"/>
      <c r="M179" s="210"/>
      <c r="N179" s="210"/>
      <c r="O179" s="210"/>
      <c r="P179" s="210"/>
      <c r="Q179" s="210"/>
    </row>
    <row r="180" spans="2:17">
      <c r="B180" s="210"/>
      <c r="C180" s="210"/>
      <c r="D180" s="210"/>
      <c r="E180" s="210"/>
      <c r="F180" s="210"/>
      <c r="G180" s="210"/>
      <c r="H180" s="210"/>
      <c r="I180" s="210"/>
      <c r="J180" s="210"/>
      <c r="K180" s="210"/>
      <c r="L180" s="210"/>
      <c r="M180" s="210"/>
      <c r="N180" s="210"/>
      <c r="O180" s="210"/>
      <c r="P180" s="210"/>
      <c r="Q180" s="210"/>
    </row>
    <row r="181" spans="2:17">
      <c r="B181" s="210"/>
      <c r="C181" s="210"/>
      <c r="D181" s="210"/>
      <c r="E181" s="210"/>
      <c r="F181" s="210"/>
      <c r="G181" s="210"/>
      <c r="H181" s="210"/>
      <c r="I181" s="210"/>
      <c r="J181" s="210"/>
      <c r="K181" s="210"/>
      <c r="L181" s="210"/>
      <c r="M181" s="210"/>
      <c r="N181" s="210"/>
      <c r="O181" s="210"/>
      <c r="P181" s="210"/>
      <c r="Q181" s="210"/>
    </row>
    <row r="182" spans="2:17">
      <c r="B182" s="210"/>
      <c r="C182" s="210"/>
      <c r="D182" s="210"/>
      <c r="E182" s="210"/>
      <c r="F182" s="210"/>
      <c r="G182" s="210"/>
      <c r="H182" s="210"/>
      <c r="I182" s="210"/>
      <c r="J182" s="210"/>
      <c r="K182" s="210"/>
      <c r="L182" s="210"/>
      <c r="M182" s="210"/>
      <c r="N182" s="210"/>
      <c r="O182" s="210"/>
      <c r="P182" s="210"/>
      <c r="Q182" s="210"/>
    </row>
    <row r="183" spans="2:17">
      <c r="B183" s="210"/>
      <c r="C183" s="210"/>
      <c r="D183" s="210"/>
      <c r="E183" s="210"/>
      <c r="F183" s="210"/>
      <c r="G183" s="210"/>
      <c r="H183" s="210"/>
      <c r="I183" s="210"/>
      <c r="J183" s="210"/>
      <c r="K183" s="210"/>
      <c r="L183" s="210"/>
      <c r="M183" s="210"/>
      <c r="N183" s="210"/>
      <c r="O183" s="210"/>
      <c r="P183" s="210"/>
      <c r="Q183" s="210"/>
    </row>
    <row r="184" spans="2:17">
      <c r="B184" s="210"/>
      <c r="C184" s="210"/>
      <c r="D184" s="210"/>
      <c r="E184" s="210"/>
      <c r="F184" s="210"/>
      <c r="G184" s="210"/>
      <c r="H184" s="210"/>
      <c r="I184" s="210"/>
      <c r="J184" s="210"/>
      <c r="K184" s="210"/>
      <c r="L184" s="210"/>
      <c r="M184" s="210"/>
      <c r="N184" s="210"/>
      <c r="O184" s="210"/>
      <c r="P184" s="210"/>
      <c r="Q184" s="210"/>
    </row>
    <row r="185" spans="2:17">
      <c r="B185" s="210"/>
      <c r="C185" s="210"/>
      <c r="D185" s="210"/>
      <c r="E185" s="210"/>
      <c r="F185" s="210"/>
      <c r="G185" s="210"/>
      <c r="H185" s="210"/>
      <c r="I185" s="210"/>
      <c r="J185" s="210"/>
      <c r="K185" s="210"/>
      <c r="L185" s="210"/>
      <c r="M185" s="210"/>
      <c r="N185" s="210"/>
      <c r="O185" s="210"/>
      <c r="P185" s="210"/>
      <c r="Q185" s="210"/>
    </row>
    <row r="186" spans="2:17">
      <c r="B186" s="210"/>
      <c r="C186" s="210"/>
      <c r="D186" s="210"/>
      <c r="E186" s="210"/>
      <c r="F186" s="210"/>
      <c r="G186" s="210"/>
      <c r="H186" s="210"/>
      <c r="I186" s="210"/>
      <c r="J186" s="210"/>
      <c r="K186" s="210"/>
      <c r="L186" s="210"/>
      <c r="M186" s="210"/>
      <c r="N186" s="210"/>
      <c r="O186" s="210"/>
      <c r="P186" s="210"/>
      <c r="Q186" s="210"/>
    </row>
    <row r="187" spans="2:17">
      <c r="B187" s="210"/>
      <c r="C187" s="210"/>
      <c r="D187" s="210"/>
      <c r="E187" s="210"/>
      <c r="F187" s="210"/>
      <c r="G187" s="210"/>
      <c r="H187" s="210"/>
      <c r="I187" s="210"/>
      <c r="J187" s="210"/>
      <c r="K187" s="210"/>
      <c r="L187" s="210"/>
      <c r="M187" s="210"/>
      <c r="N187" s="210"/>
      <c r="O187" s="210"/>
      <c r="P187" s="210"/>
      <c r="Q187" s="210"/>
    </row>
    <row r="188" spans="2:17">
      <c r="B188" s="210"/>
      <c r="C188" s="210"/>
      <c r="D188" s="210"/>
      <c r="E188" s="210"/>
      <c r="F188" s="210"/>
      <c r="G188" s="210"/>
      <c r="H188" s="210"/>
      <c r="I188" s="210"/>
      <c r="J188" s="210"/>
      <c r="K188" s="210"/>
      <c r="L188" s="210"/>
      <c r="M188" s="210"/>
      <c r="N188" s="210"/>
      <c r="O188" s="210"/>
      <c r="P188" s="210"/>
      <c r="Q188" s="210"/>
    </row>
    <row r="189" spans="2:17">
      <c r="B189" s="210"/>
      <c r="C189" s="210"/>
      <c r="D189" s="210"/>
      <c r="E189" s="210"/>
      <c r="F189" s="210"/>
      <c r="G189" s="210"/>
      <c r="H189" s="210"/>
      <c r="I189" s="210"/>
      <c r="J189" s="210"/>
      <c r="K189" s="210"/>
      <c r="L189" s="210"/>
      <c r="M189" s="210"/>
      <c r="N189" s="210"/>
      <c r="O189" s="210"/>
      <c r="P189" s="210"/>
      <c r="Q189" s="210"/>
    </row>
    <row r="190" spans="2:17">
      <c r="B190" s="210"/>
      <c r="C190" s="210"/>
      <c r="D190" s="210"/>
      <c r="E190" s="210"/>
      <c r="F190" s="210"/>
      <c r="G190" s="210"/>
      <c r="H190" s="210"/>
      <c r="I190" s="210"/>
      <c r="J190" s="210"/>
      <c r="K190" s="210"/>
      <c r="L190" s="210"/>
      <c r="M190" s="210"/>
      <c r="N190" s="210"/>
      <c r="O190" s="210"/>
      <c r="P190" s="210"/>
      <c r="Q190" s="210"/>
    </row>
    <row r="191" spans="2:17">
      <c r="B191" s="210"/>
      <c r="C191" s="210"/>
      <c r="D191" s="210"/>
      <c r="E191" s="210"/>
      <c r="F191" s="210"/>
      <c r="G191" s="210"/>
      <c r="H191" s="210"/>
      <c r="I191" s="210"/>
      <c r="J191" s="210"/>
      <c r="K191" s="210"/>
      <c r="L191" s="210"/>
      <c r="M191" s="210"/>
      <c r="N191" s="210"/>
      <c r="O191" s="210"/>
      <c r="P191" s="210"/>
      <c r="Q191" s="210"/>
    </row>
    <row r="192" spans="2:17">
      <c r="B192" s="210"/>
      <c r="C192" s="210"/>
      <c r="D192" s="210"/>
      <c r="E192" s="210"/>
      <c r="F192" s="210"/>
      <c r="G192" s="210"/>
      <c r="H192" s="210"/>
      <c r="I192" s="210"/>
      <c r="J192" s="210"/>
      <c r="K192" s="210"/>
      <c r="L192" s="210"/>
      <c r="M192" s="210"/>
      <c r="N192" s="210"/>
      <c r="O192" s="210"/>
      <c r="P192" s="210"/>
      <c r="Q192" s="210"/>
    </row>
    <row r="193" spans="2:17">
      <c r="B193" s="210"/>
      <c r="C193" s="210"/>
      <c r="D193" s="210"/>
      <c r="E193" s="210"/>
      <c r="F193" s="210"/>
      <c r="G193" s="210"/>
      <c r="H193" s="210"/>
      <c r="I193" s="210"/>
      <c r="J193" s="210"/>
      <c r="K193" s="210"/>
      <c r="L193" s="210"/>
      <c r="M193" s="210"/>
      <c r="N193" s="210"/>
      <c r="O193" s="210"/>
      <c r="P193" s="210"/>
      <c r="Q193" s="210"/>
    </row>
    <row r="194" spans="2:17">
      <c r="B194" s="210"/>
      <c r="C194" s="210"/>
      <c r="D194" s="210"/>
      <c r="E194" s="210"/>
      <c r="F194" s="210"/>
      <c r="G194" s="210"/>
      <c r="H194" s="210"/>
      <c r="I194" s="210"/>
      <c r="J194" s="210"/>
      <c r="K194" s="210"/>
      <c r="L194" s="210"/>
      <c r="M194" s="210"/>
      <c r="N194" s="210"/>
      <c r="O194" s="210"/>
      <c r="P194" s="210"/>
      <c r="Q194" s="210"/>
    </row>
    <row r="195" spans="2:17">
      <c r="B195" s="210"/>
      <c r="C195" s="210"/>
      <c r="D195" s="210"/>
      <c r="E195" s="210"/>
      <c r="F195" s="210"/>
      <c r="G195" s="210"/>
      <c r="H195" s="210"/>
      <c r="I195" s="210"/>
      <c r="J195" s="210"/>
      <c r="K195" s="210"/>
      <c r="L195" s="210"/>
      <c r="M195" s="210"/>
      <c r="N195" s="210"/>
      <c r="O195" s="210"/>
      <c r="P195" s="210"/>
      <c r="Q195" s="210"/>
    </row>
    <row r="196" spans="2:17">
      <c r="B196" s="210"/>
      <c r="C196" s="210"/>
      <c r="D196" s="210"/>
      <c r="E196" s="210"/>
      <c r="F196" s="210"/>
      <c r="G196" s="210"/>
      <c r="H196" s="210"/>
      <c r="I196" s="210"/>
      <c r="J196" s="210"/>
      <c r="K196" s="210"/>
      <c r="L196" s="210"/>
      <c r="M196" s="210"/>
      <c r="N196" s="210"/>
      <c r="O196" s="210"/>
      <c r="P196" s="210"/>
      <c r="Q196" s="210"/>
    </row>
    <row r="197" spans="2:17">
      <c r="B197" s="210"/>
      <c r="C197" s="210"/>
      <c r="D197" s="210"/>
      <c r="E197" s="210"/>
      <c r="F197" s="210"/>
      <c r="G197" s="210"/>
      <c r="H197" s="210"/>
      <c r="I197" s="210"/>
      <c r="J197" s="210"/>
      <c r="K197" s="210"/>
      <c r="L197" s="210"/>
      <c r="M197" s="210"/>
      <c r="N197" s="210"/>
      <c r="O197" s="210"/>
      <c r="P197" s="210"/>
      <c r="Q197" s="210"/>
    </row>
    <row r="198" spans="2:17">
      <c r="B198" s="210"/>
      <c r="C198" s="210"/>
      <c r="D198" s="210"/>
      <c r="E198" s="210"/>
      <c r="F198" s="210"/>
      <c r="G198" s="210"/>
      <c r="H198" s="210"/>
      <c r="I198" s="210"/>
      <c r="J198" s="210"/>
      <c r="K198" s="210"/>
      <c r="L198" s="210"/>
      <c r="M198" s="210"/>
      <c r="N198" s="210"/>
      <c r="O198" s="210"/>
      <c r="P198" s="210"/>
      <c r="Q198" s="210"/>
    </row>
    <row r="199" spans="2:17">
      <c r="B199" s="210"/>
      <c r="C199" s="210"/>
      <c r="D199" s="210"/>
      <c r="E199" s="210"/>
      <c r="F199" s="210"/>
      <c r="G199" s="210"/>
      <c r="H199" s="210"/>
      <c r="I199" s="210"/>
      <c r="J199" s="210"/>
      <c r="K199" s="210"/>
      <c r="L199" s="210"/>
      <c r="M199" s="210"/>
      <c r="N199" s="210"/>
      <c r="O199" s="210"/>
      <c r="P199" s="210"/>
      <c r="Q199" s="210"/>
    </row>
    <row r="200" spans="2:17">
      <c r="B200" s="210"/>
      <c r="C200" s="210"/>
      <c r="D200" s="210"/>
      <c r="E200" s="210"/>
      <c r="F200" s="210"/>
      <c r="G200" s="210"/>
      <c r="H200" s="210"/>
      <c r="I200" s="210"/>
      <c r="J200" s="210"/>
      <c r="K200" s="210"/>
      <c r="L200" s="210"/>
      <c r="M200" s="210"/>
      <c r="N200" s="210"/>
      <c r="O200" s="210"/>
      <c r="P200" s="210"/>
      <c r="Q200" s="210"/>
    </row>
    <row r="201" spans="2:17">
      <c r="B201" s="210"/>
      <c r="C201" s="210"/>
      <c r="D201" s="210"/>
      <c r="E201" s="210"/>
      <c r="F201" s="210"/>
      <c r="G201" s="210"/>
      <c r="H201" s="210"/>
      <c r="I201" s="210"/>
      <c r="J201" s="210"/>
      <c r="K201" s="210"/>
      <c r="L201" s="210"/>
      <c r="M201" s="210"/>
      <c r="N201" s="210"/>
      <c r="O201" s="210"/>
      <c r="P201" s="210"/>
      <c r="Q201" s="210"/>
    </row>
    <row r="202" spans="2:17">
      <c r="B202" s="210"/>
      <c r="C202" s="210"/>
      <c r="D202" s="210"/>
      <c r="E202" s="210"/>
      <c r="F202" s="210"/>
      <c r="G202" s="210"/>
      <c r="H202" s="210"/>
      <c r="I202" s="210"/>
      <c r="J202" s="210"/>
      <c r="K202" s="210"/>
      <c r="L202" s="210"/>
      <c r="M202" s="210"/>
      <c r="N202" s="210"/>
      <c r="O202" s="210"/>
      <c r="P202" s="210"/>
      <c r="Q202" s="210"/>
    </row>
    <row r="203" spans="2:17">
      <c r="B203" s="210"/>
      <c r="C203" s="210"/>
      <c r="D203" s="210"/>
      <c r="E203" s="210"/>
      <c r="F203" s="210"/>
      <c r="G203" s="210"/>
      <c r="H203" s="210"/>
      <c r="I203" s="210"/>
      <c r="J203" s="210"/>
      <c r="K203" s="210"/>
      <c r="L203" s="210"/>
      <c r="M203" s="210"/>
      <c r="N203" s="210"/>
      <c r="O203" s="210"/>
      <c r="P203" s="210"/>
      <c r="Q203" s="210"/>
    </row>
    <row r="204" spans="2:17">
      <c r="B204" s="210"/>
      <c r="C204" s="210"/>
      <c r="D204" s="210"/>
      <c r="E204" s="210"/>
      <c r="F204" s="210"/>
      <c r="G204" s="210"/>
      <c r="H204" s="210"/>
      <c r="I204" s="210"/>
      <c r="J204" s="210"/>
      <c r="K204" s="210"/>
      <c r="L204" s="210"/>
      <c r="M204" s="210"/>
      <c r="N204" s="210"/>
      <c r="O204" s="210"/>
      <c r="P204" s="210"/>
      <c r="Q204" s="210"/>
    </row>
    <row r="205" spans="2:17">
      <c r="B205" s="210"/>
      <c r="C205" s="210"/>
      <c r="D205" s="210"/>
      <c r="E205" s="210"/>
      <c r="F205" s="210"/>
      <c r="G205" s="210"/>
      <c r="H205" s="210"/>
      <c r="I205" s="210"/>
      <c r="J205" s="210"/>
      <c r="K205" s="210"/>
      <c r="L205" s="210"/>
      <c r="M205" s="210"/>
      <c r="N205" s="210"/>
      <c r="O205" s="210"/>
      <c r="P205" s="210"/>
      <c r="Q205" s="210"/>
    </row>
    <row r="206" spans="2:17">
      <c r="B206" s="210"/>
      <c r="C206" s="210"/>
      <c r="D206" s="210"/>
      <c r="E206" s="210"/>
      <c r="F206" s="210"/>
      <c r="G206" s="210"/>
      <c r="H206" s="210"/>
      <c r="I206" s="210"/>
      <c r="J206" s="210"/>
      <c r="K206" s="210"/>
      <c r="L206" s="210"/>
      <c r="M206" s="210"/>
      <c r="N206" s="210"/>
      <c r="O206" s="210"/>
      <c r="P206" s="210"/>
      <c r="Q206" s="210"/>
    </row>
    <row r="207" spans="2:17">
      <c r="B207" s="210"/>
      <c r="C207" s="210"/>
      <c r="D207" s="210"/>
      <c r="E207" s="210"/>
      <c r="F207" s="210"/>
      <c r="G207" s="210"/>
      <c r="H207" s="210"/>
      <c r="I207" s="210"/>
      <c r="J207" s="210"/>
      <c r="K207" s="210"/>
      <c r="L207" s="210"/>
      <c r="M207" s="210"/>
      <c r="N207" s="210"/>
      <c r="O207" s="210"/>
      <c r="P207" s="210"/>
      <c r="Q207" s="210"/>
    </row>
    <row r="208" spans="2:17">
      <c r="B208" s="210"/>
      <c r="C208" s="210"/>
      <c r="D208" s="210"/>
      <c r="E208" s="210"/>
      <c r="F208" s="210"/>
      <c r="G208" s="210"/>
      <c r="H208" s="210"/>
      <c r="I208" s="210"/>
      <c r="J208" s="210"/>
      <c r="K208" s="210"/>
      <c r="L208" s="210"/>
      <c r="M208" s="210"/>
      <c r="N208" s="210"/>
      <c r="O208" s="210"/>
      <c r="P208" s="210"/>
      <c r="Q208" s="210"/>
    </row>
    <row r="209" spans="2:17">
      <c r="B209" s="210"/>
      <c r="C209" s="210"/>
      <c r="D209" s="210"/>
      <c r="E209" s="210"/>
      <c r="F209" s="210"/>
      <c r="G209" s="210"/>
      <c r="H209" s="210"/>
      <c r="I209" s="210"/>
      <c r="J209" s="210"/>
      <c r="K209" s="210"/>
      <c r="L209" s="210"/>
      <c r="M209" s="210"/>
      <c r="N209" s="210"/>
      <c r="O209" s="210"/>
      <c r="P209" s="210"/>
      <c r="Q209" s="210"/>
    </row>
    <row r="210" spans="2:17">
      <c r="B210" s="210"/>
      <c r="C210" s="210"/>
      <c r="D210" s="210"/>
      <c r="E210" s="210"/>
      <c r="F210" s="210"/>
      <c r="G210" s="210"/>
      <c r="H210" s="210"/>
      <c r="I210" s="210"/>
      <c r="J210" s="210"/>
      <c r="K210" s="210"/>
      <c r="L210" s="210"/>
      <c r="M210" s="210"/>
      <c r="N210" s="210"/>
      <c r="O210" s="210"/>
      <c r="P210" s="210"/>
      <c r="Q210" s="210"/>
    </row>
    <row r="211" spans="2:17">
      <c r="B211" s="210"/>
      <c r="C211" s="210"/>
      <c r="D211" s="210"/>
      <c r="E211" s="210"/>
      <c r="F211" s="210"/>
      <c r="G211" s="210"/>
      <c r="H211" s="210"/>
      <c r="I211" s="210"/>
      <c r="J211" s="210"/>
      <c r="K211" s="210"/>
      <c r="L211" s="210"/>
      <c r="M211" s="210"/>
      <c r="N211" s="210"/>
      <c r="O211" s="210"/>
      <c r="P211" s="210"/>
      <c r="Q211" s="210"/>
    </row>
    <row r="212" spans="2:17">
      <c r="B212" s="210"/>
      <c r="C212" s="210"/>
      <c r="D212" s="210"/>
      <c r="E212" s="210"/>
      <c r="F212" s="210"/>
      <c r="G212" s="210"/>
      <c r="H212" s="210"/>
      <c r="I212" s="210"/>
      <c r="J212" s="210"/>
      <c r="K212" s="210"/>
      <c r="L212" s="210"/>
      <c r="M212" s="210"/>
      <c r="N212" s="210"/>
      <c r="O212" s="210"/>
      <c r="P212" s="210"/>
      <c r="Q212" s="210"/>
    </row>
    <row r="213" spans="2:17">
      <c r="B213" s="210"/>
      <c r="C213" s="210"/>
      <c r="D213" s="210"/>
      <c r="E213" s="210"/>
      <c r="F213" s="210"/>
      <c r="G213" s="210"/>
      <c r="H213" s="210"/>
      <c r="I213" s="210"/>
      <c r="J213" s="210"/>
      <c r="K213" s="210"/>
      <c r="L213" s="210"/>
      <c r="M213" s="210"/>
      <c r="N213" s="210"/>
      <c r="O213" s="210"/>
      <c r="P213" s="210"/>
      <c r="Q213" s="210"/>
    </row>
    <row r="214" spans="2:17">
      <c r="B214" s="210"/>
      <c r="C214" s="210"/>
      <c r="D214" s="210"/>
      <c r="E214" s="210"/>
      <c r="F214" s="210"/>
      <c r="G214" s="210"/>
      <c r="H214" s="210"/>
      <c r="I214" s="210"/>
      <c r="J214" s="210"/>
      <c r="K214" s="210"/>
      <c r="L214" s="210"/>
      <c r="M214" s="210"/>
      <c r="N214" s="210"/>
      <c r="O214" s="210"/>
      <c r="P214" s="210"/>
      <c r="Q214" s="210"/>
    </row>
    <row r="215" spans="2:17">
      <c r="B215" s="210"/>
      <c r="C215" s="210"/>
      <c r="D215" s="210"/>
      <c r="E215" s="210"/>
      <c r="F215" s="210"/>
      <c r="G215" s="210"/>
      <c r="H215" s="210"/>
      <c r="I215" s="210"/>
      <c r="J215" s="210"/>
      <c r="K215" s="210"/>
      <c r="L215" s="210"/>
      <c r="M215" s="210"/>
      <c r="N215" s="210"/>
      <c r="O215" s="210"/>
      <c r="P215" s="210"/>
      <c r="Q215" s="210"/>
    </row>
    <row r="216" spans="2:17">
      <c r="B216" s="210"/>
      <c r="C216" s="210"/>
      <c r="D216" s="210"/>
      <c r="E216" s="210"/>
      <c r="F216" s="210"/>
      <c r="G216" s="210"/>
      <c r="H216" s="210"/>
      <c r="I216" s="210"/>
      <c r="J216" s="210"/>
      <c r="K216" s="210"/>
      <c r="L216" s="210"/>
      <c r="M216" s="210"/>
      <c r="N216" s="210"/>
      <c r="O216" s="210"/>
      <c r="P216" s="210"/>
      <c r="Q216" s="210"/>
    </row>
    <row r="217" spans="2:17">
      <c r="B217" s="210"/>
      <c r="C217" s="210"/>
      <c r="D217" s="210"/>
      <c r="E217" s="210"/>
      <c r="F217" s="210"/>
      <c r="G217" s="210"/>
      <c r="H217" s="210"/>
      <c r="I217" s="210"/>
      <c r="J217" s="210"/>
      <c r="K217" s="210"/>
      <c r="L217" s="210"/>
      <c r="M217" s="210"/>
      <c r="N217" s="210"/>
      <c r="O217" s="210"/>
      <c r="P217" s="210"/>
      <c r="Q217" s="210"/>
    </row>
    <row r="218" spans="2:17">
      <c r="B218" s="210"/>
      <c r="C218" s="210"/>
      <c r="D218" s="210"/>
      <c r="E218" s="210"/>
      <c r="F218" s="210"/>
      <c r="G218" s="210"/>
      <c r="H218" s="210"/>
      <c r="I218" s="210"/>
      <c r="J218" s="210"/>
      <c r="K218" s="210"/>
      <c r="L218" s="210"/>
      <c r="M218" s="210"/>
      <c r="N218" s="210"/>
      <c r="O218" s="210"/>
      <c r="P218" s="210"/>
      <c r="Q218" s="210"/>
    </row>
    <row r="219" spans="2:17">
      <c r="B219" s="210"/>
      <c r="C219" s="210"/>
      <c r="D219" s="210"/>
      <c r="E219" s="210"/>
      <c r="F219" s="210"/>
      <c r="G219" s="210"/>
      <c r="H219" s="210"/>
      <c r="I219" s="210"/>
      <c r="J219" s="210"/>
      <c r="K219" s="210"/>
      <c r="L219" s="210"/>
      <c r="M219" s="210"/>
      <c r="N219" s="210"/>
      <c r="O219" s="210"/>
      <c r="P219" s="210"/>
      <c r="Q219" s="210"/>
    </row>
    <row r="220" spans="2:17">
      <c r="B220" s="210"/>
      <c r="C220" s="210"/>
      <c r="D220" s="210"/>
      <c r="E220" s="210"/>
      <c r="F220" s="210"/>
      <c r="G220" s="210"/>
      <c r="H220" s="210"/>
      <c r="I220" s="210"/>
      <c r="J220" s="210"/>
      <c r="K220" s="210"/>
      <c r="L220" s="210"/>
      <c r="M220" s="210"/>
      <c r="N220" s="210"/>
      <c r="O220" s="210"/>
      <c r="P220" s="210"/>
      <c r="Q220" s="210"/>
    </row>
    <row r="221" spans="2:17">
      <c r="B221" s="210"/>
      <c r="C221" s="210"/>
      <c r="D221" s="210"/>
      <c r="E221" s="210"/>
      <c r="F221" s="210"/>
      <c r="G221" s="210"/>
      <c r="H221" s="210"/>
      <c r="I221" s="210"/>
      <c r="J221" s="210"/>
      <c r="K221" s="210"/>
      <c r="L221" s="210"/>
      <c r="M221" s="210"/>
      <c r="N221" s="210"/>
      <c r="O221" s="210"/>
      <c r="P221" s="210"/>
      <c r="Q221" s="210"/>
    </row>
    <row r="222" spans="2:17">
      <c r="B222" s="210"/>
      <c r="C222" s="210"/>
      <c r="D222" s="210"/>
      <c r="E222" s="210"/>
      <c r="F222" s="210"/>
      <c r="G222" s="210"/>
      <c r="H222" s="210"/>
      <c r="I222" s="210"/>
      <c r="J222" s="210"/>
      <c r="K222" s="210"/>
      <c r="L222" s="210"/>
      <c r="M222" s="210"/>
      <c r="N222" s="210"/>
      <c r="O222" s="210"/>
      <c r="P222" s="210"/>
      <c r="Q222" s="210"/>
    </row>
  </sheetData>
  <sheetProtection password="CA9A" sheet="1" objects="1" scenarios="1" selectLockedCells="1"/>
  <mergeCells count="1">
    <mergeCell ref="B1:Q1"/>
  </mergeCells>
  <phoneticPr fontId="3"/>
  <pageMargins left="0.31496062992125984" right="0.31496062992125984" top="0.35433070866141736" bottom="0.35433070866141736" header="0.31496062992125984" footer="0.31496062992125984"/>
  <pageSetup paperSize="9" scale="66" fitToHeight="0"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BS137"/>
  <sheetViews>
    <sheetView workbookViewId="0">
      <selection activeCell="J18" sqref="J18:W18"/>
    </sheetView>
  </sheetViews>
  <sheetFormatPr defaultColWidth="1.625" defaultRowHeight="26.25" customHeight="1"/>
  <cols>
    <col min="1" max="1" width="4.875" style="27" customWidth="1"/>
    <col min="2" max="64" width="1.625" style="27" customWidth="1"/>
    <col min="65" max="16384" width="1.625" style="27"/>
  </cols>
  <sheetData>
    <row r="1" spans="2:66" ht="6.75" customHeight="1">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8"/>
      <c r="Z1" s="1628"/>
      <c r="AA1" s="1628"/>
      <c r="AB1" s="1628"/>
      <c r="AC1" s="1628"/>
      <c r="AD1" s="1628"/>
      <c r="AE1" s="1628"/>
      <c r="AF1" s="1628"/>
      <c r="AG1" s="1628"/>
      <c r="AH1" s="1628"/>
      <c r="AI1" s="1628"/>
      <c r="AJ1" s="1628"/>
      <c r="AK1" s="1628"/>
      <c r="AL1" s="1628"/>
      <c r="AM1" s="1628"/>
      <c r="AN1" s="1628"/>
      <c r="AO1" s="1628"/>
      <c r="AP1" s="1628"/>
      <c r="AQ1" s="1628"/>
      <c r="AR1" s="1628"/>
      <c r="AS1" s="1628"/>
      <c r="AT1" s="1628"/>
      <c r="AU1" s="1628"/>
      <c r="AV1" s="1628"/>
      <c r="AW1" s="1628"/>
      <c r="AX1" s="1628"/>
      <c r="AY1" s="1628"/>
      <c r="AZ1" s="1628"/>
      <c r="BA1" s="1628"/>
      <c r="BB1" s="1628"/>
      <c r="BC1" s="1628"/>
      <c r="BD1" s="1628"/>
      <c r="BE1" s="1628"/>
      <c r="BF1" s="1628"/>
      <c r="BG1" s="1628"/>
      <c r="BH1" s="1628"/>
      <c r="BI1" s="1628"/>
      <c r="BJ1" s="1628"/>
      <c r="BK1" s="1628"/>
    </row>
    <row r="2" spans="2:66" ht="18" customHeight="1">
      <c r="B2" s="477"/>
      <c r="C2" s="477"/>
      <c r="D2" s="477"/>
      <c r="E2" s="477"/>
      <c r="F2" s="477"/>
      <c r="G2" s="477"/>
      <c r="H2" s="477"/>
      <c r="I2" s="477"/>
      <c r="J2" s="477"/>
      <c r="K2" s="477"/>
      <c r="L2" s="477"/>
      <c r="M2" s="477"/>
      <c r="N2" s="477"/>
      <c r="O2" s="477"/>
      <c r="P2" s="477"/>
      <c r="Q2" s="477"/>
      <c r="R2" s="477"/>
      <c r="S2" s="477"/>
      <c r="T2" s="477"/>
      <c r="U2" s="477"/>
      <c r="V2" s="1597" t="s">
        <v>565</v>
      </c>
      <c r="W2" s="1598"/>
      <c r="X2" s="1598"/>
      <c r="Y2" s="1598"/>
      <c r="Z2" s="1598"/>
      <c r="AA2" s="1598"/>
      <c r="AB2" s="1598"/>
      <c r="AC2" s="1598"/>
      <c r="AD2" s="1598"/>
      <c r="AE2" s="1598"/>
      <c r="AF2" s="1598"/>
      <c r="AG2" s="1598"/>
      <c r="AH2" s="1598"/>
      <c r="AI2" s="1598"/>
      <c r="AJ2" s="1598"/>
      <c r="AK2" s="1598"/>
      <c r="AL2" s="1598"/>
      <c r="AM2" s="1598"/>
      <c r="AN2" s="1598"/>
      <c r="AO2" s="1598"/>
      <c r="AP2" s="1598"/>
      <c r="AQ2" s="1598"/>
      <c r="AR2" s="1598"/>
      <c r="AS2" s="1598"/>
      <c r="AT2" s="1598"/>
      <c r="AU2" s="1598"/>
      <c r="AV2" s="1598"/>
      <c r="AW2" s="1598"/>
      <c r="AX2" s="1598"/>
      <c r="AY2" s="1598"/>
      <c r="AZ2" s="1598"/>
      <c r="BA2" s="1598"/>
      <c r="BB2" s="1598"/>
      <c r="BC2" s="1598"/>
      <c r="BD2" s="1598"/>
      <c r="BE2" s="1598"/>
      <c r="BF2" s="1598"/>
      <c r="BG2" s="1598"/>
      <c r="BH2" s="1598"/>
      <c r="BI2" s="1598"/>
      <c r="BJ2" s="1598"/>
      <c r="BK2" s="1598"/>
      <c r="BL2" s="1599"/>
      <c r="BM2" s="478"/>
      <c r="BN2" s="479"/>
    </row>
    <row r="3" spans="2:66" ht="18" customHeight="1">
      <c r="B3" s="477"/>
      <c r="C3" s="477"/>
      <c r="D3" s="477"/>
      <c r="E3" s="477"/>
      <c r="F3" s="477"/>
      <c r="G3" s="477"/>
      <c r="H3" s="477"/>
      <c r="I3" s="477"/>
      <c r="J3" s="477"/>
      <c r="K3" s="477"/>
      <c r="L3" s="477"/>
      <c r="M3" s="477"/>
      <c r="N3" s="477"/>
      <c r="O3" s="477"/>
      <c r="P3" s="477"/>
      <c r="Q3" s="477"/>
      <c r="R3" s="477"/>
      <c r="S3" s="477"/>
      <c r="T3" s="477"/>
      <c r="U3" s="477"/>
      <c r="V3" s="1600"/>
      <c r="W3" s="1601"/>
      <c r="X3" s="1601"/>
      <c r="Y3" s="1601"/>
      <c r="Z3" s="1601"/>
      <c r="AA3" s="1601"/>
      <c r="AB3" s="1601"/>
      <c r="AC3" s="1601"/>
      <c r="AD3" s="1601"/>
      <c r="AE3" s="1601"/>
      <c r="AF3" s="1601"/>
      <c r="AG3" s="1601"/>
      <c r="AH3" s="1601"/>
      <c r="AI3" s="1601"/>
      <c r="AJ3" s="1601"/>
      <c r="AK3" s="1601"/>
      <c r="AL3" s="1601"/>
      <c r="AM3" s="1601"/>
      <c r="AN3" s="1601"/>
      <c r="AO3" s="1601"/>
      <c r="AP3" s="1601"/>
      <c r="AQ3" s="1601"/>
      <c r="AR3" s="1601"/>
      <c r="AS3" s="1601"/>
      <c r="AT3" s="1601"/>
      <c r="AU3" s="1601"/>
      <c r="AV3" s="1601"/>
      <c r="AW3" s="1601"/>
      <c r="AX3" s="1601"/>
      <c r="AY3" s="1601"/>
      <c r="AZ3" s="1601"/>
      <c r="BA3" s="1601"/>
      <c r="BB3" s="1601"/>
      <c r="BC3" s="1601"/>
      <c r="BD3" s="1601"/>
      <c r="BE3" s="1601"/>
      <c r="BF3" s="1601"/>
      <c r="BG3" s="1601"/>
      <c r="BH3" s="1601"/>
      <c r="BI3" s="1601"/>
      <c r="BJ3" s="1601"/>
      <c r="BK3" s="1601"/>
      <c r="BL3" s="1602"/>
    </row>
    <row r="4" spans="2:66" ht="6.75" customHeight="1">
      <c r="B4" s="477"/>
      <c r="C4" s="477"/>
      <c r="D4" s="477"/>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c r="AG4" s="477"/>
      <c r="AH4" s="477"/>
      <c r="AI4" s="477"/>
      <c r="AJ4" s="477"/>
      <c r="AK4" s="477"/>
      <c r="AL4" s="477"/>
      <c r="AM4" s="477"/>
      <c r="AN4" s="477"/>
      <c r="AO4" s="477"/>
      <c r="AP4" s="477"/>
      <c r="AQ4" s="477"/>
      <c r="AR4" s="477"/>
      <c r="AS4" s="477"/>
      <c r="AT4" s="477"/>
      <c r="AU4" s="477"/>
      <c r="AV4" s="477"/>
      <c r="AW4" s="477"/>
      <c r="AX4" s="477"/>
      <c r="AY4" s="477"/>
      <c r="AZ4" s="477"/>
      <c r="BA4" s="477"/>
      <c r="BB4" s="477"/>
      <c r="BC4" s="477"/>
      <c r="BD4" s="477"/>
      <c r="BE4" s="477"/>
      <c r="BF4" s="477"/>
      <c r="BG4" s="477"/>
      <c r="BH4" s="477"/>
      <c r="BI4" s="477"/>
      <c r="BJ4" s="477"/>
      <c r="BK4" s="477"/>
    </row>
    <row r="5" spans="2:66" ht="18" customHeight="1">
      <c r="B5" s="1597" t="s">
        <v>566</v>
      </c>
      <c r="C5" s="1603"/>
      <c r="D5" s="1603"/>
      <c r="E5" s="1603"/>
      <c r="F5" s="1603"/>
      <c r="G5" s="1603"/>
      <c r="H5" s="1603"/>
      <c r="I5" s="1603"/>
      <c r="J5" s="1603"/>
      <c r="K5" s="1603"/>
      <c r="L5" s="1603"/>
      <c r="M5" s="1603"/>
      <c r="N5" s="1603"/>
      <c r="O5" s="1603"/>
      <c r="P5" s="1603"/>
      <c r="Q5" s="1603"/>
      <c r="R5" s="1603"/>
      <c r="S5" s="1603"/>
      <c r="T5" s="1603"/>
      <c r="U5" s="1603"/>
      <c r="V5" s="1603"/>
      <c r="W5" s="1603"/>
      <c r="X5" s="1603"/>
      <c r="Y5" s="1603"/>
      <c r="Z5" s="1603"/>
      <c r="AA5" s="1603"/>
      <c r="AB5" s="1603"/>
      <c r="AC5" s="1603"/>
      <c r="AD5" s="1603"/>
      <c r="AE5" s="1603"/>
      <c r="AF5" s="1603"/>
      <c r="AG5" s="1604"/>
      <c r="AH5" s="477"/>
      <c r="AI5" s="1611" t="s">
        <v>567</v>
      </c>
      <c r="AJ5" s="1612"/>
      <c r="AK5" s="1612"/>
      <c r="AL5" s="1612"/>
      <c r="AM5" s="1612"/>
      <c r="AN5" s="1612"/>
      <c r="AO5" s="1612"/>
      <c r="AP5" s="1612"/>
      <c r="AQ5" s="1612"/>
      <c r="AR5" s="1612"/>
      <c r="AS5" s="1612"/>
      <c r="AT5" s="1612"/>
      <c r="AU5" s="1612"/>
      <c r="AV5" s="1612"/>
      <c r="AW5" s="1612"/>
      <c r="AX5" s="1612"/>
      <c r="AY5" s="1612"/>
      <c r="AZ5" s="1612"/>
      <c r="BA5" s="1612"/>
      <c r="BB5" s="1612"/>
      <c r="BC5" s="1612"/>
      <c r="BD5" s="1612"/>
      <c r="BE5" s="1612"/>
      <c r="BF5" s="1612"/>
      <c r="BG5" s="1612"/>
      <c r="BH5" s="1612"/>
      <c r="BI5" s="1612"/>
      <c r="BJ5" s="1613"/>
      <c r="BK5" s="477"/>
    </row>
    <row r="6" spans="2:66" ht="18" customHeight="1">
      <c r="B6" s="1605"/>
      <c r="C6" s="1606"/>
      <c r="D6" s="1606"/>
      <c r="E6" s="1606"/>
      <c r="F6" s="1606"/>
      <c r="G6" s="1606"/>
      <c r="H6" s="1606"/>
      <c r="I6" s="1606"/>
      <c r="J6" s="1606"/>
      <c r="K6" s="1606"/>
      <c r="L6" s="1606"/>
      <c r="M6" s="1606"/>
      <c r="N6" s="1606"/>
      <c r="O6" s="1606"/>
      <c r="P6" s="1606"/>
      <c r="Q6" s="1606"/>
      <c r="R6" s="1606"/>
      <c r="S6" s="1606"/>
      <c r="T6" s="1606"/>
      <c r="U6" s="1606"/>
      <c r="V6" s="1606"/>
      <c r="W6" s="1606"/>
      <c r="X6" s="1606"/>
      <c r="Y6" s="1606"/>
      <c r="Z6" s="1606"/>
      <c r="AA6" s="1606"/>
      <c r="AB6" s="1606"/>
      <c r="AC6" s="1606"/>
      <c r="AD6" s="1606"/>
      <c r="AE6" s="1606"/>
      <c r="AF6" s="1606"/>
      <c r="AG6" s="1607"/>
      <c r="AH6" s="477"/>
      <c r="AI6" s="1614"/>
      <c r="AJ6" s="1615"/>
      <c r="AK6" s="1615"/>
      <c r="AL6" s="1615"/>
      <c r="AM6" s="1615"/>
      <c r="AN6" s="1615"/>
      <c r="AO6" s="1615"/>
      <c r="AP6" s="1615"/>
      <c r="AQ6" s="1615"/>
      <c r="AR6" s="1615"/>
      <c r="AS6" s="1615"/>
      <c r="AT6" s="1615"/>
      <c r="AU6" s="1615"/>
      <c r="AV6" s="1615"/>
      <c r="AW6" s="1615"/>
      <c r="AX6" s="1615"/>
      <c r="AY6" s="1615"/>
      <c r="AZ6" s="1615"/>
      <c r="BA6" s="1615"/>
      <c r="BB6" s="1615"/>
      <c r="BC6" s="1615"/>
      <c r="BD6" s="1615"/>
      <c r="BE6" s="1615"/>
      <c r="BF6" s="1615"/>
      <c r="BG6" s="1615"/>
      <c r="BH6" s="1615"/>
      <c r="BI6" s="1615"/>
      <c r="BJ6" s="1616"/>
      <c r="BK6" s="477"/>
    </row>
    <row r="7" spans="2:66" ht="18" customHeight="1">
      <c r="B7" s="1605"/>
      <c r="C7" s="1606"/>
      <c r="D7" s="1606"/>
      <c r="E7" s="1606"/>
      <c r="F7" s="1606"/>
      <c r="G7" s="1606"/>
      <c r="H7" s="1606"/>
      <c r="I7" s="1606"/>
      <c r="J7" s="1606"/>
      <c r="K7" s="1606"/>
      <c r="L7" s="1606"/>
      <c r="M7" s="1606"/>
      <c r="N7" s="1606"/>
      <c r="O7" s="1606"/>
      <c r="P7" s="1606"/>
      <c r="Q7" s="1606"/>
      <c r="R7" s="1606"/>
      <c r="S7" s="1606"/>
      <c r="T7" s="1606"/>
      <c r="U7" s="1606"/>
      <c r="V7" s="1606"/>
      <c r="W7" s="1606"/>
      <c r="X7" s="1606"/>
      <c r="Y7" s="1606"/>
      <c r="Z7" s="1606"/>
      <c r="AA7" s="1606"/>
      <c r="AB7" s="1606"/>
      <c r="AC7" s="1606"/>
      <c r="AD7" s="1606"/>
      <c r="AE7" s="1606"/>
      <c r="AF7" s="1606"/>
      <c r="AG7" s="1607"/>
      <c r="AH7" s="477"/>
      <c r="AI7" s="1617"/>
      <c r="AJ7" s="1618"/>
      <c r="AK7" s="1618"/>
      <c r="AL7" s="1618"/>
      <c r="AM7" s="1618"/>
      <c r="AN7" s="1618"/>
      <c r="AO7" s="1618"/>
      <c r="AP7" s="1618"/>
      <c r="AQ7" s="1618"/>
      <c r="AR7" s="1618"/>
      <c r="AS7" s="1618"/>
      <c r="AT7" s="1618"/>
      <c r="AU7" s="1618"/>
      <c r="AV7" s="1618"/>
      <c r="AW7" s="1618"/>
      <c r="AX7" s="1618"/>
      <c r="AY7" s="1618"/>
      <c r="AZ7" s="1618"/>
      <c r="BA7" s="1618"/>
      <c r="BB7" s="1618"/>
      <c r="BC7" s="1618"/>
      <c r="BD7" s="1618"/>
      <c r="BE7" s="1618"/>
      <c r="BF7" s="1618"/>
      <c r="BG7" s="1618"/>
      <c r="BH7" s="1618"/>
      <c r="BI7" s="1618"/>
      <c r="BJ7" s="1619"/>
      <c r="BK7" s="477"/>
    </row>
    <row r="8" spans="2:66" ht="6" customHeight="1">
      <c r="B8" s="1605"/>
      <c r="C8" s="1606"/>
      <c r="D8" s="1606"/>
      <c r="E8" s="1606"/>
      <c r="F8" s="1606"/>
      <c r="G8" s="1606"/>
      <c r="H8" s="1606"/>
      <c r="I8" s="1606"/>
      <c r="J8" s="1606"/>
      <c r="K8" s="1606"/>
      <c r="L8" s="1606"/>
      <c r="M8" s="1606"/>
      <c r="N8" s="1606"/>
      <c r="O8" s="1606"/>
      <c r="P8" s="1606"/>
      <c r="Q8" s="1606"/>
      <c r="R8" s="1606"/>
      <c r="S8" s="1606"/>
      <c r="T8" s="1606"/>
      <c r="U8" s="1606"/>
      <c r="V8" s="1606"/>
      <c r="W8" s="1606"/>
      <c r="X8" s="1606"/>
      <c r="Y8" s="1606"/>
      <c r="Z8" s="1606"/>
      <c r="AA8" s="1606"/>
      <c r="AB8" s="1606"/>
      <c r="AC8" s="1606"/>
      <c r="AD8" s="1606"/>
      <c r="AE8" s="1606"/>
      <c r="AF8" s="1606"/>
      <c r="AG8" s="1607"/>
      <c r="AH8" s="477"/>
      <c r="AI8" s="477"/>
      <c r="AJ8" s="477"/>
      <c r="AK8" s="477"/>
      <c r="AL8" s="477"/>
      <c r="AM8" s="477"/>
      <c r="AN8" s="477"/>
      <c r="AO8" s="477"/>
      <c r="AP8" s="477"/>
      <c r="AQ8" s="477"/>
      <c r="AR8" s="477"/>
      <c r="AS8" s="477"/>
      <c r="AT8" s="477"/>
      <c r="AU8" s="477"/>
      <c r="AV8" s="477"/>
      <c r="AW8" s="477"/>
      <c r="AX8" s="477"/>
      <c r="AY8" s="477"/>
      <c r="AZ8" s="477"/>
      <c r="BA8" s="477"/>
      <c r="BB8" s="477"/>
      <c r="BC8" s="477"/>
      <c r="BD8" s="477"/>
      <c r="BE8" s="477"/>
      <c r="BF8" s="477"/>
      <c r="BG8" s="477"/>
      <c r="BH8" s="477"/>
      <c r="BI8" s="477"/>
      <c r="BJ8" s="477"/>
      <c r="BK8" s="477"/>
    </row>
    <row r="9" spans="2:66" ht="18" customHeight="1">
      <c r="B9" s="1605"/>
      <c r="C9" s="1606"/>
      <c r="D9" s="1606"/>
      <c r="E9" s="1606"/>
      <c r="F9" s="1606"/>
      <c r="G9" s="1606"/>
      <c r="H9" s="1606"/>
      <c r="I9" s="1606"/>
      <c r="J9" s="1606"/>
      <c r="K9" s="1606"/>
      <c r="L9" s="1606"/>
      <c r="M9" s="1606"/>
      <c r="N9" s="1606"/>
      <c r="O9" s="1606"/>
      <c r="P9" s="1606"/>
      <c r="Q9" s="1606"/>
      <c r="R9" s="1606"/>
      <c r="S9" s="1606"/>
      <c r="T9" s="1606"/>
      <c r="U9" s="1606"/>
      <c r="V9" s="1606"/>
      <c r="W9" s="1606"/>
      <c r="X9" s="1606"/>
      <c r="Y9" s="1606"/>
      <c r="Z9" s="1606"/>
      <c r="AA9" s="1606"/>
      <c r="AB9" s="1606"/>
      <c r="AC9" s="1606"/>
      <c r="AD9" s="1606"/>
      <c r="AE9" s="1606"/>
      <c r="AF9" s="1606"/>
      <c r="AG9" s="1607"/>
      <c r="AH9" s="477"/>
      <c r="AI9" s="477"/>
      <c r="AJ9" s="477"/>
      <c r="AK9" s="477"/>
      <c r="AL9" s="477"/>
      <c r="AM9" s="477"/>
      <c r="AN9" s="477"/>
      <c r="AO9" s="477"/>
      <c r="AP9" s="477"/>
      <c r="AQ9" s="477"/>
      <c r="AR9" s="477"/>
      <c r="AS9" s="477"/>
      <c r="AT9" s="477"/>
      <c r="AU9" s="477"/>
      <c r="AV9" s="477"/>
      <c r="AW9" s="477"/>
      <c r="AX9" s="477"/>
      <c r="AY9" s="477"/>
      <c r="AZ9" s="477"/>
      <c r="BA9" s="477"/>
      <c r="BB9" s="477"/>
      <c r="BC9" s="477"/>
      <c r="BD9" s="477"/>
      <c r="BE9" s="477"/>
      <c r="BF9" s="477"/>
      <c r="BG9" s="477"/>
      <c r="BH9" s="477"/>
      <c r="BI9" s="477"/>
      <c r="BJ9" s="477"/>
      <c r="BK9" s="477"/>
    </row>
    <row r="10" spans="2:66" ht="18" customHeight="1">
      <c r="B10" s="1605"/>
      <c r="C10" s="1606"/>
      <c r="D10" s="1606"/>
      <c r="E10" s="1606"/>
      <c r="F10" s="1606"/>
      <c r="G10" s="1606"/>
      <c r="H10" s="1606"/>
      <c r="I10" s="1606"/>
      <c r="J10" s="1606"/>
      <c r="K10" s="1606"/>
      <c r="L10" s="1606"/>
      <c r="M10" s="1606"/>
      <c r="N10" s="1606"/>
      <c r="O10" s="1606"/>
      <c r="P10" s="1606"/>
      <c r="Q10" s="1606"/>
      <c r="R10" s="1606"/>
      <c r="S10" s="1606"/>
      <c r="T10" s="1606"/>
      <c r="U10" s="1606"/>
      <c r="V10" s="1606"/>
      <c r="W10" s="1606"/>
      <c r="X10" s="1606"/>
      <c r="Y10" s="1606"/>
      <c r="Z10" s="1606"/>
      <c r="AA10" s="1606"/>
      <c r="AB10" s="1606"/>
      <c r="AC10" s="1606"/>
      <c r="AD10" s="1606"/>
      <c r="AE10" s="1606"/>
      <c r="AF10" s="1606"/>
      <c r="AG10" s="1607"/>
      <c r="AH10" s="477"/>
      <c r="AI10" s="477"/>
      <c r="AJ10" s="477"/>
      <c r="AK10" s="477"/>
      <c r="AL10" s="477"/>
      <c r="AM10" s="477"/>
      <c r="AN10" s="477"/>
      <c r="AO10" s="477"/>
      <c r="AP10" s="477"/>
      <c r="AQ10" s="477"/>
      <c r="AR10" s="477"/>
      <c r="AS10" s="477"/>
      <c r="AT10" s="477"/>
      <c r="AU10" s="477"/>
      <c r="AV10" s="477"/>
      <c r="AW10" s="477"/>
      <c r="AX10" s="477"/>
      <c r="AY10" s="477"/>
      <c r="AZ10" s="477"/>
      <c r="BA10" s="477"/>
      <c r="BB10" s="477"/>
      <c r="BC10" s="477"/>
      <c r="BD10" s="477"/>
      <c r="BE10" s="477"/>
      <c r="BF10" s="477"/>
      <c r="BG10" s="477"/>
      <c r="BH10" s="477"/>
      <c r="BI10" s="477"/>
      <c r="BJ10" s="477"/>
      <c r="BK10" s="477"/>
    </row>
    <row r="11" spans="2:66" ht="18" customHeight="1">
      <c r="B11" s="1608"/>
      <c r="C11" s="1609"/>
      <c r="D11" s="1609"/>
      <c r="E11" s="1609"/>
      <c r="F11" s="1609"/>
      <c r="G11" s="1609"/>
      <c r="H11" s="1609"/>
      <c r="I11" s="1609"/>
      <c r="J11" s="1609"/>
      <c r="K11" s="1609"/>
      <c r="L11" s="1609"/>
      <c r="M11" s="1609"/>
      <c r="N11" s="1609"/>
      <c r="O11" s="1609"/>
      <c r="P11" s="1609"/>
      <c r="Q11" s="1609"/>
      <c r="R11" s="1609"/>
      <c r="S11" s="1609"/>
      <c r="T11" s="1609"/>
      <c r="U11" s="1609"/>
      <c r="V11" s="1609"/>
      <c r="W11" s="1609"/>
      <c r="X11" s="1609"/>
      <c r="Y11" s="1609"/>
      <c r="Z11" s="1609"/>
      <c r="AA11" s="1609"/>
      <c r="AB11" s="1609"/>
      <c r="AC11" s="1609"/>
      <c r="AD11" s="1609"/>
      <c r="AE11" s="1609"/>
      <c r="AF11" s="1609"/>
      <c r="AG11" s="1610"/>
      <c r="AH11" s="477"/>
      <c r="AI11" s="477"/>
      <c r="AJ11" s="477"/>
      <c r="AK11" s="477"/>
      <c r="AL11" s="477"/>
      <c r="AM11" s="477"/>
      <c r="AN11" s="477"/>
      <c r="AO11" s="477"/>
      <c r="AP11" s="477"/>
      <c r="AQ11" s="477"/>
      <c r="AR11" s="477"/>
      <c r="AS11" s="477"/>
      <c r="AT11" s="477"/>
      <c r="AU11" s="477"/>
      <c r="AV11" s="477"/>
      <c r="AW11" s="477"/>
      <c r="AX11" s="477"/>
      <c r="AY11" s="477"/>
      <c r="AZ11" s="477"/>
      <c r="BA11" s="477"/>
      <c r="BB11" s="477"/>
      <c r="BC11" s="477"/>
      <c r="BD11" s="477"/>
      <c r="BE11" s="477"/>
      <c r="BF11" s="477"/>
      <c r="BG11" s="477"/>
      <c r="BH11" s="477"/>
      <c r="BI11" s="477"/>
      <c r="BJ11" s="477"/>
      <c r="BK11" s="477"/>
    </row>
    <row r="12" spans="2:66" s="8" customFormat="1" ht="15" customHeight="1">
      <c r="B12" s="583"/>
      <c r="C12" s="583"/>
      <c r="D12" s="583"/>
      <c r="E12" s="583"/>
      <c r="F12" s="583"/>
      <c r="G12" s="583"/>
      <c r="H12" s="583"/>
      <c r="I12" s="583"/>
      <c r="J12" s="583"/>
      <c r="K12" s="583"/>
      <c r="L12" s="583"/>
      <c r="M12" s="583"/>
      <c r="N12" s="583"/>
      <c r="O12" s="583"/>
      <c r="P12" s="583"/>
      <c r="Q12" s="583"/>
      <c r="R12" s="583"/>
      <c r="S12" s="583"/>
      <c r="T12" s="583"/>
      <c r="U12" s="583"/>
      <c r="V12" s="583"/>
      <c r="W12" s="583"/>
      <c r="X12" s="583"/>
      <c r="Y12" s="583"/>
      <c r="Z12" s="583"/>
      <c r="AA12" s="583"/>
      <c r="AB12" s="583"/>
      <c r="AC12" s="583"/>
      <c r="AD12" s="583"/>
      <c r="AE12" s="583"/>
      <c r="AF12" s="583"/>
      <c r="AG12" s="583"/>
      <c r="AH12" s="583"/>
      <c r="AI12" s="584"/>
      <c r="AJ12" s="584"/>
      <c r="AK12" s="584"/>
      <c r="AL12" s="584"/>
      <c r="AM12" s="584"/>
      <c r="AN12" s="584"/>
      <c r="AO12" s="584"/>
      <c r="AP12" s="584"/>
      <c r="AQ12" s="584"/>
      <c r="AR12" s="585"/>
      <c r="AS12" s="585"/>
      <c r="AT12" s="585"/>
      <c r="AU12" s="585"/>
      <c r="AV12" s="585"/>
      <c r="AW12" s="585"/>
      <c r="AX12" s="585"/>
      <c r="AY12" s="585"/>
      <c r="AZ12" s="585"/>
      <c r="BA12" s="585"/>
      <c r="BB12" s="585"/>
      <c r="BC12" s="585"/>
      <c r="BD12" s="585"/>
      <c r="BE12" s="585"/>
      <c r="BF12" s="585"/>
      <c r="BG12" s="585"/>
      <c r="BH12" s="585"/>
      <c r="BI12" s="585"/>
      <c r="BJ12" s="585"/>
      <c r="BK12" s="585"/>
    </row>
    <row r="13" spans="2:66" s="8" customFormat="1" ht="15" customHeight="1">
      <c r="B13" s="583" t="s">
        <v>642</v>
      </c>
      <c r="C13" s="583"/>
      <c r="D13" s="583"/>
      <c r="E13" s="583"/>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583"/>
      <c r="AH13" s="583"/>
      <c r="AI13" s="584"/>
      <c r="AJ13" s="584"/>
      <c r="AK13" s="584"/>
      <c r="AL13" s="584"/>
      <c r="AM13" s="584"/>
      <c r="AN13" s="584"/>
      <c r="AO13" s="584"/>
      <c r="AP13" s="584"/>
      <c r="AQ13" s="584"/>
      <c r="AR13" s="585"/>
      <c r="AS13" s="585"/>
      <c r="AT13" s="585"/>
      <c r="AU13" s="585"/>
      <c r="AV13" s="585"/>
      <c r="AW13" s="585"/>
      <c r="AX13" s="585"/>
      <c r="AY13" s="585"/>
      <c r="AZ13" s="585"/>
      <c r="BA13" s="585"/>
      <c r="BB13" s="585"/>
      <c r="BC13" s="585"/>
      <c r="BD13" s="585"/>
      <c r="BE13" s="585"/>
      <c r="BF13" s="585"/>
      <c r="BG13" s="585"/>
      <c r="BH13" s="585"/>
      <c r="BI13" s="585"/>
      <c r="BJ13" s="585"/>
      <c r="BK13" s="585"/>
    </row>
    <row r="14" spans="2:66" s="8" customFormat="1" ht="15" customHeight="1">
      <c r="B14" s="583" t="s">
        <v>688</v>
      </c>
      <c r="C14" s="583"/>
      <c r="D14" s="583"/>
      <c r="E14" s="583"/>
      <c r="F14" s="583"/>
      <c r="G14" s="583"/>
      <c r="H14" s="583"/>
      <c r="I14" s="583"/>
      <c r="J14" s="583"/>
      <c r="K14" s="583"/>
      <c r="L14" s="583"/>
      <c r="M14" s="583"/>
      <c r="N14" s="583"/>
      <c r="O14" s="583"/>
      <c r="P14" s="583"/>
      <c r="Q14" s="583"/>
      <c r="R14" s="583"/>
      <c r="S14" s="583"/>
      <c r="T14" s="583"/>
      <c r="U14" s="583"/>
      <c r="V14" s="583"/>
      <c r="W14" s="583"/>
      <c r="X14" s="583"/>
      <c r="Y14" s="583"/>
      <c r="Z14" s="583"/>
      <c r="AA14" s="583"/>
      <c r="AB14" s="583"/>
      <c r="AC14" s="583"/>
      <c r="AD14" s="583"/>
      <c r="AE14" s="583"/>
      <c r="AF14" s="583"/>
      <c r="AG14" s="583"/>
      <c r="AH14" s="583"/>
      <c r="AI14" s="584"/>
      <c r="AJ14" s="584"/>
      <c r="AK14" s="584"/>
      <c r="AL14" s="584"/>
      <c r="AM14" s="584"/>
      <c r="AN14" s="584"/>
      <c r="AO14" s="584"/>
      <c r="AP14" s="584"/>
      <c r="AQ14" s="584"/>
      <c r="AR14" s="585"/>
      <c r="AS14" s="585"/>
      <c r="AT14" s="585"/>
      <c r="AU14" s="585"/>
      <c r="AV14" s="585"/>
      <c r="AW14" s="585"/>
      <c r="AX14" s="585"/>
      <c r="AY14" s="585"/>
      <c r="AZ14" s="585"/>
      <c r="BA14" s="585"/>
      <c r="BB14" s="585"/>
      <c r="BC14" s="585"/>
      <c r="BD14" s="585"/>
      <c r="BE14" s="585"/>
      <c r="BF14" s="585"/>
      <c r="BG14" s="585"/>
      <c r="BH14" s="585"/>
      <c r="BI14" s="585"/>
      <c r="BJ14" s="585"/>
      <c r="BK14" s="585"/>
    </row>
    <row r="15" spans="2:66" ht="3.75" customHeight="1">
      <c r="B15" s="477"/>
      <c r="C15" s="477"/>
      <c r="D15" s="477"/>
      <c r="E15" s="477"/>
      <c r="F15" s="477"/>
      <c r="G15" s="477"/>
      <c r="H15" s="477"/>
      <c r="I15" s="477"/>
      <c r="J15" s="477"/>
      <c r="K15" s="477"/>
      <c r="L15" s="477"/>
      <c r="M15" s="477"/>
      <c r="N15" s="477"/>
      <c r="O15" s="477"/>
      <c r="P15" s="477"/>
      <c r="Q15" s="477"/>
      <c r="R15" s="477"/>
      <c r="S15" s="477"/>
      <c r="T15" s="477"/>
      <c r="U15" s="477"/>
      <c r="V15" s="477"/>
      <c r="W15" s="477"/>
      <c r="X15" s="477"/>
      <c r="Y15" s="477"/>
      <c r="Z15" s="477"/>
      <c r="AA15" s="477"/>
      <c r="AB15" s="477"/>
      <c r="AC15" s="477"/>
      <c r="AD15" s="477"/>
      <c r="AE15" s="477"/>
      <c r="AF15" s="477"/>
      <c r="AG15" s="477"/>
      <c r="AH15" s="477"/>
      <c r="AI15" s="477"/>
      <c r="AJ15" s="477"/>
      <c r="AK15" s="477"/>
      <c r="AL15" s="477"/>
      <c r="AM15" s="477"/>
      <c r="AN15" s="477"/>
      <c r="AO15" s="477"/>
      <c r="AP15" s="477"/>
      <c r="AQ15" s="477"/>
      <c r="AR15" s="477"/>
      <c r="AS15" s="477"/>
      <c r="AT15" s="477"/>
      <c r="AU15" s="477"/>
      <c r="AV15" s="477"/>
      <c r="AW15" s="477"/>
      <c r="AX15" s="477"/>
      <c r="AY15" s="477"/>
      <c r="AZ15" s="477"/>
      <c r="BA15" s="477"/>
      <c r="BB15" s="477"/>
      <c r="BC15" s="477"/>
      <c r="BD15" s="477"/>
      <c r="BE15" s="477"/>
      <c r="BF15" s="477"/>
      <c r="BG15" s="477"/>
      <c r="BH15" s="477"/>
      <c r="BI15" s="477"/>
      <c r="BJ15" s="477"/>
      <c r="BK15" s="477"/>
    </row>
    <row r="16" spans="2:66" ht="15" customHeight="1">
      <c r="B16" s="98" t="s">
        <v>294</v>
      </c>
      <c r="C16" s="91"/>
      <c r="D16" s="91"/>
      <c r="E16" s="91"/>
      <c r="F16" s="91"/>
      <c r="G16" s="91"/>
      <c r="H16" s="91"/>
      <c r="I16" s="91"/>
      <c r="J16" s="91"/>
      <c r="K16" s="91"/>
      <c r="L16" s="91"/>
      <c r="M16" s="91"/>
      <c r="N16" s="91"/>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1620" t="s">
        <v>280</v>
      </c>
      <c r="BE16" s="1620"/>
      <c r="BF16" s="1620"/>
      <c r="BG16" s="1620"/>
      <c r="BH16" s="1620"/>
      <c r="BI16" s="1620"/>
      <c r="BJ16" s="1620"/>
      <c r="BK16" s="1620"/>
    </row>
    <row r="17" spans="1:71" ht="27" customHeight="1">
      <c r="B17" s="1622" t="s">
        <v>143</v>
      </c>
      <c r="C17" s="1622"/>
      <c r="D17" s="1622"/>
      <c r="E17" s="1622"/>
      <c r="F17" s="1622"/>
      <c r="G17" s="1622"/>
      <c r="H17" s="1622"/>
      <c r="I17" s="1622"/>
      <c r="J17" s="1622"/>
      <c r="K17" s="1622"/>
      <c r="L17" s="1622"/>
      <c r="M17" s="1622"/>
      <c r="N17" s="1622"/>
      <c r="O17" s="1622"/>
      <c r="P17" s="1622"/>
      <c r="Q17" s="1622"/>
      <c r="R17" s="1622"/>
      <c r="S17" s="1622"/>
      <c r="T17" s="1622"/>
      <c r="U17" s="1622"/>
      <c r="V17" s="1622"/>
      <c r="W17" s="1622"/>
      <c r="X17" s="1622"/>
      <c r="Y17" s="1622"/>
      <c r="Z17" s="1622"/>
      <c r="AA17" s="1622"/>
      <c r="AB17" s="1622"/>
      <c r="AC17" s="1622"/>
      <c r="AD17" s="1622"/>
      <c r="AE17" s="1622"/>
      <c r="AF17" s="1622"/>
      <c r="AG17" s="1622"/>
      <c r="AH17" s="1622"/>
      <c r="AI17" s="1622"/>
      <c r="AJ17" s="1622"/>
      <c r="AK17" s="1622"/>
      <c r="AL17" s="1622"/>
      <c r="AM17" s="1622"/>
      <c r="AN17" s="1622"/>
      <c r="AO17" s="1622"/>
      <c r="AP17" s="1622"/>
      <c r="AQ17" s="1622"/>
      <c r="AR17" s="1622"/>
      <c r="AS17" s="1622"/>
      <c r="AT17" s="1622"/>
      <c r="AU17" s="1622"/>
      <c r="AV17" s="1622"/>
      <c r="AW17" s="1622"/>
      <c r="AX17" s="1622"/>
      <c r="AY17" s="1622"/>
      <c r="AZ17" s="1622"/>
      <c r="BA17" s="1622"/>
      <c r="BB17" s="1622"/>
      <c r="BC17" s="1622"/>
      <c r="BD17" s="1622"/>
      <c r="BE17" s="1622"/>
      <c r="BF17" s="1622"/>
      <c r="BG17" s="1622"/>
      <c r="BH17" s="1622"/>
      <c r="BI17" s="1622"/>
      <c r="BJ17" s="1622"/>
      <c r="BK17" s="1622"/>
    </row>
    <row r="18" spans="1:71" s="32" customFormat="1" ht="27" customHeight="1">
      <c r="B18" s="903" t="s">
        <v>268</v>
      </c>
      <c r="C18" s="903"/>
      <c r="D18" s="903"/>
      <c r="E18" s="903"/>
      <c r="F18" s="903"/>
      <c r="G18" s="903"/>
      <c r="H18" s="903"/>
      <c r="I18" s="903"/>
      <c r="J18" s="1630"/>
      <c r="K18" s="1630"/>
      <c r="L18" s="1630"/>
      <c r="M18" s="1630"/>
      <c r="N18" s="1630"/>
      <c r="O18" s="1630"/>
      <c r="P18" s="1630"/>
      <c r="Q18" s="1630"/>
      <c r="R18" s="1630"/>
      <c r="S18" s="1630"/>
      <c r="T18" s="1630"/>
      <c r="U18" s="1630"/>
      <c r="V18" s="1630"/>
      <c r="W18" s="1630"/>
      <c r="X18" s="885" t="s">
        <v>144</v>
      </c>
      <c r="Y18" s="885"/>
      <c r="Z18" s="885"/>
      <c r="AA18" s="885"/>
      <c r="AB18" s="885"/>
      <c r="AC18" s="885"/>
      <c r="AD18" s="885"/>
      <c r="AE18" s="885"/>
      <c r="AF18" s="885"/>
      <c r="AG18" s="885"/>
      <c r="AH18" s="885"/>
      <c r="AI18" s="885"/>
      <c r="AJ18" s="885"/>
      <c r="AK18" s="885"/>
      <c r="AL18" s="885"/>
      <c r="AM18" s="885"/>
      <c r="AN18" s="885"/>
      <c r="AO18" s="885"/>
      <c r="AP18" s="885"/>
      <c r="AQ18" s="885"/>
      <c r="AR18" s="885"/>
      <c r="AS18" s="885"/>
      <c r="AT18" s="885"/>
      <c r="AU18" s="885"/>
      <c r="AV18" s="885"/>
      <c r="AW18" s="885"/>
      <c r="AX18" s="885"/>
      <c r="AY18" s="885"/>
      <c r="AZ18" s="885"/>
      <c r="BA18" s="885"/>
      <c r="BB18" s="885"/>
      <c r="BC18" s="885"/>
      <c r="BD18" s="885"/>
      <c r="BE18" s="885"/>
      <c r="BF18" s="885"/>
      <c r="BG18" s="885"/>
      <c r="BH18" s="885"/>
      <c r="BI18" s="885"/>
      <c r="BJ18" s="885"/>
      <c r="BK18" s="885"/>
    </row>
    <row r="19" spans="1:71" s="32" customFormat="1" ht="8.25" customHeight="1">
      <c r="B19" s="217"/>
      <c r="C19" s="903"/>
      <c r="D19" s="903"/>
      <c r="E19" s="903"/>
      <c r="F19" s="903"/>
      <c r="G19" s="903"/>
      <c r="H19" s="903"/>
      <c r="I19" s="903"/>
      <c r="J19" s="903"/>
      <c r="K19" s="903"/>
      <c r="L19" s="903"/>
      <c r="M19" s="903"/>
      <c r="N19" s="903"/>
      <c r="O19" s="903"/>
      <c r="P19" s="903"/>
      <c r="Q19" s="903"/>
      <c r="R19" s="903"/>
      <c r="S19" s="903"/>
      <c r="T19" s="903"/>
      <c r="U19" s="903"/>
      <c r="V19" s="903"/>
      <c r="W19" s="903"/>
      <c r="X19" s="903"/>
      <c r="Y19" s="903"/>
      <c r="Z19" s="903"/>
      <c r="AA19" s="903"/>
      <c r="AB19" s="903"/>
      <c r="AC19" s="903"/>
      <c r="AD19" s="90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row>
    <row r="20" spans="1:71" ht="16.5" customHeight="1">
      <c r="A20" s="738" t="s">
        <v>687</v>
      </c>
      <c r="B20" s="93" t="s">
        <v>408</v>
      </c>
      <c r="C20" s="1621"/>
      <c r="D20" s="1621"/>
      <c r="E20" s="1621"/>
      <c r="F20" s="1621"/>
      <c r="G20" s="1621"/>
      <c r="H20" s="1621"/>
      <c r="I20" s="1621"/>
      <c r="J20" s="1621"/>
      <c r="K20" s="1621"/>
      <c r="L20" s="1621"/>
      <c r="M20" s="1621"/>
      <c r="N20" s="1621"/>
      <c r="O20" s="1621"/>
      <c r="P20" s="1621"/>
      <c r="Q20" s="1621"/>
      <c r="R20" s="1621"/>
      <c r="S20" s="1621"/>
      <c r="T20" s="1621"/>
      <c r="U20" s="1621"/>
      <c r="V20" s="1621"/>
      <c r="W20" s="1621"/>
      <c r="X20" s="1621"/>
      <c r="Y20" s="1621"/>
      <c r="Z20" s="1621"/>
      <c r="AA20" s="1621"/>
      <c r="AB20" s="1621"/>
      <c r="AC20" s="1621"/>
      <c r="AD20" s="1621"/>
      <c r="AE20" s="1621"/>
      <c r="AF20" s="1621"/>
      <c r="AG20" s="1621"/>
      <c r="AH20" s="1621"/>
      <c r="AI20" s="1621"/>
      <c r="AJ20" s="1621"/>
      <c r="AK20" s="1621"/>
      <c r="AL20" s="1621"/>
      <c r="AM20" s="1621"/>
      <c r="AN20" s="1621"/>
      <c r="AO20" s="1621"/>
      <c r="AP20" s="1621"/>
      <c r="AQ20" s="1621"/>
      <c r="AR20" s="1621"/>
      <c r="AS20" s="1623" t="s">
        <v>691</v>
      </c>
      <c r="AT20" s="1623"/>
      <c r="AU20" s="1623"/>
      <c r="AV20" s="1623"/>
      <c r="AW20" s="1631"/>
      <c r="AX20" s="1631"/>
      <c r="AY20" s="1631"/>
      <c r="AZ20" s="903" t="s">
        <v>19</v>
      </c>
      <c r="BA20" s="903"/>
      <c r="BB20" s="1631"/>
      <c r="BC20" s="1631"/>
      <c r="BD20" s="1631"/>
      <c r="BE20" s="903" t="s">
        <v>20</v>
      </c>
      <c r="BF20" s="903"/>
      <c r="BG20" s="1631"/>
      <c r="BH20" s="1631"/>
      <c r="BI20" s="1631"/>
      <c r="BJ20" s="903" t="s">
        <v>21</v>
      </c>
      <c r="BK20" s="903"/>
    </row>
    <row r="21" spans="1:71" ht="16.5" customHeight="1">
      <c r="B21" s="93"/>
      <c r="C21" s="1621"/>
      <c r="D21" s="1621"/>
      <c r="E21" s="1621"/>
      <c r="F21" s="1621"/>
      <c r="G21" s="1621"/>
      <c r="H21" s="1621"/>
      <c r="I21" s="1621"/>
      <c r="J21" s="1621"/>
      <c r="K21" s="1621"/>
      <c r="L21" s="1621"/>
      <c r="M21" s="1621"/>
      <c r="N21" s="1621"/>
      <c r="O21" s="1621"/>
      <c r="P21" s="1621"/>
      <c r="Q21" s="1621"/>
      <c r="R21" s="1621"/>
      <c r="S21" s="1621"/>
      <c r="T21" s="1621"/>
      <c r="U21" s="1621"/>
      <c r="V21" s="1621"/>
      <c r="W21" s="1621"/>
      <c r="X21" s="1621"/>
      <c r="Y21" s="1621"/>
      <c r="Z21" s="1621"/>
      <c r="AA21" s="1621"/>
      <c r="AB21" s="1621"/>
      <c r="AC21" s="1621"/>
      <c r="AD21" s="1621"/>
      <c r="AE21" s="1621"/>
      <c r="AF21" s="1621"/>
      <c r="AG21" s="1621"/>
      <c r="AH21" s="1621"/>
      <c r="AI21" s="1621"/>
      <c r="AJ21" s="1621"/>
      <c r="AK21" s="1621"/>
      <c r="AL21" s="1621"/>
      <c r="AM21" s="1621"/>
      <c r="AN21" s="1621"/>
      <c r="AO21" s="1621"/>
      <c r="AP21" s="1621"/>
      <c r="AQ21" s="1621"/>
      <c r="AR21" s="1621"/>
      <c r="AS21" s="93"/>
      <c r="AT21" s="1634"/>
      <c r="AU21" s="1634"/>
      <c r="AV21" s="1634"/>
      <c r="AW21" s="1634"/>
      <c r="AX21" s="1634"/>
      <c r="AY21" s="1634"/>
      <c r="AZ21" s="1634"/>
      <c r="BA21" s="1634"/>
      <c r="BB21" s="1634"/>
      <c r="BC21" s="1634"/>
      <c r="BD21" s="1634"/>
      <c r="BE21" s="1634"/>
      <c r="BF21" s="1634"/>
      <c r="BG21" s="1634"/>
      <c r="BH21" s="1634"/>
      <c r="BI21" s="1634"/>
      <c r="BJ21" s="1634"/>
      <c r="BK21" s="1634"/>
    </row>
    <row r="22" spans="1:71" ht="18.75" customHeight="1">
      <c r="B22" s="93"/>
      <c r="C22" s="1621"/>
      <c r="D22" s="1621"/>
      <c r="E22" s="1621"/>
      <c r="F22" s="1621"/>
      <c r="G22" s="1621"/>
      <c r="H22" s="1621"/>
      <c r="I22" s="1621"/>
      <c r="J22" s="1621"/>
      <c r="K22" s="1621"/>
      <c r="L22" s="1621"/>
      <c r="M22" s="1621"/>
      <c r="N22" s="1621"/>
      <c r="O22" s="1621"/>
      <c r="P22" s="1621"/>
      <c r="Q22" s="1621"/>
      <c r="R22" s="1621"/>
      <c r="S22" s="1621"/>
      <c r="T22" s="1621"/>
      <c r="U22" s="1621"/>
      <c r="V22" s="1621"/>
      <c r="W22" s="1621"/>
      <c r="X22" s="1621"/>
      <c r="Y22" s="1621"/>
      <c r="Z22" s="1621"/>
      <c r="AA22" s="1621"/>
      <c r="AB22" s="1621"/>
      <c r="AC22" s="1621"/>
      <c r="AD22" s="1621"/>
      <c r="AE22" s="1621"/>
      <c r="AF22" s="1621"/>
      <c r="AG22" s="1621"/>
      <c r="AH22" s="1621"/>
      <c r="AI22" s="1621"/>
      <c r="AJ22" s="219"/>
      <c r="AK22" s="1627"/>
      <c r="AL22" s="1627"/>
      <c r="AM22" s="1627"/>
      <c r="AN22" s="1627"/>
      <c r="AO22" s="1627"/>
      <c r="AP22" s="1627"/>
      <c r="AQ22" s="1627"/>
      <c r="AR22" s="1627"/>
      <c r="AS22" s="1627"/>
      <c r="AT22" s="1627"/>
      <c r="AU22" s="1627"/>
      <c r="AV22" s="1627"/>
      <c r="AW22" s="1627"/>
      <c r="AX22" s="1627"/>
      <c r="AY22" s="1627"/>
      <c r="AZ22" s="1627"/>
      <c r="BA22" s="1627"/>
      <c r="BB22" s="1627"/>
      <c r="BC22" s="1627"/>
      <c r="BD22" s="1627"/>
      <c r="BE22" s="1627"/>
      <c r="BF22" s="1627"/>
      <c r="BG22" s="1627"/>
      <c r="BH22" s="1627"/>
      <c r="BI22" s="1627"/>
      <c r="BJ22" s="1627"/>
      <c r="BK22" s="1627"/>
      <c r="BS22" s="60"/>
    </row>
    <row r="23" spans="1:71" ht="18.75" customHeight="1">
      <c r="B23" s="93"/>
      <c r="C23" s="1621"/>
      <c r="D23" s="1621"/>
      <c r="E23" s="1621"/>
      <c r="F23" s="1621"/>
      <c r="G23" s="1621"/>
      <c r="H23" s="1621"/>
      <c r="I23" s="1621"/>
      <c r="J23" s="1621"/>
      <c r="K23" s="1621"/>
      <c r="L23" s="1621"/>
      <c r="M23" s="1621"/>
      <c r="N23" s="1621"/>
      <c r="O23" s="1621"/>
      <c r="P23" s="1621"/>
      <c r="Q23" s="1621"/>
      <c r="R23" s="1621"/>
      <c r="S23" s="1621"/>
      <c r="T23" s="1621"/>
      <c r="U23" s="1621"/>
      <c r="V23" s="1621"/>
      <c r="W23" s="1621"/>
      <c r="X23" s="1621"/>
      <c r="Y23" s="1621"/>
      <c r="Z23" s="1621"/>
      <c r="AA23" s="1621"/>
      <c r="AB23" s="1621"/>
      <c r="AC23" s="1621"/>
      <c r="AD23" s="1621"/>
      <c r="AE23" s="1621"/>
      <c r="AF23" s="1621"/>
      <c r="AG23" s="1621"/>
      <c r="AH23" s="1621"/>
      <c r="AI23" s="1621"/>
      <c r="AJ23" s="219"/>
      <c r="AK23" s="1627"/>
      <c r="AL23" s="1627"/>
      <c r="AM23" s="1627"/>
      <c r="AN23" s="1627"/>
      <c r="AO23" s="1627"/>
      <c r="AP23" s="1627"/>
      <c r="AQ23" s="1627"/>
      <c r="AR23" s="1627"/>
      <c r="AS23" s="1627"/>
      <c r="AT23" s="1627"/>
      <c r="AU23" s="1627"/>
      <c r="AV23" s="1627"/>
      <c r="AW23" s="1627"/>
      <c r="AX23" s="1627"/>
      <c r="AY23" s="1627"/>
      <c r="AZ23" s="1627"/>
      <c r="BA23" s="1627"/>
      <c r="BB23" s="1627"/>
      <c r="BC23" s="1627"/>
      <c r="BD23" s="1627"/>
      <c r="BE23" s="1627"/>
      <c r="BF23" s="1627"/>
      <c r="BG23" s="1627"/>
      <c r="BH23" s="1627"/>
      <c r="BI23" s="1627"/>
      <c r="BJ23" s="1627"/>
      <c r="BK23" s="1627"/>
      <c r="BS23" s="60"/>
    </row>
    <row r="24" spans="1:71" ht="18.75" customHeight="1">
      <c r="B24" s="93"/>
      <c r="C24" s="1621"/>
      <c r="D24" s="1621"/>
      <c r="E24" s="1621"/>
      <c r="F24" s="1621"/>
      <c r="G24" s="1621"/>
      <c r="H24" s="1621"/>
      <c r="I24" s="1621"/>
      <c r="J24" s="1621"/>
      <c r="K24" s="1621"/>
      <c r="L24" s="1621"/>
      <c r="M24" s="1621"/>
      <c r="N24" s="1621"/>
      <c r="O24" s="1621"/>
      <c r="P24" s="1621"/>
      <c r="Q24" s="1621"/>
      <c r="R24" s="1621"/>
      <c r="S24" s="1621"/>
      <c r="T24" s="1621"/>
      <c r="U24" s="1621"/>
      <c r="V24" s="1621"/>
      <c r="W24" s="1621"/>
      <c r="X24" s="1621"/>
      <c r="Y24" s="1621"/>
      <c r="Z24" s="1621"/>
      <c r="AA24" s="1621"/>
      <c r="AB24" s="1307" t="s">
        <v>419</v>
      </c>
      <c r="AC24" s="1307"/>
      <c r="AD24" s="1307"/>
      <c r="AE24" s="1307"/>
      <c r="AF24" s="1307"/>
      <c r="AG24" s="1307"/>
      <c r="AH24" s="1307"/>
      <c r="AI24" s="1307"/>
      <c r="AJ24" s="1307"/>
      <c r="AK24" s="1624"/>
      <c r="AL24" s="1624"/>
      <c r="AM24" s="1624"/>
      <c r="AN24" s="1624"/>
      <c r="AO24" s="1624"/>
      <c r="AP24" s="1624"/>
      <c r="AQ24" s="1624"/>
      <c r="AR24" s="1624"/>
      <c r="AS24" s="1624"/>
      <c r="AT24" s="1624"/>
      <c r="AU24" s="1624"/>
      <c r="AV24" s="1624"/>
      <c r="AW24" s="1624"/>
      <c r="AX24" s="1624"/>
      <c r="AY24" s="1624"/>
      <c r="AZ24" s="1624"/>
      <c r="BA24" s="1624"/>
      <c r="BB24" s="1624"/>
      <c r="BC24" s="1624"/>
      <c r="BD24" s="1624"/>
      <c r="BE24" s="1624"/>
      <c r="BF24" s="1624"/>
      <c r="BG24" s="1624"/>
      <c r="BH24" s="1624"/>
      <c r="BI24" s="1287"/>
      <c r="BJ24" s="1287"/>
      <c r="BK24" s="1287"/>
      <c r="BS24" s="60"/>
    </row>
    <row r="25" spans="1:71" ht="30" customHeight="1">
      <c r="B25" s="93"/>
      <c r="C25" s="1621"/>
      <c r="D25" s="1621"/>
      <c r="E25" s="1621"/>
      <c r="F25" s="1621"/>
      <c r="G25" s="1621"/>
      <c r="H25" s="1621"/>
      <c r="I25" s="1621"/>
      <c r="J25" s="1621"/>
      <c r="K25" s="1621"/>
      <c r="L25" s="1621"/>
      <c r="M25" s="1621"/>
      <c r="N25" s="1621"/>
      <c r="O25" s="1621"/>
      <c r="P25" s="1621"/>
      <c r="Q25" s="1621"/>
      <c r="R25" s="1621"/>
      <c r="S25" s="1621"/>
      <c r="T25" s="1621"/>
      <c r="U25" s="1621"/>
      <c r="V25" s="1621"/>
      <c r="W25" s="1621"/>
      <c r="X25" s="1621"/>
      <c r="Y25" s="1621"/>
      <c r="Z25" s="1621"/>
      <c r="AA25" s="1621"/>
      <c r="AB25" s="1307" t="s">
        <v>418</v>
      </c>
      <c r="AC25" s="1307"/>
      <c r="AD25" s="1307"/>
      <c r="AE25" s="1307"/>
      <c r="AF25" s="1307"/>
      <c r="AG25" s="1307"/>
      <c r="AH25" s="1307"/>
      <c r="AI25" s="1307"/>
      <c r="AJ25" s="1307"/>
      <c r="AK25" s="1629"/>
      <c r="AL25" s="1629"/>
      <c r="AM25" s="1629"/>
      <c r="AN25" s="1629"/>
      <c r="AO25" s="1629"/>
      <c r="AP25" s="1629"/>
      <c r="AQ25" s="1629"/>
      <c r="AR25" s="1629"/>
      <c r="AS25" s="1629"/>
      <c r="AT25" s="1629"/>
      <c r="AU25" s="1629"/>
      <c r="AV25" s="1629"/>
      <c r="AW25" s="1629"/>
      <c r="AX25" s="1629"/>
      <c r="AY25" s="1629"/>
      <c r="AZ25" s="1629"/>
      <c r="BA25" s="1629"/>
      <c r="BB25" s="1629"/>
      <c r="BC25" s="1629"/>
      <c r="BD25" s="1629"/>
      <c r="BE25" s="1629"/>
      <c r="BF25" s="1629"/>
      <c r="BG25" s="1629"/>
      <c r="BH25" s="1629"/>
      <c r="BI25" s="1629"/>
      <c r="BJ25" s="1629"/>
      <c r="BK25" s="1629"/>
      <c r="BS25" s="60"/>
    </row>
    <row r="26" spans="1:71" s="8" customFormat="1" ht="30" customHeight="1">
      <c r="A26" s="27"/>
      <c r="B26" s="93"/>
      <c r="C26" s="1634"/>
      <c r="D26" s="1634"/>
      <c r="E26" s="1634"/>
      <c r="F26" s="1634"/>
      <c r="G26" s="1634"/>
      <c r="H26" s="1634"/>
      <c r="I26" s="1634"/>
      <c r="J26" s="1634"/>
      <c r="K26" s="1634"/>
      <c r="L26" s="1634"/>
      <c r="M26" s="1634"/>
      <c r="N26" s="1634"/>
      <c r="O26" s="1634"/>
      <c r="P26" s="1634"/>
      <c r="Q26" s="1634"/>
      <c r="R26" s="1634"/>
      <c r="S26" s="1634"/>
      <c r="T26" s="1634"/>
      <c r="U26" s="1634"/>
      <c r="V26" s="1634"/>
      <c r="W26" s="1634"/>
      <c r="X26" s="1634"/>
      <c r="Y26" s="1634"/>
      <c r="Z26" s="1634"/>
      <c r="AA26" s="1634"/>
      <c r="AB26" s="1634"/>
      <c r="AC26" s="1634"/>
      <c r="AD26" s="1634"/>
      <c r="AE26" s="960" t="s">
        <v>109</v>
      </c>
      <c r="AF26" s="960"/>
      <c r="AG26" s="21"/>
      <c r="AH26" s="18"/>
      <c r="AI26" s="18"/>
      <c r="AJ26" s="93"/>
      <c r="AK26" s="903"/>
      <c r="AL26" s="903"/>
      <c r="AM26" s="903"/>
      <c r="AN26" s="903"/>
      <c r="AO26" s="903"/>
      <c r="AP26" s="903"/>
      <c r="AQ26" s="903"/>
      <c r="AR26" s="903"/>
      <c r="AS26" s="903"/>
      <c r="AT26" s="903"/>
      <c r="AU26" s="903"/>
      <c r="AV26" s="903"/>
      <c r="AW26" s="903"/>
      <c r="AX26" s="903"/>
      <c r="AY26" s="903"/>
      <c r="AZ26" s="903"/>
      <c r="BA26" s="903"/>
      <c r="BB26" s="903"/>
      <c r="BC26" s="903"/>
      <c r="BD26" s="903"/>
      <c r="BE26" s="903"/>
      <c r="BF26" s="903"/>
      <c r="BG26" s="903"/>
      <c r="BH26" s="903"/>
      <c r="BI26" s="903"/>
      <c r="BJ26" s="903"/>
      <c r="BK26" s="903"/>
      <c r="BS26" s="61"/>
    </row>
    <row r="27" spans="1:71" s="8" customFormat="1" ht="30" customHeight="1">
      <c r="B27" s="1640" t="s">
        <v>152</v>
      </c>
      <c r="C27" s="1641"/>
      <c r="D27" s="1641"/>
      <c r="E27" s="1641"/>
      <c r="F27" s="1641"/>
      <c r="G27" s="1641"/>
      <c r="H27" s="1641"/>
      <c r="I27" s="1641"/>
      <c r="J27" s="1641"/>
      <c r="K27" s="1641"/>
      <c r="L27" s="1641"/>
      <c r="M27" s="1641"/>
      <c r="N27" s="1644"/>
      <c r="O27" s="1635"/>
      <c r="P27" s="1635"/>
      <c r="Q27" s="1635"/>
      <c r="R27" s="1635"/>
      <c r="S27" s="1635"/>
      <c r="T27" s="1635"/>
      <c r="U27" s="1635"/>
      <c r="V27" s="1635"/>
      <c r="W27" s="1635"/>
      <c r="X27" s="1635"/>
      <c r="Y27" s="1635"/>
      <c r="Z27" s="1635"/>
      <c r="AA27" s="1315" t="s">
        <v>110</v>
      </c>
      <c r="AB27" s="1316"/>
      <c r="AC27" s="1316"/>
      <c r="AD27" s="1316"/>
      <c r="AE27" s="1317"/>
      <c r="AF27" s="1635"/>
      <c r="AG27" s="1635"/>
      <c r="AH27" s="1635"/>
      <c r="AI27" s="1635"/>
      <c r="AJ27" s="307" t="s">
        <v>510</v>
      </c>
      <c r="AK27" s="1635"/>
      <c r="AL27" s="1635"/>
      <c r="AM27" s="307" t="s">
        <v>510</v>
      </c>
      <c r="AN27" s="1635"/>
      <c r="AO27" s="1636"/>
      <c r="AP27" s="1057" t="s">
        <v>145</v>
      </c>
      <c r="AQ27" s="1057"/>
      <c r="AR27" s="1057"/>
      <c r="AS27" s="1632"/>
      <c r="AT27" s="1632"/>
      <c r="AU27" s="1632"/>
      <c r="AV27" s="1632"/>
      <c r="AW27" s="1633"/>
      <c r="AX27" s="1626"/>
      <c r="AY27" s="1625"/>
      <c r="AZ27" s="1625"/>
      <c r="BA27" s="1625"/>
      <c r="BB27" s="1625"/>
      <c r="BC27" s="1637" t="s">
        <v>19</v>
      </c>
      <c r="BD27" s="1637"/>
      <c r="BE27" s="1625"/>
      <c r="BF27" s="1625"/>
      <c r="BG27" s="1625"/>
      <c r="BH27" s="1637" t="s">
        <v>112</v>
      </c>
      <c r="BI27" s="1638"/>
      <c r="BJ27" s="1638"/>
      <c r="BK27" s="1639"/>
      <c r="BS27" s="61"/>
    </row>
    <row r="28" spans="1:71" s="8" customFormat="1" ht="30" customHeight="1">
      <c r="B28" s="1642" t="s">
        <v>153</v>
      </c>
      <c r="C28" s="1643"/>
      <c r="D28" s="1643"/>
      <c r="E28" s="1643"/>
      <c r="F28" s="1643"/>
      <c r="G28" s="1643"/>
      <c r="H28" s="1643"/>
      <c r="I28" s="1643"/>
      <c r="J28" s="1643"/>
      <c r="K28" s="1643"/>
      <c r="L28" s="1643"/>
      <c r="M28" s="1643"/>
      <c r="N28" s="220"/>
      <c r="O28" s="1645"/>
      <c r="P28" s="1645"/>
      <c r="Q28" s="1645"/>
      <c r="R28" s="1645"/>
      <c r="S28" s="1645"/>
      <c r="T28" s="1645"/>
      <c r="U28" s="1645"/>
      <c r="V28" s="1645"/>
      <c r="W28" s="1645"/>
      <c r="X28" s="1645"/>
      <c r="Y28" s="1645"/>
      <c r="Z28" s="1645"/>
      <c r="AA28" s="1645"/>
      <c r="AB28" s="1645"/>
      <c r="AC28" s="1645"/>
      <c r="AD28" s="1645"/>
      <c r="AE28" s="1645"/>
      <c r="AF28" s="1645"/>
      <c r="AG28" s="1645"/>
      <c r="AH28" s="1645"/>
      <c r="AI28" s="1645"/>
      <c r="AJ28" s="1645"/>
      <c r="AK28" s="1645"/>
      <c r="AL28" s="1645"/>
      <c r="AM28" s="1645"/>
      <c r="AN28" s="1645"/>
      <c r="AO28" s="1646"/>
      <c r="AP28" s="1060" t="s">
        <v>293</v>
      </c>
      <c r="AQ28" s="1060"/>
      <c r="AR28" s="1060"/>
      <c r="AS28" s="1060"/>
      <c r="AT28" s="1060"/>
      <c r="AU28" s="1060"/>
      <c r="AV28" s="1060"/>
      <c r="AW28" s="1061"/>
      <c r="AX28" s="1626"/>
      <c r="AY28" s="1625"/>
      <c r="AZ28" s="1625"/>
      <c r="BA28" s="1625"/>
      <c r="BB28" s="1625"/>
      <c r="BC28" s="1637" t="s">
        <v>19</v>
      </c>
      <c r="BD28" s="1637"/>
      <c r="BE28" s="1625"/>
      <c r="BF28" s="1625"/>
      <c r="BG28" s="1625"/>
      <c r="BH28" s="1594" t="s">
        <v>146</v>
      </c>
      <c r="BI28" s="1594"/>
      <c r="BJ28" s="1594"/>
      <c r="BK28" s="1596"/>
      <c r="BS28" s="61"/>
    </row>
    <row r="29" spans="1:71" s="8" customFormat="1" ht="28.5" customHeight="1">
      <c r="B29" s="1640" t="s">
        <v>269</v>
      </c>
      <c r="C29" s="1641"/>
      <c r="D29" s="1641"/>
      <c r="E29" s="1641"/>
      <c r="F29" s="1641"/>
      <c r="G29" s="1641"/>
      <c r="H29" s="1641"/>
      <c r="I29" s="1641"/>
      <c r="J29" s="1641"/>
      <c r="K29" s="1641"/>
      <c r="L29" s="1641"/>
      <c r="M29" s="1641"/>
      <c r="N29" s="1315" t="s">
        <v>147</v>
      </c>
      <c r="O29" s="1316"/>
      <c r="P29" s="1316"/>
      <c r="Q29" s="1316"/>
      <c r="R29" s="1316"/>
      <c r="S29" s="1316"/>
      <c r="T29" s="1316"/>
      <c r="U29" s="1316"/>
      <c r="V29" s="1316"/>
      <c r="W29" s="1316"/>
      <c r="X29" s="1316"/>
      <c r="Y29" s="1316"/>
      <c r="Z29" s="1316"/>
      <c r="AA29" s="1316"/>
      <c r="AB29" s="1316"/>
      <c r="AC29" s="1316"/>
      <c r="AD29" s="1316"/>
      <c r="AE29" s="1316"/>
      <c r="AF29" s="1316"/>
      <c r="AG29" s="1316"/>
      <c r="AH29" s="1316"/>
      <c r="AI29" s="1316"/>
      <c r="AJ29" s="1316"/>
      <c r="AK29" s="1316"/>
      <c r="AL29" s="1316"/>
      <c r="AM29" s="1316"/>
      <c r="AN29" s="1316"/>
      <c r="AO29" s="1317"/>
      <c r="AP29" s="1316" t="s">
        <v>286</v>
      </c>
      <c r="AQ29" s="1316"/>
      <c r="AR29" s="1316"/>
      <c r="AS29" s="1316"/>
      <c r="AT29" s="1316"/>
      <c r="AU29" s="1316"/>
      <c r="AV29" s="1316"/>
      <c r="AW29" s="1316"/>
      <c r="AX29" s="1316"/>
      <c r="AY29" s="1316"/>
      <c r="AZ29" s="1316"/>
      <c r="BA29" s="1316"/>
      <c r="BB29" s="1316"/>
      <c r="BC29" s="1316"/>
      <c r="BD29" s="1316"/>
      <c r="BE29" s="1316"/>
      <c r="BF29" s="1316"/>
      <c r="BG29" s="1316"/>
      <c r="BH29" s="1316"/>
      <c r="BI29" s="1316"/>
      <c r="BJ29" s="1316"/>
      <c r="BK29" s="1317"/>
      <c r="BS29" s="61"/>
    </row>
    <row r="30" spans="1:71" s="8" customFormat="1" ht="28.5" customHeight="1">
      <c r="A30" s="8">
        <v>1</v>
      </c>
      <c r="B30" s="1589"/>
      <c r="C30" s="1590"/>
      <c r="D30" s="1590"/>
      <c r="E30" s="1590"/>
      <c r="F30" s="1590"/>
      <c r="G30" s="1590"/>
      <c r="H30" s="1590"/>
      <c r="I30" s="1590"/>
      <c r="J30" s="1590"/>
      <c r="K30" s="1590"/>
      <c r="L30" s="1590"/>
      <c r="M30" s="1590"/>
      <c r="N30" s="1586"/>
      <c r="O30" s="1587"/>
      <c r="P30" s="1587"/>
      <c r="Q30" s="1587"/>
      <c r="R30" s="1587"/>
      <c r="S30" s="1587"/>
      <c r="T30" s="1587"/>
      <c r="U30" s="1587"/>
      <c r="V30" s="1587"/>
      <c r="W30" s="1587"/>
      <c r="X30" s="1587"/>
      <c r="Y30" s="1587"/>
      <c r="Z30" s="1587"/>
      <c r="AA30" s="1587"/>
      <c r="AB30" s="1587"/>
      <c r="AC30" s="1587"/>
      <c r="AD30" s="1587"/>
      <c r="AE30" s="1587"/>
      <c r="AF30" s="1587"/>
      <c r="AG30" s="1587"/>
      <c r="AH30" s="1587"/>
      <c r="AI30" s="1587"/>
      <c r="AJ30" s="1587"/>
      <c r="AK30" s="1587"/>
      <c r="AL30" s="1587"/>
      <c r="AM30" s="1587"/>
      <c r="AN30" s="1587"/>
      <c r="AO30" s="1588"/>
      <c r="AP30" s="1579"/>
      <c r="AQ30" s="1579"/>
      <c r="AR30" s="1579"/>
      <c r="AS30" s="1579"/>
      <c r="AT30" s="1577" t="s">
        <v>19</v>
      </c>
      <c r="AU30" s="1577"/>
      <c r="AV30" s="1579"/>
      <c r="AW30" s="1579"/>
      <c r="AX30" s="1577" t="s">
        <v>148</v>
      </c>
      <c r="AY30" s="1577"/>
      <c r="AZ30" s="1577"/>
      <c r="BA30" s="1579"/>
      <c r="BB30" s="1579"/>
      <c r="BC30" s="1579"/>
      <c r="BD30" s="1579"/>
      <c r="BE30" s="1577" t="s">
        <v>19</v>
      </c>
      <c r="BF30" s="1577"/>
      <c r="BG30" s="1579"/>
      <c r="BH30" s="1579"/>
      <c r="BI30" s="1577" t="s">
        <v>149</v>
      </c>
      <c r="BJ30" s="1577"/>
      <c r="BK30" s="1578"/>
      <c r="BS30" s="61"/>
    </row>
    <row r="31" spans="1:71" s="8" customFormat="1" ht="28.5" customHeight="1">
      <c r="A31" s="8">
        <v>2</v>
      </c>
      <c r="B31" s="1589"/>
      <c r="C31" s="1590"/>
      <c r="D31" s="1590"/>
      <c r="E31" s="1590"/>
      <c r="F31" s="1590"/>
      <c r="G31" s="1590"/>
      <c r="H31" s="1590"/>
      <c r="I31" s="1590"/>
      <c r="J31" s="1590"/>
      <c r="K31" s="1590"/>
      <c r="L31" s="1590"/>
      <c r="M31" s="1590"/>
      <c r="N31" s="1586"/>
      <c r="O31" s="1587"/>
      <c r="P31" s="1587"/>
      <c r="Q31" s="1587"/>
      <c r="R31" s="1587"/>
      <c r="S31" s="1587"/>
      <c r="T31" s="1587"/>
      <c r="U31" s="1587"/>
      <c r="V31" s="1587"/>
      <c r="W31" s="1587"/>
      <c r="X31" s="1587"/>
      <c r="Y31" s="1587"/>
      <c r="Z31" s="1587"/>
      <c r="AA31" s="1587"/>
      <c r="AB31" s="1587"/>
      <c r="AC31" s="1587"/>
      <c r="AD31" s="1587"/>
      <c r="AE31" s="1587"/>
      <c r="AF31" s="1587"/>
      <c r="AG31" s="1587"/>
      <c r="AH31" s="1587"/>
      <c r="AI31" s="1587"/>
      <c r="AJ31" s="1587"/>
      <c r="AK31" s="1587"/>
      <c r="AL31" s="1587"/>
      <c r="AM31" s="1587"/>
      <c r="AN31" s="1587"/>
      <c r="AO31" s="1588"/>
      <c r="AP31" s="1579"/>
      <c r="AQ31" s="1579"/>
      <c r="AR31" s="1579"/>
      <c r="AS31" s="1579"/>
      <c r="AT31" s="1577" t="s">
        <v>19</v>
      </c>
      <c r="AU31" s="1577"/>
      <c r="AV31" s="1579"/>
      <c r="AW31" s="1579"/>
      <c r="AX31" s="1577" t="s">
        <v>148</v>
      </c>
      <c r="AY31" s="1577"/>
      <c r="AZ31" s="1577"/>
      <c r="BA31" s="1579"/>
      <c r="BB31" s="1579"/>
      <c r="BC31" s="1579"/>
      <c r="BD31" s="1579"/>
      <c r="BE31" s="1577" t="s">
        <v>19</v>
      </c>
      <c r="BF31" s="1577"/>
      <c r="BG31" s="1579"/>
      <c r="BH31" s="1579"/>
      <c r="BI31" s="1577" t="s">
        <v>149</v>
      </c>
      <c r="BJ31" s="1577"/>
      <c r="BK31" s="1578"/>
      <c r="BS31" s="61"/>
    </row>
    <row r="32" spans="1:71" s="8" customFormat="1" ht="28.5" customHeight="1">
      <c r="A32" s="8">
        <v>3</v>
      </c>
      <c r="B32" s="1589"/>
      <c r="C32" s="1590"/>
      <c r="D32" s="1590"/>
      <c r="E32" s="1590"/>
      <c r="F32" s="1590"/>
      <c r="G32" s="1590"/>
      <c r="H32" s="1590"/>
      <c r="I32" s="1590"/>
      <c r="J32" s="1590"/>
      <c r="K32" s="1590"/>
      <c r="L32" s="1590"/>
      <c r="M32" s="1590"/>
      <c r="N32" s="1586"/>
      <c r="O32" s="1587"/>
      <c r="P32" s="1587"/>
      <c r="Q32" s="1587"/>
      <c r="R32" s="1587"/>
      <c r="S32" s="1587"/>
      <c r="T32" s="1587"/>
      <c r="U32" s="1587"/>
      <c r="V32" s="1587"/>
      <c r="W32" s="1587"/>
      <c r="X32" s="1587"/>
      <c r="Y32" s="1587"/>
      <c r="Z32" s="1587"/>
      <c r="AA32" s="1587"/>
      <c r="AB32" s="1587"/>
      <c r="AC32" s="1587"/>
      <c r="AD32" s="1587"/>
      <c r="AE32" s="1587"/>
      <c r="AF32" s="1587"/>
      <c r="AG32" s="1587"/>
      <c r="AH32" s="1587"/>
      <c r="AI32" s="1587"/>
      <c r="AJ32" s="1587"/>
      <c r="AK32" s="1587"/>
      <c r="AL32" s="1587"/>
      <c r="AM32" s="1587"/>
      <c r="AN32" s="1587"/>
      <c r="AO32" s="1588"/>
      <c r="AP32" s="1579"/>
      <c r="AQ32" s="1579"/>
      <c r="AR32" s="1579"/>
      <c r="AS32" s="1579"/>
      <c r="AT32" s="1577" t="s">
        <v>19</v>
      </c>
      <c r="AU32" s="1577"/>
      <c r="AV32" s="1579"/>
      <c r="AW32" s="1579"/>
      <c r="AX32" s="1577" t="s">
        <v>148</v>
      </c>
      <c r="AY32" s="1577"/>
      <c r="AZ32" s="1577"/>
      <c r="BA32" s="1579"/>
      <c r="BB32" s="1579"/>
      <c r="BC32" s="1579"/>
      <c r="BD32" s="1579"/>
      <c r="BE32" s="1577" t="s">
        <v>19</v>
      </c>
      <c r="BF32" s="1577"/>
      <c r="BG32" s="1579"/>
      <c r="BH32" s="1579"/>
      <c r="BI32" s="1577" t="s">
        <v>149</v>
      </c>
      <c r="BJ32" s="1577"/>
      <c r="BK32" s="1578"/>
      <c r="BS32" s="61"/>
    </row>
    <row r="33" spans="1:71" s="8" customFormat="1" ht="28.5" customHeight="1">
      <c r="A33" s="8">
        <v>4</v>
      </c>
      <c r="B33" s="1589"/>
      <c r="C33" s="1590"/>
      <c r="D33" s="1590"/>
      <c r="E33" s="1590"/>
      <c r="F33" s="1590"/>
      <c r="G33" s="1590"/>
      <c r="H33" s="1590"/>
      <c r="I33" s="1590"/>
      <c r="J33" s="1590"/>
      <c r="K33" s="1590"/>
      <c r="L33" s="1590"/>
      <c r="M33" s="1590"/>
      <c r="N33" s="1586"/>
      <c r="O33" s="1587"/>
      <c r="P33" s="1587"/>
      <c r="Q33" s="1587"/>
      <c r="R33" s="1587"/>
      <c r="S33" s="1587"/>
      <c r="T33" s="1587"/>
      <c r="U33" s="1587"/>
      <c r="V33" s="1587"/>
      <c r="W33" s="1587"/>
      <c r="X33" s="1587"/>
      <c r="Y33" s="1587"/>
      <c r="Z33" s="1587"/>
      <c r="AA33" s="1587"/>
      <c r="AB33" s="1587"/>
      <c r="AC33" s="1587"/>
      <c r="AD33" s="1587"/>
      <c r="AE33" s="1587"/>
      <c r="AF33" s="1587"/>
      <c r="AG33" s="1587"/>
      <c r="AH33" s="1587"/>
      <c r="AI33" s="1587"/>
      <c r="AJ33" s="1587"/>
      <c r="AK33" s="1587"/>
      <c r="AL33" s="1587"/>
      <c r="AM33" s="1587"/>
      <c r="AN33" s="1587"/>
      <c r="AO33" s="1588"/>
      <c r="AP33" s="1579"/>
      <c r="AQ33" s="1579"/>
      <c r="AR33" s="1579"/>
      <c r="AS33" s="1579"/>
      <c r="AT33" s="1577" t="s">
        <v>19</v>
      </c>
      <c r="AU33" s="1577"/>
      <c r="AV33" s="1579"/>
      <c r="AW33" s="1579"/>
      <c r="AX33" s="1577" t="s">
        <v>148</v>
      </c>
      <c r="AY33" s="1577"/>
      <c r="AZ33" s="1577"/>
      <c r="BA33" s="1579"/>
      <c r="BB33" s="1579"/>
      <c r="BC33" s="1579"/>
      <c r="BD33" s="1579"/>
      <c r="BE33" s="1577" t="s">
        <v>19</v>
      </c>
      <c r="BF33" s="1577"/>
      <c r="BG33" s="1579"/>
      <c r="BH33" s="1579"/>
      <c r="BI33" s="1577" t="s">
        <v>149</v>
      </c>
      <c r="BJ33" s="1577"/>
      <c r="BK33" s="1578"/>
      <c r="BS33" s="61"/>
    </row>
    <row r="34" spans="1:71" s="8" customFormat="1" ht="28.5" customHeight="1">
      <c r="A34" s="8">
        <v>5</v>
      </c>
      <c r="B34" s="1589"/>
      <c r="C34" s="1590"/>
      <c r="D34" s="1590"/>
      <c r="E34" s="1590"/>
      <c r="F34" s="1590"/>
      <c r="G34" s="1590"/>
      <c r="H34" s="1590"/>
      <c r="I34" s="1590"/>
      <c r="J34" s="1590"/>
      <c r="K34" s="1590"/>
      <c r="L34" s="1590"/>
      <c r="M34" s="1590"/>
      <c r="N34" s="1586"/>
      <c r="O34" s="1587"/>
      <c r="P34" s="1587"/>
      <c r="Q34" s="1587"/>
      <c r="R34" s="1587"/>
      <c r="S34" s="1587"/>
      <c r="T34" s="1587"/>
      <c r="U34" s="1587"/>
      <c r="V34" s="1587"/>
      <c r="W34" s="1587"/>
      <c r="X34" s="1587"/>
      <c r="Y34" s="1587"/>
      <c r="Z34" s="1587"/>
      <c r="AA34" s="1587"/>
      <c r="AB34" s="1587"/>
      <c r="AC34" s="1587"/>
      <c r="AD34" s="1587"/>
      <c r="AE34" s="1587"/>
      <c r="AF34" s="1587"/>
      <c r="AG34" s="1587"/>
      <c r="AH34" s="1587"/>
      <c r="AI34" s="1587"/>
      <c r="AJ34" s="1587"/>
      <c r="AK34" s="1587"/>
      <c r="AL34" s="1587"/>
      <c r="AM34" s="1587"/>
      <c r="AN34" s="1587"/>
      <c r="AO34" s="1588"/>
      <c r="AP34" s="1579"/>
      <c r="AQ34" s="1579"/>
      <c r="AR34" s="1579"/>
      <c r="AS34" s="1579"/>
      <c r="AT34" s="1577" t="s">
        <v>19</v>
      </c>
      <c r="AU34" s="1577"/>
      <c r="AV34" s="1579"/>
      <c r="AW34" s="1579"/>
      <c r="AX34" s="1577" t="s">
        <v>148</v>
      </c>
      <c r="AY34" s="1577"/>
      <c r="AZ34" s="1577"/>
      <c r="BA34" s="1579"/>
      <c r="BB34" s="1579"/>
      <c r="BC34" s="1579"/>
      <c r="BD34" s="1579"/>
      <c r="BE34" s="1577" t="s">
        <v>19</v>
      </c>
      <c r="BF34" s="1577"/>
      <c r="BG34" s="1579"/>
      <c r="BH34" s="1579"/>
      <c r="BI34" s="1577" t="s">
        <v>149</v>
      </c>
      <c r="BJ34" s="1577"/>
      <c r="BK34" s="1578"/>
      <c r="BS34" s="61"/>
    </row>
    <row r="35" spans="1:71" s="8" customFormat="1" ht="28.5" customHeight="1">
      <c r="A35" s="8">
        <v>6</v>
      </c>
      <c r="B35" s="1589"/>
      <c r="C35" s="1590"/>
      <c r="D35" s="1590"/>
      <c r="E35" s="1590"/>
      <c r="F35" s="1590"/>
      <c r="G35" s="1590"/>
      <c r="H35" s="1590"/>
      <c r="I35" s="1590"/>
      <c r="J35" s="1590"/>
      <c r="K35" s="1590"/>
      <c r="L35" s="1590"/>
      <c r="M35" s="1590"/>
      <c r="N35" s="1586"/>
      <c r="O35" s="1587"/>
      <c r="P35" s="1587"/>
      <c r="Q35" s="1587"/>
      <c r="R35" s="1587"/>
      <c r="S35" s="1587"/>
      <c r="T35" s="1587"/>
      <c r="U35" s="1587"/>
      <c r="V35" s="1587"/>
      <c r="W35" s="1587"/>
      <c r="X35" s="1587"/>
      <c r="Y35" s="1587"/>
      <c r="Z35" s="1587"/>
      <c r="AA35" s="1587"/>
      <c r="AB35" s="1587"/>
      <c r="AC35" s="1587"/>
      <c r="AD35" s="1587"/>
      <c r="AE35" s="1587"/>
      <c r="AF35" s="1587"/>
      <c r="AG35" s="1587"/>
      <c r="AH35" s="1587"/>
      <c r="AI35" s="1587"/>
      <c r="AJ35" s="1587"/>
      <c r="AK35" s="1587"/>
      <c r="AL35" s="1587"/>
      <c r="AM35" s="1587"/>
      <c r="AN35" s="1587"/>
      <c r="AO35" s="1588"/>
      <c r="AP35" s="1579"/>
      <c r="AQ35" s="1579"/>
      <c r="AR35" s="1579"/>
      <c r="AS35" s="1579"/>
      <c r="AT35" s="1577" t="s">
        <v>19</v>
      </c>
      <c r="AU35" s="1577"/>
      <c r="AV35" s="1579"/>
      <c r="AW35" s="1579"/>
      <c r="AX35" s="1577" t="s">
        <v>148</v>
      </c>
      <c r="AY35" s="1577"/>
      <c r="AZ35" s="1577"/>
      <c r="BA35" s="1579"/>
      <c r="BB35" s="1579"/>
      <c r="BC35" s="1579"/>
      <c r="BD35" s="1579"/>
      <c r="BE35" s="1577" t="s">
        <v>19</v>
      </c>
      <c r="BF35" s="1577"/>
      <c r="BG35" s="1579"/>
      <c r="BH35" s="1579"/>
      <c r="BI35" s="1577" t="s">
        <v>149</v>
      </c>
      <c r="BJ35" s="1577"/>
      <c r="BK35" s="1578"/>
      <c r="BS35" s="61"/>
    </row>
    <row r="36" spans="1:71" s="8" customFormat="1" ht="28.5" customHeight="1">
      <c r="A36" s="8">
        <v>7</v>
      </c>
      <c r="B36" s="1589"/>
      <c r="C36" s="1590"/>
      <c r="D36" s="1590"/>
      <c r="E36" s="1590"/>
      <c r="F36" s="1590"/>
      <c r="G36" s="1590"/>
      <c r="H36" s="1590"/>
      <c r="I36" s="1590"/>
      <c r="J36" s="1590"/>
      <c r="K36" s="1590"/>
      <c r="L36" s="1590"/>
      <c r="M36" s="1590"/>
      <c r="N36" s="1586"/>
      <c r="O36" s="1587"/>
      <c r="P36" s="1587"/>
      <c r="Q36" s="1587"/>
      <c r="R36" s="1587"/>
      <c r="S36" s="1587"/>
      <c r="T36" s="1587"/>
      <c r="U36" s="1587"/>
      <c r="V36" s="1587"/>
      <c r="W36" s="1587"/>
      <c r="X36" s="1587"/>
      <c r="Y36" s="1587"/>
      <c r="Z36" s="1587"/>
      <c r="AA36" s="1587"/>
      <c r="AB36" s="1587"/>
      <c r="AC36" s="1587"/>
      <c r="AD36" s="1587"/>
      <c r="AE36" s="1587"/>
      <c r="AF36" s="1587"/>
      <c r="AG36" s="1587"/>
      <c r="AH36" s="1587"/>
      <c r="AI36" s="1587"/>
      <c r="AJ36" s="1587"/>
      <c r="AK36" s="1587"/>
      <c r="AL36" s="1587"/>
      <c r="AM36" s="1587"/>
      <c r="AN36" s="1587"/>
      <c r="AO36" s="1588"/>
      <c r="AP36" s="1579"/>
      <c r="AQ36" s="1579"/>
      <c r="AR36" s="1579"/>
      <c r="AS36" s="1579"/>
      <c r="AT36" s="1577" t="s">
        <v>19</v>
      </c>
      <c r="AU36" s="1577"/>
      <c r="AV36" s="1579"/>
      <c r="AW36" s="1579"/>
      <c r="AX36" s="1577" t="s">
        <v>148</v>
      </c>
      <c r="AY36" s="1577"/>
      <c r="AZ36" s="1577"/>
      <c r="BA36" s="1579"/>
      <c r="BB36" s="1579"/>
      <c r="BC36" s="1579"/>
      <c r="BD36" s="1579"/>
      <c r="BE36" s="1577" t="s">
        <v>19</v>
      </c>
      <c r="BF36" s="1577"/>
      <c r="BG36" s="1579"/>
      <c r="BH36" s="1579"/>
      <c r="BI36" s="1577" t="s">
        <v>149</v>
      </c>
      <c r="BJ36" s="1577"/>
      <c r="BK36" s="1578"/>
      <c r="BS36" s="61"/>
    </row>
    <row r="37" spans="1:71" s="8" customFormat="1" ht="28.5" customHeight="1">
      <c r="A37" s="8">
        <v>8</v>
      </c>
      <c r="B37" s="1589"/>
      <c r="C37" s="1590"/>
      <c r="D37" s="1590"/>
      <c r="E37" s="1590"/>
      <c r="F37" s="1590"/>
      <c r="G37" s="1590"/>
      <c r="H37" s="1590"/>
      <c r="I37" s="1590"/>
      <c r="J37" s="1590"/>
      <c r="K37" s="1590"/>
      <c r="L37" s="1590"/>
      <c r="M37" s="1590"/>
      <c r="N37" s="1586"/>
      <c r="O37" s="1587"/>
      <c r="P37" s="1587"/>
      <c r="Q37" s="1587"/>
      <c r="R37" s="1587"/>
      <c r="S37" s="1587"/>
      <c r="T37" s="1587"/>
      <c r="U37" s="1587"/>
      <c r="V37" s="1587"/>
      <c r="W37" s="1587"/>
      <c r="X37" s="1587"/>
      <c r="Y37" s="1587"/>
      <c r="Z37" s="1587"/>
      <c r="AA37" s="1587"/>
      <c r="AB37" s="1587"/>
      <c r="AC37" s="1587"/>
      <c r="AD37" s="1587"/>
      <c r="AE37" s="1587"/>
      <c r="AF37" s="1587"/>
      <c r="AG37" s="1587"/>
      <c r="AH37" s="1587"/>
      <c r="AI37" s="1587"/>
      <c r="AJ37" s="1587"/>
      <c r="AK37" s="1587"/>
      <c r="AL37" s="1587"/>
      <c r="AM37" s="1587"/>
      <c r="AN37" s="1587"/>
      <c r="AO37" s="1588"/>
      <c r="AP37" s="1579"/>
      <c r="AQ37" s="1579"/>
      <c r="AR37" s="1579"/>
      <c r="AS37" s="1579"/>
      <c r="AT37" s="1577" t="s">
        <v>19</v>
      </c>
      <c r="AU37" s="1577"/>
      <c r="AV37" s="1579"/>
      <c r="AW37" s="1579"/>
      <c r="AX37" s="1577" t="s">
        <v>148</v>
      </c>
      <c r="AY37" s="1577"/>
      <c r="AZ37" s="1577"/>
      <c r="BA37" s="1579"/>
      <c r="BB37" s="1579"/>
      <c r="BC37" s="1579"/>
      <c r="BD37" s="1579"/>
      <c r="BE37" s="1577" t="s">
        <v>19</v>
      </c>
      <c r="BF37" s="1577"/>
      <c r="BG37" s="1579"/>
      <c r="BH37" s="1579"/>
      <c r="BI37" s="1577" t="s">
        <v>149</v>
      </c>
      <c r="BJ37" s="1577"/>
      <c r="BK37" s="1578"/>
      <c r="BS37" s="61"/>
    </row>
    <row r="38" spans="1:71" s="8" customFormat="1" ht="28.5" customHeight="1">
      <c r="A38" s="8">
        <v>9</v>
      </c>
      <c r="B38" s="1589"/>
      <c r="C38" s="1590"/>
      <c r="D38" s="1590"/>
      <c r="E38" s="1590"/>
      <c r="F38" s="1590"/>
      <c r="G38" s="1590"/>
      <c r="H38" s="1590"/>
      <c r="I38" s="1590"/>
      <c r="J38" s="1590"/>
      <c r="K38" s="1590"/>
      <c r="L38" s="1590"/>
      <c r="M38" s="1590"/>
      <c r="N38" s="1586"/>
      <c r="O38" s="1587"/>
      <c r="P38" s="1587"/>
      <c r="Q38" s="1587"/>
      <c r="R38" s="1587"/>
      <c r="S38" s="1587"/>
      <c r="T38" s="1587"/>
      <c r="U38" s="1587"/>
      <c r="V38" s="1587"/>
      <c r="W38" s="1587"/>
      <c r="X38" s="1587"/>
      <c r="Y38" s="1587"/>
      <c r="Z38" s="1587"/>
      <c r="AA38" s="1587"/>
      <c r="AB38" s="1587"/>
      <c r="AC38" s="1587"/>
      <c r="AD38" s="1587"/>
      <c r="AE38" s="1587"/>
      <c r="AF38" s="1587"/>
      <c r="AG38" s="1587"/>
      <c r="AH38" s="1587"/>
      <c r="AI38" s="1587"/>
      <c r="AJ38" s="1587"/>
      <c r="AK38" s="1587"/>
      <c r="AL38" s="1587"/>
      <c r="AM38" s="1587"/>
      <c r="AN38" s="1587"/>
      <c r="AO38" s="1588"/>
      <c r="AP38" s="1579"/>
      <c r="AQ38" s="1579"/>
      <c r="AR38" s="1579"/>
      <c r="AS38" s="1579"/>
      <c r="AT38" s="1577" t="s">
        <v>19</v>
      </c>
      <c r="AU38" s="1577"/>
      <c r="AV38" s="1579"/>
      <c r="AW38" s="1579"/>
      <c r="AX38" s="1577" t="s">
        <v>148</v>
      </c>
      <c r="AY38" s="1577"/>
      <c r="AZ38" s="1577"/>
      <c r="BA38" s="1579"/>
      <c r="BB38" s="1579"/>
      <c r="BC38" s="1579"/>
      <c r="BD38" s="1579"/>
      <c r="BE38" s="1577" t="s">
        <v>19</v>
      </c>
      <c r="BF38" s="1577"/>
      <c r="BG38" s="1579"/>
      <c r="BH38" s="1579"/>
      <c r="BI38" s="1577" t="s">
        <v>149</v>
      </c>
      <c r="BJ38" s="1577"/>
      <c r="BK38" s="1578"/>
      <c r="BS38" s="61"/>
    </row>
    <row r="39" spans="1:71" s="8" customFormat="1" ht="28.5" customHeight="1">
      <c r="A39" s="8">
        <v>10</v>
      </c>
      <c r="B39" s="1589"/>
      <c r="C39" s="1590"/>
      <c r="D39" s="1590"/>
      <c r="E39" s="1590"/>
      <c r="F39" s="1590"/>
      <c r="G39" s="1590"/>
      <c r="H39" s="1590"/>
      <c r="I39" s="1590"/>
      <c r="J39" s="1590"/>
      <c r="K39" s="1590"/>
      <c r="L39" s="1590"/>
      <c r="M39" s="1590"/>
      <c r="N39" s="1586"/>
      <c r="O39" s="1587"/>
      <c r="P39" s="1587"/>
      <c r="Q39" s="1587"/>
      <c r="R39" s="1587"/>
      <c r="S39" s="1587"/>
      <c r="T39" s="1587"/>
      <c r="U39" s="1587"/>
      <c r="V39" s="1587"/>
      <c r="W39" s="1587"/>
      <c r="X39" s="1587"/>
      <c r="Y39" s="1587"/>
      <c r="Z39" s="1587"/>
      <c r="AA39" s="1587"/>
      <c r="AB39" s="1587"/>
      <c r="AC39" s="1587"/>
      <c r="AD39" s="1587"/>
      <c r="AE39" s="1587"/>
      <c r="AF39" s="1587"/>
      <c r="AG39" s="1587"/>
      <c r="AH39" s="1587"/>
      <c r="AI39" s="1587"/>
      <c r="AJ39" s="1587"/>
      <c r="AK39" s="1587"/>
      <c r="AL39" s="1587"/>
      <c r="AM39" s="1587"/>
      <c r="AN39" s="1587"/>
      <c r="AO39" s="1588"/>
      <c r="AP39" s="1579"/>
      <c r="AQ39" s="1579"/>
      <c r="AR39" s="1579"/>
      <c r="AS39" s="1579"/>
      <c r="AT39" s="1577" t="s">
        <v>19</v>
      </c>
      <c r="AU39" s="1577"/>
      <c r="AV39" s="1579"/>
      <c r="AW39" s="1579"/>
      <c r="AX39" s="1577" t="s">
        <v>148</v>
      </c>
      <c r="AY39" s="1577"/>
      <c r="AZ39" s="1577"/>
      <c r="BA39" s="1579"/>
      <c r="BB39" s="1579"/>
      <c r="BC39" s="1579"/>
      <c r="BD39" s="1579"/>
      <c r="BE39" s="1577" t="s">
        <v>19</v>
      </c>
      <c r="BF39" s="1577"/>
      <c r="BG39" s="1579"/>
      <c r="BH39" s="1579"/>
      <c r="BI39" s="1577" t="s">
        <v>149</v>
      </c>
      <c r="BJ39" s="1577"/>
      <c r="BK39" s="1578"/>
      <c r="BS39" s="61"/>
    </row>
    <row r="40" spans="1:71" s="8" customFormat="1" ht="28.5" customHeight="1">
      <c r="A40" s="8">
        <v>11</v>
      </c>
      <c r="B40" s="1589"/>
      <c r="C40" s="1590"/>
      <c r="D40" s="1590"/>
      <c r="E40" s="1590"/>
      <c r="F40" s="1590"/>
      <c r="G40" s="1590"/>
      <c r="H40" s="1590"/>
      <c r="I40" s="1590"/>
      <c r="J40" s="1590"/>
      <c r="K40" s="1590"/>
      <c r="L40" s="1590"/>
      <c r="M40" s="1590"/>
      <c r="N40" s="1586"/>
      <c r="O40" s="1587"/>
      <c r="P40" s="1587"/>
      <c r="Q40" s="1587"/>
      <c r="R40" s="1587"/>
      <c r="S40" s="1587"/>
      <c r="T40" s="1587"/>
      <c r="U40" s="1587"/>
      <c r="V40" s="1587"/>
      <c r="W40" s="1587"/>
      <c r="X40" s="1587"/>
      <c r="Y40" s="1587"/>
      <c r="Z40" s="1587"/>
      <c r="AA40" s="1587"/>
      <c r="AB40" s="1587"/>
      <c r="AC40" s="1587"/>
      <c r="AD40" s="1587"/>
      <c r="AE40" s="1587"/>
      <c r="AF40" s="1587"/>
      <c r="AG40" s="1587"/>
      <c r="AH40" s="1587"/>
      <c r="AI40" s="1587"/>
      <c r="AJ40" s="1587"/>
      <c r="AK40" s="1587"/>
      <c r="AL40" s="1587"/>
      <c r="AM40" s="1587"/>
      <c r="AN40" s="1587"/>
      <c r="AO40" s="1588"/>
      <c r="AP40" s="1579"/>
      <c r="AQ40" s="1579"/>
      <c r="AR40" s="1579"/>
      <c r="AS40" s="1579"/>
      <c r="AT40" s="1577" t="s">
        <v>19</v>
      </c>
      <c r="AU40" s="1577"/>
      <c r="AV40" s="1579"/>
      <c r="AW40" s="1579"/>
      <c r="AX40" s="1577" t="s">
        <v>148</v>
      </c>
      <c r="AY40" s="1577"/>
      <c r="AZ40" s="1577"/>
      <c r="BA40" s="1579"/>
      <c r="BB40" s="1579"/>
      <c r="BC40" s="1579"/>
      <c r="BD40" s="1579"/>
      <c r="BE40" s="1577" t="s">
        <v>19</v>
      </c>
      <c r="BF40" s="1577"/>
      <c r="BG40" s="1579"/>
      <c r="BH40" s="1579"/>
      <c r="BI40" s="1577" t="s">
        <v>149</v>
      </c>
      <c r="BJ40" s="1577"/>
      <c r="BK40" s="1578"/>
      <c r="BS40" s="61"/>
    </row>
    <row r="41" spans="1:71" s="8" customFormat="1" ht="28.5" customHeight="1">
      <c r="A41" s="8">
        <v>12</v>
      </c>
      <c r="B41" s="1589"/>
      <c r="C41" s="1590"/>
      <c r="D41" s="1590"/>
      <c r="E41" s="1590"/>
      <c r="F41" s="1590"/>
      <c r="G41" s="1590"/>
      <c r="H41" s="1590"/>
      <c r="I41" s="1590"/>
      <c r="J41" s="1590"/>
      <c r="K41" s="1590"/>
      <c r="L41" s="1590"/>
      <c r="M41" s="1590"/>
      <c r="N41" s="1586"/>
      <c r="O41" s="1587"/>
      <c r="P41" s="1587"/>
      <c r="Q41" s="1587"/>
      <c r="R41" s="1587"/>
      <c r="S41" s="1587"/>
      <c r="T41" s="1587"/>
      <c r="U41" s="1587"/>
      <c r="V41" s="1587"/>
      <c r="W41" s="1587"/>
      <c r="X41" s="1587"/>
      <c r="Y41" s="1587"/>
      <c r="Z41" s="1587"/>
      <c r="AA41" s="1587"/>
      <c r="AB41" s="1587"/>
      <c r="AC41" s="1587"/>
      <c r="AD41" s="1587"/>
      <c r="AE41" s="1587"/>
      <c r="AF41" s="1587"/>
      <c r="AG41" s="1587"/>
      <c r="AH41" s="1587"/>
      <c r="AI41" s="1587"/>
      <c r="AJ41" s="1587"/>
      <c r="AK41" s="1587"/>
      <c r="AL41" s="1587"/>
      <c r="AM41" s="1587"/>
      <c r="AN41" s="1587"/>
      <c r="AO41" s="1588"/>
      <c r="AP41" s="1579"/>
      <c r="AQ41" s="1579"/>
      <c r="AR41" s="1579"/>
      <c r="AS41" s="1579"/>
      <c r="AT41" s="1577" t="s">
        <v>19</v>
      </c>
      <c r="AU41" s="1577"/>
      <c r="AV41" s="1579"/>
      <c r="AW41" s="1579"/>
      <c r="AX41" s="1577" t="s">
        <v>148</v>
      </c>
      <c r="AY41" s="1577"/>
      <c r="AZ41" s="1577"/>
      <c r="BA41" s="1579"/>
      <c r="BB41" s="1579"/>
      <c r="BC41" s="1579"/>
      <c r="BD41" s="1579"/>
      <c r="BE41" s="1577" t="s">
        <v>19</v>
      </c>
      <c r="BF41" s="1577"/>
      <c r="BG41" s="1579"/>
      <c r="BH41" s="1579"/>
      <c r="BI41" s="1577" t="s">
        <v>149</v>
      </c>
      <c r="BJ41" s="1577"/>
      <c r="BK41" s="1578"/>
      <c r="BS41" s="61"/>
    </row>
    <row r="42" spans="1:71" s="8" customFormat="1" ht="28.5" customHeight="1">
      <c r="A42" s="8">
        <v>13</v>
      </c>
      <c r="B42" s="1589"/>
      <c r="C42" s="1590"/>
      <c r="D42" s="1590"/>
      <c r="E42" s="1590"/>
      <c r="F42" s="1590"/>
      <c r="G42" s="1590"/>
      <c r="H42" s="1590"/>
      <c r="I42" s="1590"/>
      <c r="J42" s="1590"/>
      <c r="K42" s="1590"/>
      <c r="L42" s="1590"/>
      <c r="M42" s="1590"/>
      <c r="N42" s="1586"/>
      <c r="O42" s="1587"/>
      <c r="P42" s="1587"/>
      <c r="Q42" s="1587"/>
      <c r="R42" s="1587"/>
      <c r="S42" s="1587"/>
      <c r="T42" s="1587"/>
      <c r="U42" s="1587"/>
      <c r="V42" s="1587"/>
      <c r="W42" s="1587"/>
      <c r="X42" s="1587"/>
      <c r="Y42" s="1587"/>
      <c r="Z42" s="1587"/>
      <c r="AA42" s="1587"/>
      <c r="AB42" s="1587"/>
      <c r="AC42" s="1587"/>
      <c r="AD42" s="1587"/>
      <c r="AE42" s="1587"/>
      <c r="AF42" s="1587"/>
      <c r="AG42" s="1587"/>
      <c r="AH42" s="1587"/>
      <c r="AI42" s="1587"/>
      <c r="AJ42" s="1587"/>
      <c r="AK42" s="1587"/>
      <c r="AL42" s="1587"/>
      <c r="AM42" s="1587"/>
      <c r="AN42" s="1587"/>
      <c r="AO42" s="1588"/>
      <c r="AP42" s="1579"/>
      <c r="AQ42" s="1579"/>
      <c r="AR42" s="1579"/>
      <c r="AS42" s="1579"/>
      <c r="AT42" s="1577" t="s">
        <v>19</v>
      </c>
      <c r="AU42" s="1577"/>
      <c r="AV42" s="1579"/>
      <c r="AW42" s="1579"/>
      <c r="AX42" s="1577" t="s">
        <v>148</v>
      </c>
      <c r="AY42" s="1577"/>
      <c r="AZ42" s="1577"/>
      <c r="BA42" s="1579"/>
      <c r="BB42" s="1579"/>
      <c r="BC42" s="1579"/>
      <c r="BD42" s="1579"/>
      <c r="BE42" s="1577" t="s">
        <v>19</v>
      </c>
      <c r="BF42" s="1577"/>
      <c r="BG42" s="1579"/>
      <c r="BH42" s="1579"/>
      <c r="BI42" s="1577" t="s">
        <v>149</v>
      </c>
      <c r="BJ42" s="1577"/>
      <c r="BK42" s="1578"/>
      <c r="BS42" s="61"/>
    </row>
    <row r="43" spans="1:71" s="8" customFormat="1" ht="28.5" customHeight="1">
      <c r="A43" s="8">
        <v>14</v>
      </c>
      <c r="B43" s="1589"/>
      <c r="C43" s="1590"/>
      <c r="D43" s="1590"/>
      <c r="E43" s="1590"/>
      <c r="F43" s="1590"/>
      <c r="G43" s="1590"/>
      <c r="H43" s="1590"/>
      <c r="I43" s="1590"/>
      <c r="J43" s="1590"/>
      <c r="K43" s="1590"/>
      <c r="L43" s="1590"/>
      <c r="M43" s="1590"/>
      <c r="N43" s="1586"/>
      <c r="O43" s="1587"/>
      <c r="P43" s="1587"/>
      <c r="Q43" s="1587"/>
      <c r="R43" s="1587"/>
      <c r="S43" s="1587"/>
      <c r="T43" s="1587"/>
      <c r="U43" s="1587"/>
      <c r="V43" s="1587"/>
      <c r="W43" s="1587"/>
      <c r="X43" s="1587"/>
      <c r="Y43" s="1587"/>
      <c r="Z43" s="1587"/>
      <c r="AA43" s="1587"/>
      <c r="AB43" s="1587"/>
      <c r="AC43" s="1587"/>
      <c r="AD43" s="1587"/>
      <c r="AE43" s="1587"/>
      <c r="AF43" s="1587"/>
      <c r="AG43" s="1587"/>
      <c r="AH43" s="1587"/>
      <c r="AI43" s="1587"/>
      <c r="AJ43" s="1587"/>
      <c r="AK43" s="1587"/>
      <c r="AL43" s="1587"/>
      <c r="AM43" s="1587"/>
      <c r="AN43" s="1587"/>
      <c r="AO43" s="1588"/>
      <c r="AP43" s="1579"/>
      <c r="AQ43" s="1579"/>
      <c r="AR43" s="1579"/>
      <c r="AS43" s="1579"/>
      <c r="AT43" s="1577" t="s">
        <v>19</v>
      </c>
      <c r="AU43" s="1577"/>
      <c r="AV43" s="1579"/>
      <c r="AW43" s="1579"/>
      <c r="AX43" s="1577" t="s">
        <v>148</v>
      </c>
      <c r="AY43" s="1577"/>
      <c r="AZ43" s="1577"/>
      <c r="BA43" s="1579"/>
      <c r="BB43" s="1579"/>
      <c r="BC43" s="1579"/>
      <c r="BD43" s="1579"/>
      <c r="BE43" s="1577" t="s">
        <v>19</v>
      </c>
      <c r="BF43" s="1577"/>
      <c r="BG43" s="1579"/>
      <c r="BH43" s="1579"/>
      <c r="BI43" s="1577" t="s">
        <v>149</v>
      </c>
      <c r="BJ43" s="1577"/>
      <c r="BK43" s="1578"/>
      <c r="BS43" s="61"/>
    </row>
    <row r="44" spans="1:71" s="8" customFormat="1" ht="28.5" customHeight="1">
      <c r="A44" s="8">
        <v>15</v>
      </c>
      <c r="B44" s="1589"/>
      <c r="C44" s="1590"/>
      <c r="D44" s="1590"/>
      <c r="E44" s="1590"/>
      <c r="F44" s="1590"/>
      <c r="G44" s="1590"/>
      <c r="H44" s="1590"/>
      <c r="I44" s="1590"/>
      <c r="J44" s="1590"/>
      <c r="K44" s="1590"/>
      <c r="L44" s="1590"/>
      <c r="M44" s="1590"/>
      <c r="N44" s="1586"/>
      <c r="O44" s="1587"/>
      <c r="P44" s="1587"/>
      <c r="Q44" s="1587"/>
      <c r="R44" s="1587"/>
      <c r="S44" s="1587"/>
      <c r="T44" s="1587"/>
      <c r="U44" s="1587"/>
      <c r="V44" s="1587"/>
      <c r="W44" s="1587"/>
      <c r="X44" s="1587"/>
      <c r="Y44" s="1587"/>
      <c r="Z44" s="1587"/>
      <c r="AA44" s="1587"/>
      <c r="AB44" s="1587"/>
      <c r="AC44" s="1587"/>
      <c r="AD44" s="1587"/>
      <c r="AE44" s="1587"/>
      <c r="AF44" s="1587"/>
      <c r="AG44" s="1587"/>
      <c r="AH44" s="1587"/>
      <c r="AI44" s="1587"/>
      <c r="AJ44" s="1587"/>
      <c r="AK44" s="1587"/>
      <c r="AL44" s="1587"/>
      <c r="AM44" s="1587"/>
      <c r="AN44" s="1587"/>
      <c r="AO44" s="1588"/>
      <c r="AP44" s="1579"/>
      <c r="AQ44" s="1579"/>
      <c r="AR44" s="1579"/>
      <c r="AS44" s="1579"/>
      <c r="AT44" s="1577" t="s">
        <v>19</v>
      </c>
      <c r="AU44" s="1577"/>
      <c r="AV44" s="1579"/>
      <c r="AW44" s="1579"/>
      <c r="AX44" s="1577" t="s">
        <v>148</v>
      </c>
      <c r="AY44" s="1577"/>
      <c r="AZ44" s="1577"/>
      <c r="BA44" s="1579"/>
      <c r="BB44" s="1579"/>
      <c r="BC44" s="1579"/>
      <c r="BD44" s="1579"/>
      <c r="BE44" s="1577" t="s">
        <v>19</v>
      </c>
      <c r="BF44" s="1577"/>
      <c r="BG44" s="1579"/>
      <c r="BH44" s="1579"/>
      <c r="BI44" s="1577" t="s">
        <v>149</v>
      </c>
      <c r="BJ44" s="1577"/>
      <c r="BK44" s="1578"/>
      <c r="BS44" s="61"/>
    </row>
    <row r="45" spans="1:71" s="8" customFormat="1" ht="14.25" customHeight="1">
      <c r="A45" s="33"/>
      <c r="B45" s="1056" t="s">
        <v>413</v>
      </c>
      <c r="C45" s="1057"/>
      <c r="D45" s="1057"/>
      <c r="E45" s="1057"/>
      <c r="F45" s="1057"/>
      <c r="G45" s="1057"/>
      <c r="H45" s="1057"/>
      <c r="I45" s="1057"/>
      <c r="J45" s="1057"/>
      <c r="K45" s="1057"/>
      <c r="L45" s="1057"/>
      <c r="M45" s="1057"/>
      <c r="N45" s="1580"/>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c r="AN45" s="1581"/>
      <c r="AO45" s="1582"/>
      <c r="AP45" s="1593" t="s">
        <v>287</v>
      </c>
      <c r="AQ45" s="1593"/>
      <c r="AR45" s="1593"/>
      <c r="AS45" s="1593"/>
      <c r="AT45" s="1593"/>
      <c r="AU45" s="1593"/>
      <c r="AV45" s="1593"/>
      <c r="AW45" s="1593"/>
      <c r="AX45" s="1591"/>
      <c r="AY45" s="1591"/>
      <c r="AZ45" s="1591"/>
      <c r="BA45" s="1591"/>
      <c r="BB45" s="1593" t="s">
        <v>19</v>
      </c>
      <c r="BC45" s="1593"/>
      <c r="BD45" s="1593"/>
      <c r="BE45" s="1591"/>
      <c r="BF45" s="1591"/>
      <c r="BG45" s="1591"/>
      <c r="BH45" s="1591"/>
      <c r="BI45" s="1593" t="s">
        <v>20</v>
      </c>
      <c r="BJ45" s="1593"/>
      <c r="BK45" s="1595"/>
      <c r="BS45" s="61"/>
    </row>
    <row r="46" spans="1:71" s="8" customFormat="1" ht="14.25" customHeight="1">
      <c r="A46" s="33"/>
      <c r="B46" s="1059" t="s">
        <v>414</v>
      </c>
      <c r="C46" s="1060"/>
      <c r="D46" s="1060"/>
      <c r="E46" s="1060"/>
      <c r="F46" s="1060"/>
      <c r="G46" s="1060"/>
      <c r="H46" s="1060"/>
      <c r="I46" s="1060"/>
      <c r="J46" s="1060"/>
      <c r="K46" s="1060"/>
      <c r="L46" s="1060"/>
      <c r="M46" s="1060"/>
      <c r="N46" s="1583"/>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c r="AN46" s="1584"/>
      <c r="AO46" s="1585"/>
      <c r="AP46" s="1594"/>
      <c r="AQ46" s="1594"/>
      <c r="AR46" s="1594"/>
      <c r="AS46" s="1594"/>
      <c r="AT46" s="1594"/>
      <c r="AU46" s="1594"/>
      <c r="AV46" s="1594"/>
      <c r="AW46" s="1594"/>
      <c r="AX46" s="1592"/>
      <c r="AY46" s="1592"/>
      <c r="AZ46" s="1592"/>
      <c r="BA46" s="1592"/>
      <c r="BB46" s="1594"/>
      <c r="BC46" s="1594"/>
      <c r="BD46" s="1594"/>
      <c r="BE46" s="1592"/>
      <c r="BF46" s="1592"/>
      <c r="BG46" s="1592"/>
      <c r="BH46" s="1592"/>
      <c r="BI46" s="1594"/>
      <c r="BJ46" s="1594"/>
      <c r="BK46" s="1596"/>
      <c r="BS46" s="61"/>
    </row>
    <row r="47" spans="1:71" s="8" customFormat="1" ht="14.25" customHeight="1">
      <c r="A47" s="33"/>
      <c r="B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1"/>
      <c r="AQ47" s="21"/>
      <c r="AR47" s="21"/>
      <c r="AS47" s="21"/>
      <c r="AT47" s="21"/>
      <c r="AU47" s="21"/>
      <c r="AV47" s="21"/>
      <c r="AW47" s="21"/>
      <c r="AX47" s="21"/>
      <c r="AY47" s="21"/>
      <c r="AZ47" s="21"/>
      <c r="BA47" s="21"/>
      <c r="BB47" s="21"/>
      <c r="BC47" s="21"/>
      <c r="BD47" s="21"/>
      <c r="BE47" s="21"/>
      <c r="BF47" s="21"/>
      <c r="BG47" s="21"/>
      <c r="BH47" s="21"/>
      <c r="BI47" s="21"/>
      <c r="BJ47" s="21"/>
      <c r="BK47" s="21"/>
      <c r="BS47" s="61"/>
    </row>
    <row r="48" spans="1:71" s="33" customFormat="1" ht="14.25" customHeight="1">
      <c r="A48" s="8"/>
      <c r="B48" s="13" t="s">
        <v>106</v>
      </c>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S48" s="63"/>
    </row>
    <row r="49" spans="1:71" s="33" customFormat="1" ht="14.25" customHeight="1">
      <c r="A49" s="8"/>
      <c r="B49" s="1269">
        <v>1</v>
      </c>
      <c r="C49" s="1269"/>
      <c r="D49" s="850" t="s">
        <v>150</v>
      </c>
      <c r="E49" s="850"/>
      <c r="F49" s="850"/>
      <c r="G49" s="850"/>
      <c r="H49" s="850"/>
      <c r="I49" s="850"/>
      <c r="J49" s="850"/>
      <c r="K49" s="850"/>
      <c r="L49" s="850"/>
      <c r="M49" s="850"/>
      <c r="N49" s="850"/>
      <c r="O49" s="850"/>
      <c r="P49" s="850"/>
      <c r="Q49" s="850"/>
      <c r="R49" s="850"/>
      <c r="S49" s="850"/>
      <c r="T49" s="850"/>
      <c r="U49" s="850"/>
      <c r="V49" s="850"/>
      <c r="W49" s="850"/>
      <c r="X49" s="850"/>
      <c r="Y49" s="850"/>
      <c r="Z49" s="850"/>
      <c r="AA49" s="850"/>
      <c r="AB49" s="850"/>
      <c r="AC49" s="850"/>
      <c r="AD49" s="850"/>
      <c r="AE49" s="850"/>
      <c r="AF49" s="850"/>
      <c r="AG49" s="850"/>
      <c r="AH49" s="850"/>
      <c r="AI49" s="850"/>
      <c r="AJ49" s="850"/>
      <c r="AK49" s="850"/>
      <c r="AL49" s="850"/>
      <c r="AM49" s="850"/>
      <c r="AN49" s="850"/>
      <c r="AO49" s="850"/>
      <c r="AP49" s="850"/>
      <c r="AQ49" s="850"/>
      <c r="AR49" s="850"/>
      <c r="AS49" s="850"/>
      <c r="AT49" s="850"/>
      <c r="AU49" s="850"/>
      <c r="AV49" s="850"/>
      <c r="AW49" s="850"/>
      <c r="AX49" s="850"/>
      <c r="AY49" s="850"/>
      <c r="AZ49" s="850"/>
      <c r="BA49" s="850"/>
      <c r="BB49" s="850"/>
      <c r="BC49" s="850"/>
      <c r="BD49" s="850"/>
      <c r="BE49" s="850"/>
      <c r="BF49" s="850"/>
      <c r="BG49" s="850"/>
      <c r="BH49" s="850"/>
      <c r="BI49" s="850"/>
      <c r="BJ49" s="850"/>
      <c r="BK49" s="850"/>
      <c r="BS49" s="63"/>
    </row>
    <row r="50" spans="1:71" s="33" customFormat="1" ht="14.25" customHeight="1">
      <c r="A50" s="8"/>
      <c r="B50" s="1269">
        <v>2</v>
      </c>
      <c r="C50" s="1269"/>
      <c r="D50" s="13" t="s">
        <v>415</v>
      </c>
      <c r="E50" s="13"/>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S50" s="63"/>
    </row>
    <row r="51" spans="1:71" s="8" customFormat="1" ht="14.25" customHeight="1">
      <c r="B51" s="1269">
        <v>3</v>
      </c>
      <c r="C51" s="1269"/>
      <c r="D51" s="13" t="s">
        <v>416</v>
      </c>
      <c r="E51" s="13"/>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S51" s="61"/>
    </row>
    <row r="52" spans="1:71" s="8" customFormat="1" ht="14.25" customHeight="1">
      <c r="B52" s="1269">
        <v>4</v>
      </c>
      <c r="C52" s="1269"/>
      <c r="D52" s="13" t="s">
        <v>417</v>
      </c>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23"/>
      <c r="AQ52" s="23"/>
      <c r="AR52" s="23"/>
      <c r="AS52" s="23"/>
      <c r="AT52" s="23"/>
      <c r="AU52" s="23"/>
      <c r="AV52" s="23"/>
      <c r="AW52" s="23"/>
      <c r="AX52" s="13"/>
      <c r="AY52" s="13"/>
      <c r="AZ52" s="13"/>
      <c r="BA52" s="13"/>
      <c r="BB52" s="13"/>
      <c r="BC52" s="13"/>
      <c r="BD52" s="13"/>
      <c r="BE52" s="13"/>
      <c r="BF52" s="13"/>
      <c r="BG52" s="221"/>
      <c r="BH52" s="221"/>
      <c r="BI52" s="221"/>
      <c r="BJ52" s="221"/>
      <c r="BK52" s="221"/>
      <c r="BS52" s="61"/>
    </row>
    <row r="53" spans="1:71" s="8" customFormat="1" ht="19.5" customHeight="1">
      <c r="A53" s="27"/>
      <c r="B53" s="27"/>
      <c r="C53" s="27"/>
      <c r="D53" s="27"/>
      <c r="E53" s="27"/>
      <c r="F53" s="27"/>
      <c r="G53" s="27"/>
      <c r="H53" s="27"/>
      <c r="I53" s="27"/>
      <c r="J53" s="27"/>
      <c r="K53" s="65"/>
      <c r="L53" s="65"/>
      <c r="M53" s="27"/>
      <c r="N53" s="27"/>
      <c r="O53" s="27"/>
      <c r="P53" s="27"/>
      <c r="Q53" s="27"/>
      <c r="R53" s="27"/>
      <c r="S53" s="27"/>
      <c r="T53" s="27"/>
      <c r="U53" s="27"/>
      <c r="V53" s="27"/>
      <c r="W53" s="27"/>
      <c r="X53" s="27"/>
      <c r="Y53" s="27"/>
      <c r="Z53" s="27"/>
      <c r="AA53" s="27"/>
      <c r="AB53" s="27"/>
      <c r="AC53" s="27"/>
      <c r="AD53" s="125"/>
      <c r="AE53" s="125"/>
      <c r="AF53" s="27"/>
      <c r="AG53" s="125"/>
      <c r="AH53" s="125"/>
      <c r="AI53" s="125"/>
      <c r="AJ53" s="125"/>
      <c r="AK53" s="125"/>
      <c r="AL53" s="125"/>
      <c r="AM53" s="125"/>
      <c r="AN53" s="125"/>
      <c r="AO53" s="125"/>
      <c r="AP53" s="27"/>
      <c r="AQ53" s="27"/>
      <c r="AR53" s="27"/>
      <c r="AS53" s="27"/>
      <c r="AT53" s="27"/>
      <c r="AU53" s="27"/>
      <c r="AV53" s="27"/>
      <c r="AW53" s="27"/>
      <c r="AX53" s="27"/>
      <c r="AY53" s="27"/>
      <c r="AZ53" s="27"/>
      <c r="BA53" s="27"/>
      <c r="BB53" s="27"/>
      <c r="BC53" s="27"/>
      <c r="BD53" s="27"/>
      <c r="BE53" s="27"/>
      <c r="BF53" s="27"/>
      <c r="BG53" s="27"/>
      <c r="BH53" s="27"/>
      <c r="BI53" s="27"/>
      <c r="BJ53" s="27"/>
      <c r="BK53" s="213"/>
      <c r="BS53" s="61"/>
    </row>
    <row r="54" spans="1:71" ht="18.75"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213" t="s">
        <v>409</v>
      </c>
    </row>
    <row r="55" spans="1:71" s="32" customFormat="1" ht="30.75" customHeight="1">
      <c r="BK55" s="213" t="s">
        <v>410</v>
      </c>
    </row>
    <row r="56" spans="1:71" s="32" customFormat="1" ht="30.75" customHeight="1">
      <c r="BK56" s="213" t="s">
        <v>411</v>
      </c>
    </row>
    <row r="57" spans="1:71" s="32" customFormat="1" ht="30.75" customHeight="1">
      <c r="BK57" s="213" t="s">
        <v>412</v>
      </c>
    </row>
    <row r="58" spans="1:71" s="32" customFormat="1" ht="30.75" customHeight="1"/>
    <row r="59" spans="1:71" s="32" customFormat="1" ht="30.75" customHeight="1"/>
    <row r="60" spans="1:71" s="32" customFormat="1" ht="30.75" customHeight="1"/>
    <row r="61" spans="1:71" s="32" customFormat="1" ht="30.75" customHeight="1"/>
    <row r="62" spans="1:71" s="32" customFormat="1" ht="30.75" customHeight="1"/>
    <row r="63" spans="1:71" s="32" customFormat="1" ht="30.75" customHeight="1"/>
    <row r="64" spans="1:71" s="32" customFormat="1" ht="30.75" customHeight="1"/>
    <row r="65" s="32" customFormat="1" ht="30.75" customHeight="1"/>
    <row r="66" s="32" customFormat="1" ht="30.75" customHeight="1"/>
    <row r="67" s="32" customFormat="1" ht="30.75" customHeight="1"/>
    <row r="68" s="32" customFormat="1" ht="30.75" customHeight="1"/>
    <row r="69" s="32" customFormat="1" ht="30.75" customHeight="1"/>
    <row r="70" s="32" customFormat="1" ht="30.75" customHeight="1"/>
    <row r="71" s="32" customFormat="1" ht="30.75" customHeight="1"/>
    <row r="72" s="32" customFormat="1" ht="30.75" customHeight="1"/>
    <row r="73" s="32" customFormat="1" ht="30.75" customHeight="1"/>
    <row r="74" s="32" customFormat="1" ht="30.75" customHeight="1"/>
    <row r="75" s="32" customFormat="1" ht="30.75" customHeight="1"/>
    <row r="76" s="32" customFormat="1" ht="30.75" customHeight="1"/>
    <row r="77" s="32" customFormat="1" ht="30.75" customHeight="1"/>
    <row r="78" s="32" customFormat="1" ht="30.75" customHeight="1"/>
    <row r="79" s="32" customFormat="1" ht="30.75" customHeight="1"/>
    <row r="80" s="32" customFormat="1" ht="30.75" customHeight="1"/>
    <row r="81" s="32" customFormat="1" ht="30.75" customHeight="1"/>
    <row r="82" s="32" customFormat="1" ht="30.75" customHeight="1"/>
    <row r="83" s="32" customFormat="1" ht="30.75" customHeight="1"/>
    <row r="84" s="32" customFormat="1" ht="30.75" customHeight="1"/>
    <row r="85" s="32" customFormat="1" ht="30.75" customHeight="1"/>
    <row r="86" s="32" customFormat="1" ht="30.75" customHeight="1"/>
    <row r="87" s="32" customFormat="1" ht="30.75" customHeight="1"/>
    <row r="88" s="32" customFormat="1" ht="30.75" customHeight="1"/>
    <row r="89" s="32" customFormat="1" ht="30.75" customHeight="1"/>
    <row r="90" s="32" customFormat="1" ht="30.75" customHeight="1"/>
    <row r="91" s="32" customFormat="1" ht="30.75" customHeight="1"/>
    <row r="92" s="32" customFormat="1" ht="30.75" customHeight="1"/>
    <row r="93" s="32" customFormat="1" ht="30.75" customHeight="1"/>
    <row r="94" s="32" customFormat="1" ht="30.75" customHeight="1"/>
    <row r="95" s="32" customFormat="1" ht="30.75" customHeight="1"/>
    <row r="96" s="32" customFormat="1" ht="30.75" customHeight="1"/>
    <row r="97" s="32" customFormat="1" ht="30.75" customHeight="1"/>
    <row r="98" s="32" customFormat="1" ht="30.75" customHeight="1"/>
    <row r="99" s="32" customFormat="1" ht="30.75" customHeight="1"/>
    <row r="100" s="32" customFormat="1" ht="30.75" customHeight="1"/>
    <row r="101" s="32" customFormat="1" ht="30.75" customHeight="1"/>
    <row r="102" s="32" customFormat="1" ht="30.75" customHeight="1"/>
    <row r="103" s="32" customFormat="1" ht="30.75" customHeight="1"/>
    <row r="104" s="32" customFormat="1" ht="30.75" customHeight="1"/>
    <row r="105" s="32" customFormat="1" ht="30.75" customHeight="1"/>
    <row r="106" s="32" customFormat="1" ht="30.75" customHeight="1"/>
    <row r="107" s="32" customFormat="1" ht="30.75" customHeight="1"/>
    <row r="108" s="32" customFormat="1" ht="30.75" customHeight="1"/>
    <row r="109" s="32" customFormat="1" ht="30.75" customHeight="1"/>
    <row r="110" s="32" customFormat="1" ht="30.75" customHeight="1"/>
    <row r="111" s="32" customFormat="1" ht="30.75" customHeight="1"/>
    <row r="112" s="32" customFormat="1" ht="30.75" customHeight="1"/>
    <row r="113" s="32" customFormat="1" ht="30.75" customHeight="1"/>
    <row r="114" s="32" customFormat="1" ht="30.75" customHeight="1"/>
    <row r="115" s="32" customFormat="1" ht="30.75" customHeight="1"/>
    <row r="116" s="32" customFormat="1" ht="30.75" customHeight="1"/>
    <row r="117" s="32" customFormat="1" ht="30.75" customHeight="1"/>
    <row r="118" s="32" customFormat="1" ht="30.75" customHeight="1"/>
    <row r="119" s="32" customFormat="1" ht="30.75" customHeight="1"/>
    <row r="120" s="32" customFormat="1" ht="30.75" customHeight="1"/>
    <row r="121" s="32" customFormat="1" ht="30.75" customHeight="1"/>
    <row r="122" s="32" customFormat="1" ht="30.75" customHeight="1"/>
    <row r="123" s="32" customFormat="1" ht="30.75" customHeight="1"/>
    <row r="124" s="32" customFormat="1" ht="30.75" customHeight="1"/>
    <row r="125" s="32" customFormat="1" ht="30.75" customHeight="1"/>
    <row r="126" s="32" customFormat="1" ht="30.75" customHeight="1"/>
    <row r="127" s="32" customFormat="1" ht="30.75" customHeight="1"/>
    <row r="128" s="32" customFormat="1" ht="30.75" customHeight="1"/>
    <row r="129" s="32" customFormat="1" ht="30.75" customHeight="1"/>
    <row r="130" s="32" customFormat="1" ht="30.75" customHeight="1"/>
    <row r="131" s="32" customFormat="1" ht="30.75" customHeight="1"/>
    <row r="132" s="32" customFormat="1" ht="30.75" customHeight="1"/>
    <row r="133" s="32" customFormat="1" ht="30.75" customHeight="1"/>
    <row r="134" s="32" customFormat="1" ht="30.75" customHeight="1"/>
    <row r="135" s="32" customFormat="1" ht="30.75" customHeight="1"/>
    <row r="136" s="32" customFormat="1" ht="30.75" customHeight="1"/>
    <row r="137" s="32" customFormat="1" ht="30.75" customHeight="1"/>
  </sheetData>
  <sheetProtection algorithmName="SHA-512" hashValue="MGTRHG2OgB9lI3ZgM+M8KyP+UAY+rE4auFFtvGt08CkgmNkOclcP78RmjSlwfUOhwVXuA7eKtO4lfyu7E6bOaQ==" saltValue="JvmBEtRfyNszalXOnA2GZA==" spinCount="100000" sheet="1" objects="1" scenarios="1" selectLockedCells="1"/>
  <mergeCells count="219">
    <mergeCell ref="AX30:AZ30"/>
    <mergeCell ref="BA30:BD30"/>
    <mergeCell ref="AV30:AW30"/>
    <mergeCell ref="BC28:BD28"/>
    <mergeCell ref="AP28:AW28"/>
    <mergeCell ref="BE32:BF32"/>
    <mergeCell ref="AP31:AS31"/>
    <mergeCell ref="AX34:AZ34"/>
    <mergeCell ref="AV31:AW31"/>
    <mergeCell ref="BA31:BD31"/>
    <mergeCell ref="AX31:AZ31"/>
    <mergeCell ref="BA33:BD33"/>
    <mergeCell ref="AV32:AW32"/>
    <mergeCell ref="AT32:AU32"/>
    <mergeCell ref="AT31:AU31"/>
    <mergeCell ref="AV33:AW33"/>
    <mergeCell ref="AT34:AU34"/>
    <mergeCell ref="N32:AO32"/>
    <mergeCell ref="B34:M34"/>
    <mergeCell ref="B33:M33"/>
    <mergeCell ref="N34:AO34"/>
    <mergeCell ref="N33:AO33"/>
    <mergeCell ref="AX28:BB28"/>
    <mergeCell ref="AV36:AW36"/>
    <mergeCell ref="AV37:AW37"/>
    <mergeCell ref="BA41:BD41"/>
    <mergeCell ref="AP38:AS38"/>
    <mergeCell ref="AP41:AS41"/>
    <mergeCell ref="AP36:AS36"/>
    <mergeCell ref="AP35:AS35"/>
    <mergeCell ref="AP30:AS30"/>
    <mergeCell ref="AP32:AS32"/>
    <mergeCell ref="AV34:AW34"/>
    <mergeCell ref="AP29:BK29"/>
    <mergeCell ref="AT30:AU30"/>
    <mergeCell ref="BE30:BF30"/>
    <mergeCell ref="BG30:BH30"/>
    <mergeCell ref="AT33:AU33"/>
    <mergeCell ref="AP33:AS33"/>
    <mergeCell ref="BG31:BH31"/>
    <mergeCell ref="BA32:BD32"/>
    <mergeCell ref="B37:M37"/>
    <mergeCell ref="N35:AO35"/>
    <mergeCell ref="N37:AO37"/>
    <mergeCell ref="B29:M29"/>
    <mergeCell ref="B36:M36"/>
    <mergeCell ref="N36:AO36"/>
    <mergeCell ref="B35:M35"/>
    <mergeCell ref="C24:AA24"/>
    <mergeCell ref="N29:AO29"/>
    <mergeCell ref="B28:M28"/>
    <mergeCell ref="B27:M27"/>
    <mergeCell ref="C25:AA25"/>
    <mergeCell ref="N27:Z27"/>
    <mergeCell ref="AA27:AE27"/>
    <mergeCell ref="AF27:AG27"/>
    <mergeCell ref="AH27:AI27"/>
    <mergeCell ref="O28:AO28"/>
    <mergeCell ref="AK27:AL27"/>
    <mergeCell ref="B32:M32"/>
    <mergeCell ref="B31:M31"/>
    <mergeCell ref="C26:AD26"/>
    <mergeCell ref="B30:M30"/>
    <mergeCell ref="N30:AO30"/>
    <mergeCell ref="N31:AO31"/>
    <mergeCell ref="B1:BK1"/>
    <mergeCell ref="C19:AD19"/>
    <mergeCell ref="AK25:BK25"/>
    <mergeCell ref="B18:I18"/>
    <mergeCell ref="J18:W18"/>
    <mergeCell ref="BE20:BF20"/>
    <mergeCell ref="BB20:BD20"/>
    <mergeCell ref="AW20:AY20"/>
    <mergeCell ref="BI31:BK31"/>
    <mergeCell ref="AP27:AW27"/>
    <mergeCell ref="AK26:BK26"/>
    <mergeCell ref="BJ20:BK20"/>
    <mergeCell ref="C20:AR20"/>
    <mergeCell ref="C23:AI23"/>
    <mergeCell ref="AZ20:BA20"/>
    <mergeCell ref="AT21:BK21"/>
    <mergeCell ref="AN27:AO27"/>
    <mergeCell ref="BE27:BG27"/>
    <mergeCell ref="BH27:BK27"/>
    <mergeCell ref="AE26:AF26"/>
    <mergeCell ref="BG20:BI20"/>
    <mergeCell ref="AB25:AJ25"/>
    <mergeCell ref="AB24:AJ24"/>
    <mergeCell ref="BC27:BD27"/>
    <mergeCell ref="V2:BL3"/>
    <mergeCell ref="B5:AG11"/>
    <mergeCell ref="AI5:BJ7"/>
    <mergeCell ref="BD16:BK16"/>
    <mergeCell ref="C22:AI22"/>
    <mergeCell ref="B17:BK17"/>
    <mergeCell ref="AS20:AV20"/>
    <mergeCell ref="X18:BK18"/>
    <mergeCell ref="AT35:AU35"/>
    <mergeCell ref="BI30:BK30"/>
    <mergeCell ref="BI24:BK24"/>
    <mergeCell ref="AK24:BH24"/>
    <mergeCell ref="BH28:BK28"/>
    <mergeCell ref="BE28:BG28"/>
    <mergeCell ref="BI32:BK32"/>
    <mergeCell ref="BI35:BK35"/>
    <mergeCell ref="BG35:BH35"/>
    <mergeCell ref="BE34:BF34"/>
    <mergeCell ref="AP34:AS34"/>
    <mergeCell ref="AV35:AW35"/>
    <mergeCell ref="AX27:BB27"/>
    <mergeCell ref="AK22:BK22"/>
    <mergeCell ref="AK23:BK23"/>
    <mergeCell ref="C21:AR21"/>
    <mergeCell ref="AT36:AU36"/>
    <mergeCell ref="AX33:AZ33"/>
    <mergeCell ref="AX36:AZ36"/>
    <mergeCell ref="AX35:AZ35"/>
    <mergeCell ref="BG36:BH36"/>
    <mergeCell ref="AP37:AS37"/>
    <mergeCell ref="AT37:AU37"/>
    <mergeCell ref="BE35:BF35"/>
    <mergeCell ref="BE37:BF37"/>
    <mergeCell ref="BG34:BH34"/>
    <mergeCell ref="BE41:BF41"/>
    <mergeCell ref="BG41:BH41"/>
    <mergeCell ref="AV40:AW40"/>
    <mergeCell ref="BE31:BF31"/>
    <mergeCell ref="AX32:AZ32"/>
    <mergeCell ref="BI36:BK36"/>
    <mergeCell ref="BI37:BK37"/>
    <mergeCell ref="BI33:BK33"/>
    <mergeCell ref="BA34:BD34"/>
    <mergeCell ref="BI34:BK34"/>
    <mergeCell ref="BA36:BD36"/>
    <mergeCell ref="BG33:BH33"/>
    <mergeCell ref="BA35:BD35"/>
    <mergeCell ref="BE36:BF36"/>
    <mergeCell ref="BA37:BD37"/>
    <mergeCell ref="BI41:BK41"/>
    <mergeCell ref="AX39:AZ39"/>
    <mergeCell ref="BG39:BH39"/>
    <mergeCell ref="BI39:BK39"/>
    <mergeCell ref="AX37:AZ37"/>
    <mergeCell ref="BG37:BH37"/>
    <mergeCell ref="BE33:BF33"/>
    <mergeCell ref="AV41:AW41"/>
    <mergeCell ref="BG32:BH32"/>
    <mergeCell ref="B52:C52"/>
    <mergeCell ref="BE45:BH46"/>
    <mergeCell ref="B49:C49"/>
    <mergeCell ref="D49:BK49"/>
    <mergeCell ref="B50:C50"/>
    <mergeCell ref="BA39:BD39"/>
    <mergeCell ref="B51:C51"/>
    <mergeCell ref="AP45:AW46"/>
    <mergeCell ref="B45:M45"/>
    <mergeCell ref="BI45:BK46"/>
    <mergeCell ref="AX45:BA46"/>
    <mergeCell ref="B46:M46"/>
    <mergeCell ref="B43:M43"/>
    <mergeCell ref="AV43:AW43"/>
    <mergeCell ref="AV42:AW42"/>
    <mergeCell ref="AP43:AS43"/>
    <mergeCell ref="N41:AO41"/>
    <mergeCell ref="AX43:AZ43"/>
    <mergeCell ref="AX44:AZ44"/>
    <mergeCell ref="BB45:BD46"/>
    <mergeCell ref="B44:M44"/>
    <mergeCell ref="N44:AO44"/>
    <mergeCell ref="AT44:AU44"/>
    <mergeCell ref="AV44:AW44"/>
    <mergeCell ref="B38:M38"/>
    <mergeCell ref="N38:AO38"/>
    <mergeCell ref="BI40:BK40"/>
    <mergeCell ref="BA38:BD38"/>
    <mergeCell ref="AX40:AZ40"/>
    <mergeCell ref="BE38:BF38"/>
    <mergeCell ref="BG40:BH40"/>
    <mergeCell ref="AP40:AS40"/>
    <mergeCell ref="AT38:AU38"/>
    <mergeCell ref="BG38:BH38"/>
    <mergeCell ref="BA40:BD40"/>
    <mergeCell ref="BE39:BF39"/>
    <mergeCell ref="AV39:AW39"/>
    <mergeCell ref="AX38:AZ38"/>
    <mergeCell ref="B40:M40"/>
    <mergeCell ref="N39:AO39"/>
    <mergeCell ref="AT40:AU40"/>
    <mergeCell ref="AT39:AU39"/>
    <mergeCell ref="B39:M39"/>
    <mergeCell ref="BI38:BK38"/>
    <mergeCell ref="AV38:AW38"/>
    <mergeCell ref="BE40:BF40"/>
    <mergeCell ref="N40:AO40"/>
    <mergeCell ref="AP44:AS44"/>
    <mergeCell ref="N45:AO46"/>
    <mergeCell ref="BA44:BD44"/>
    <mergeCell ref="AP39:AS39"/>
    <mergeCell ref="AX41:AZ41"/>
    <mergeCell ref="N42:AO42"/>
    <mergeCell ref="B41:M41"/>
    <mergeCell ref="BA42:BD42"/>
    <mergeCell ref="B42:M42"/>
    <mergeCell ref="AX42:AZ42"/>
    <mergeCell ref="N43:AO43"/>
    <mergeCell ref="AT43:AU43"/>
    <mergeCell ref="AT41:AU41"/>
    <mergeCell ref="AP42:AS42"/>
    <mergeCell ref="AT42:AU42"/>
    <mergeCell ref="BI42:BK42"/>
    <mergeCell ref="BG44:BH44"/>
    <mergeCell ref="BI44:BK44"/>
    <mergeCell ref="BA43:BD43"/>
    <mergeCell ref="BI43:BK43"/>
    <mergeCell ref="BE42:BF42"/>
    <mergeCell ref="BG42:BH42"/>
    <mergeCell ref="BG43:BH43"/>
    <mergeCell ref="BE43:BF43"/>
    <mergeCell ref="BE44:BF44"/>
  </mergeCells>
  <phoneticPr fontId="3"/>
  <dataValidations count="1">
    <dataValidation type="list" allowBlank="1" showInputMessage="1" showErrorMessage="1" sqref="AF27" xr:uid="{00000000-0002-0000-1500-000000000000}">
      <formula1>$BK$53:$BK$57</formula1>
    </dataValidation>
  </dataValidations>
  <printOptions horizontalCentered="1"/>
  <pageMargins left="0.59055118110236227" right="0.3" top="0.49" bottom="0.39370078740157483" header="0.27559055118110237" footer="0.31496062992125984"/>
  <pageSetup paperSize="9" scale="95" orientation="portrait" horizontalDpi="4294967294" verticalDpi="300"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pageSetUpPr fitToPage="1"/>
  </sheetPr>
  <dimension ref="A1:HL258"/>
  <sheetViews>
    <sheetView workbookViewId="0">
      <selection activeCell="J17" sqref="J17:X17"/>
    </sheetView>
  </sheetViews>
  <sheetFormatPr defaultColWidth="1.625" defaultRowHeight="26.25" customHeight="1"/>
  <cols>
    <col min="1" max="1" width="5.5" style="27" customWidth="1"/>
    <col min="2" max="64" width="1.625" style="55" customWidth="1"/>
    <col min="65" max="220" width="1.625" style="27" customWidth="1"/>
    <col min="221" max="16384" width="1.625" style="55"/>
  </cols>
  <sheetData>
    <row r="1" spans="2:132" s="27" customFormat="1" ht="7.5" customHeight="1"/>
    <row r="2" spans="2:132" s="27" customFormat="1" ht="15.75" customHeight="1">
      <c r="B2" s="477"/>
      <c r="C2" s="477"/>
      <c r="D2" s="477"/>
      <c r="E2" s="477"/>
      <c r="F2" s="477"/>
      <c r="G2" s="477"/>
      <c r="H2" s="477"/>
      <c r="I2" s="477"/>
      <c r="J2" s="477"/>
      <c r="K2" s="477"/>
      <c r="L2" s="477"/>
      <c r="M2" s="477"/>
      <c r="N2" s="1597" t="s">
        <v>568</v>
      </c>
      <c r="O2" s="1598"/>
      <c r="P2" s="1598"/>
      <c r="Q2" s="1598"/>
      <c r="R2" s="1598"/>
      <c r="S2" s="1598"/>
      <c r="T2" s="1598"/>
      <c r="U2" s="1598"/>
      <c r="V2" s="1598"/>
      <c r="W2" s="1598"/>
      <c r="X2" s="1598"/>
      <c r="Y2" s="1598"/>
      <c r="Z2" s="1598"/>
      <c r="AA2" s="1598"/>
      <c r="AB2" s="1598"/>
      <c r="AC2" s="1598"/>
      <c r="AD2" s="1598"/>
      <c r="AE2" s="1598"/>
      <c r="AF2" s="1598"/>
      <c r="AG2" s="1598"/>
      <c r="AH2" s="1598"/>
      <c r="AI2" s="1598"/>
      <c r="AJ2" s="1598"/>
      <c r="AK2" s="1598"/>
      <c r="AL2" s="1598"/>
      <c r="AM2" s="1598"/>
      <c r="AN2" s="1598"/>
      <c r="AO2" s="1598"/>
      <c r="AP2" s="1598"/>
      <c r="AQ2" s="1598"/>
      <c r="AR2" s="1598"/>
      <c r="AS2" s="1598"/>
      <c r="AT2" s="1598"/>
      <c r="AU2" s="1598"/>
      <c r="AV2" s="1598"/>
      <c r="AW2" s="1598"/>
      <c r="AX2" s="1598"/>
      <c r="AY2" s="1598"/>
      <c r="AZ2" s="1598"/>
      <c r="BA2" s="1598"/>
      <c r="BB2" s="1598"/>
      <c r="BC2" s="1598"/>
      <c r="BD2" s="1598"/>
      <c r="BE2" s="1598"/>
      <c r="BF2" s="1598"/>
      <c r="BG2" s="1598"/>
      <c r="BH2" s="1598"/>
      <c r="BI2" s="1598"/>
      <c r="BJ2" s="1598"/>
      <c r="BK2" s="1598"/>
      <c r="BL2" s="1599"/>
      <c r="BM2" s="478"/>
      <c r="BN2" s="479"/>
    </row>
    <row r="3" spans="2:132" s="27" customFormat="1" ht="30" customHeight="1">
      <c r="B3" s="477"/>
      <c r="C3" s="477"/>
      <c r="D3" s="477"/>
      <c r="E3" s="477"/>
      <c r="F3" s="477"/>
      <c r="G3" s="477"/>
      <c r="H3" s="477"/>
      <c r="I3" s="477"/>
      <c r="J3" s="477"/>
      <c r="K3" s="477"/>
      <c r="L3" s="477"/>
      <c r="M3" s="477"/>
      <c r="N3" s="1600"/>
      <c r="O3" s="1601"/>
      <c r="P3" s="1601"/>
      <c r="Q3" s="1601"/>
      <c r="R3" s="1601"/>
      <c r="S3" s="1601"/>
      <c r="T3" s="1601"/>
      <c r="U3" s="1601"/>
      <c r="V3" s="1601"/>
      <c r="W3" s="1601"/>
      <c r="X3" s="1601"/>
      <c r="Y3" s="1601"/>
      <c r="Z3" s="1601"/>
      <c r="AA3" s="1601"/>
      <c r="AB3" s="1601"/>
      <c r="AC3" s="1601"/>
      <c r="AD3" s="1601"/>
      <c r="AE3" s="1601"/>
      <c r="AF3" s="1601"/>
      <c r="AG3" s="1601"/>
      <c r="AH3" s="1601"/>
      <c r="AI3" s="1601"/>
      <c r="AJ3" s="1601"/>
      <c r="AK3" s="1601"/>
      <c r="AL3" s="1601"/>
      <c r="AM3" s="1601"/>
      <c r="AN3" s="1601"/>
      <c r="AO3" s="1601"/>
      <c r="AP3" s="1601"/>
      <c r="AQ3" s="1601"/>
      <c r="AR3" s="1601"/>
      <c r="AS3" s="1601"/>
      <c r="AT3" s="1601"/>
      <c r="AU3" s="1601"/>
      <c r="AV3" s="1601"/>
      <c r="AW3" s="1601"/>
      <c r="AX3" s="1601"/>
      <c r="AY3" s="1601"/>
      <c r="AZ3" s="1601"/>
      <c r="BA3" s="1601"/>
      <c r="BB3" s="1601"/>
      <c r="BC3" s="1601"/>
      <c r="BD3" s="1601"/>
      <c r="BE3" s="1601"/>
      <c r="BF3" s="1601"/>
      <c r="BG3" s="1601"/>
      <c r="BH3" s="1601"/>
      <c r="BI3" s="1601"/>
      <c r="BJ3" s="1601"/>
      <c r="BK3" s="1601"/>
      <c r="BL3" s="1602"/>
    </row>
    <row r="4" spans="2:132" s="27" customFormat="1" ht="6.75" customHeight="1">
      <c r="B4" s="477"/>
      <c r="C4" s="477"/>
      <c r="D4" s="477"/>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c r="AG4" s="477"/>
      <c r="AH4" s="477"/>
      <c r="AI4" s="477"/>
      <c r="AJ4" s="477"/>
      <c r="AK4" s="477"/>
      <c r="AL4" s="477"/>
      <c r="AM4" s="477"/>
      <c r="AN4" s="477"/>
      <c r="AO4" s="477"/>
      <c r="AP4" s="477"/>
      <c r="AQ4" s="477"/>
      <c r="AR4" s="477"/>
      <c r="AS4" s="477"/>
      <c r="AT4" s="477"/>
      <c r="AU4" s="477"/>
      <c r="AV4" s="477"/>
      <c r="AW4" s="477"/>
      <c r="AX4" s="477"/>
      <c r="AY4" s="477"/>
      <c r="AZ4" s="477"/>
      <c r="BA4" s="477"/>
      <c r="BB4" s="477"/>
      <c r="BC4" s="477"/>
      <c r="BD4" s="477"/>
      <c r="BE4" s="477"/>
      <c r="BF4" s="477"/>
      <c r="BG4" s="477"/>
      <c r="BH4" s="477"/>
      <c r="BI4" s="477"/>
      <c r="BJ4" s="477"/>
      <c r="BK4" s="477"/>
    </row>
    <row r="5" spans="2:132" s="27" customFormat="1" ht="18" customHeight="1">
      <c r="B5" s="1597" t="s">
        <v>566</v>
      </c>
      <c r="C5" s="1603"/>
      <c r="D5" s="1603"/>
      <c r="E5" s="1603"/>
      <c r="F5" s="1603"/>
      <c r="G5" s="1603"/>
      <c r="H5" s="1603"/>
      <c r="I5" s="1603"/>
      <c r="J5" s="1603"/>
      <c r="K5" s="1603"/>
      <c r="L5" s="1603"/>
      <c r="M5" s="1603"/>
      <c r="N5" s="1603"/>
      <c r="O5" s="1603"/>
      <c r="P5" s="1603"/>
      <c r="Q5" s="1603"/>
      <c r="R5" s="1603"/>
      <c r="S5" s="1603"/>
      <c r="T5" s="1603"/>
      <c r="U5" s="1603"/>
      <c r="V5" s="1603"/>
      <c r="W5" s="1603"/>
      <c r="X5" s="1603"/>
      <c r="Y5" s="1603"/>
      <c r="Z5" s="1603"/>
      <c r="AA5" s="1603"/>
      <c r="AB5" s="1603"/>
      <c r="AC5" s="1603"/>
      <c r="AD5" s="1603"/>
      <c r="AE5" s="1603"/>
      <c r="AF5" s="1603"/>
      <c r="AG5" s="1604"/>
      <c r="AH5" s="477"/>
      <c r="AI5" s="1611" t="s">
        <v>567</v>
      </c>
      <c r="AJ5" s="1612"/>
      <c r="AK5" s="1612"/>
      <c r="AL5" s="1612"/>
      <c r="AM5" s="1612"/>
      <c r="AN5" s="1612"/>
      <c r="AO5" s="1612"/>
      <c r="AP5" s="1612"/>
      <c r="AQ5" s="1612"/>
      <c r="AR5" s="1612"/>
      <c r="AS5" s="1612"/>
      <c r="AT5" s="1612"/>
      <c r="AU5" s="1612"/>
      <c r="AV5" s="1612"/>
      <c r="AW5" s="1612"/>
      <c r="AX5" s="1612"/>
      <c r="AY5" s="1612"/>
      <c r="AZ5" s="1612"/>
      <c r="BA5" s="1612"/>
      <c r="BB5" s="1612"/>
      <c r="BC5" s="1612"/>
      <c r="BD5" s="1612"/>
      <c r="BE5" s="1612"/>
      <c r="BF5" s="1612"/>
      <c r="BG5" s="1612"/>
      <c r="BH5" s="1612"/>
      <c r="BI5" s="1612"/>
      <c r="BJ5" s="1613"/>
      <c r="BK5" s="477"/>
    </row>
    <row r="6" spans="2:132" s="27" customFormat="1" ht="18" customHeight="1">
      <c r="B6" s="1605"/>
      <c r="C6" s="1606"/>
      <c r="D6" s="1606"/>
      <c r="E6" s="1606"/>
      <c r="F6" s="1606"/>
      <c r="G6" s="1606"/>
      <c r="H6" s="1606"/>
      <c r="I6" s="1606"/>
      <c r="J6" s="1606"/>
      <c r="K6" s="1606"/>
      <c r="L6" s="1606"/>
      <c r="M6" s="1606"/>
      <c r="N6" s="1606"/>
      <c r="O6" s="1606"/>
      <c r="P6" s="1606"/>
      <c r="Q6" s="1606"/>
      <c r="R6" s="1606"/>
      <c r="S6" s="1606"/>
      <c r="T6" s="1606"/>
      <c r="U6" s="1606"/>
      <c r="V6" s="1606"/>
      <c r="W6" s="1606"/>
      <c r="X6" s="1606"/>
      <c r="Y6" s="1606"/>
      <c r="Z6" s="1606"/>
      <c r="AA6" s="1606"/>
      <c r="AB6" s="1606"/>
      <c r="AC6" s="1606"/>
      <c r="AD6" s="1606"/>
      <c r="AE6" s="1606"/>
      <c r="AF6" s="1606"/>
      <c r="AG6" s="1607"/>
      <c r="AH6" s="477"/>
      <c r="AI6" s="1614"/>
      <c r="AJ6" s="1615"/>
      <c r="AK6" s="1615"/>
      <c r="AL6" s="1615"/>
      <c r="AM6" s="1615"/>
      <c r="AN6" s="1615"/>
      <c r="AO6" s="1615"/>
      <c r="AP6" s="1615"/>
      <c r="AQ6" s="1615"/>
      <c r="AR6" s="1615"/>
      <c r="AS6" s="1615"/>
      <c r="AT6" s="1615"/>
      <c r="AU6" s="1615"/>
      <c r="AV6" s="1615"/>
      <c r="AW6" s="1615"/>
      <c r="AX6" s="1615"/>
      <c r="AY6" s="1615"/>
      <c r="AZ6" s="1615"/>
      <c r="BA6" s="1615"/>
      <c r="BB6" s="1615"/>
      <c r="BC6" s="1615"/>
      <c r="BD6" s="1615"/>
      <c r="BE6" s="1615"/>
      <c r="BF6" s="1615"/>
      <c r="BG6" s="1615"/>
      <c r="BH6" s="1615"/>
      <c r="BI6" s="1615"/>
      <c r="BJ6" s="1616"/>
      <c r="BK6" s="477"/>
    </row>
    <row r="7" spans="2:132" s="27" customFormat="1" ht="18" customHeight="1">
      <c r="B7" s="1605"/>
      <c r="C7" s="1606"/>
      <c r="D7" s="1606"/>
      <c r="E7" s="1606"/>
      <c r="F7" s="1606"/>
      <c r="G7" s="1606"/>
      <c r="H7" s="1606"/>
      <c r="I7" s="1606"/>
      <c r="J7" s="1606"/>
      <c r="K7" s="1606"/>
      <c r="L7" s="1606"/>
      <c r="M7" s="1606"/>
      <c r="N7" s="1606"/>
      <c r="O7" s="1606"/>
      <c r="P7" s="1606"/>
      <c r="Q7" s="1606"/>
      <c r="R7" s="1606"/>
      <c r="S7" s="1606"/>
      <c r="T7" s="1606"/>
      <c r="U7" s="1606"/>
      <c r="V7" s="1606"/>
      <c r="W7" s="1606"/>
      <c r="X7" s="1606"/>
      <c r="Y7" s="1606"/>
      <c r="Z7" s="1606"/>
      <c r="AA7" s="1606"/>
      <c r="AB7" s="1606"/>
      <c r="AC7" s="1606"/>
      <c r="AD7" s="1606"/>
      <c r="AE7" s="1606"/>
      <c r="AF7" s="1606"/>
      <c r="AG7" s="1607"/>
      <c r="AH7" s="477"/>
      <c r="AI7" s="1617"/>
      <c r="AJ7" s="1618"/>
      <c r="AK7" s="1618"/>
      <c r="AL7" s="1618"/>
      <c r="AM7" s="1618"/>
      <c r="AN7" s="1618"/>
      <c r="AO7" s="1618"/>
      <c r="AP7" s="1618"/>
      <c r="AQ7" s="1618"/>
      <c r="AR7" s="1618"/>
      <c r="AS7" s="1618"/>
      <c r="AT7" s="1618"/>
      <c r="AU7" s="1618"/>
      <c r="AV7" s="1618"/>
      <c r="AW7" s="1618"/>
      <c r="AX7" s="1618"/>
      <c r="AY7" s="1618"/>
      <c r="AZ7" s="1618"/>
      <c r="BA7" s="1618"/>
      <c r="BB7" s="1618"/>
      <c r="BC7" s="1618"/>
      <c r="BD7" s="1618"/>
      <c r="BE7" s="1618"/>
      <c r="BF7" s="1618"/>
      <c r="BG7" s="1618"/>
      <c r="BH7" s="1618"/>
      <c r="BI7" s="1618"/>
      <c r="BJ7" s="1619"/>
      <c r="BK7" s="477"/>
    </row>
    <row r="8" spans="2:132" s="27" customFormat="1" ht="6" customHeight="1">
      <c r="B8" s="1605"/>
      <c r="C8" s="1606"/>
      <c r="D8" s="1606"/>
      <c r="E8" s="1606"/>
      <c r="F8" s="1606"/>
      <c r="G8" s="1606"/>
      <c r="H8" s="1606"/>
      <c r="I8" s="1606"/>
      <c r="J8" s="1606"/>
      <c r="K8" s="1606"/>
      <c r="L8" s="1606"/>
      <c r="M8" s="1606"/>
      <c r="N8" s="1606"/>
      <c r="O8" s="1606"/>
      <c r="P8" s="1606"/>
      <c r="Q8" s="1606"/>
      <c r="R8" s="1606"/>
      <c r="S8" s="1606"/>
      <c r="T8" s="1606"/>
      <c r="U8" s="1606"/>
      <c r="V8" s="1606"/>
      <c r="W8" s="1606"/>
      <c r="X8" s="1606"/>
      <c r="Y8" s="1606"/>
      <c r="Z8" s="1606"/>
      <c r="AA8" s="1606"/>
      <c r="AB8" s="1606"/>
      <c r="AC8" s="1606"/>
      <c r="AD8" s="1606"/>
      <c r="AE8" s="1606"/>
      <c r="AF8" s="1606"/>
      <c r="AG8" s="1607"/>
      <c r="AH8" s="477"/>
      <c r="AI8" s="477"/>
      <c r="AJ8" s="477"/>
      <c r="AK8" s="477"/>
      <c r="AL8" s="477"/>
      <c r="AM8" s="477"/>
      <c r="AN8" s="477"/>
      <c r="AO8" s="477"/>
      <c r="AP8" s="477"/>
      <c r="AQ8" s="477"/>
      <c r="AR8" s="477"/>
      <c r="AS8" s="477"/>
      <c r="AT8" s="477"/>
      <c r="AU8" s="477"/>
      <c r="AV8" s="477"/>
      <c r="AW8" s="477"/>
      <c r="AX8" s="477"/>
      <c r="AY8" s="477"/>
      <c r="AZ8" s="477"/>
      <c r="BA8" s="477"/>
      <c r="BB8" s="477"/>
      <c r="BC8" s="477"/>
      <c r="BD8" s="477"/>
      <c r="BE8" s="477"/>
      <c r="BF8" s="477"/>
      <c r="BG8" s="477"/>
      <c r="BH8" s="477"/>
      <c r="BI8" s="477"/>
      <c r="BJ8" s="477"/>
      <c r="BK8" s="477"/>
    </row>
    <row r="9" spans="2:132" s="27" customFormat="1" ht="18" customHeight="1">
      <c r="B9" s="1605"/>
      <c r="C9" s="1606"/>
      <c r="D9" s="1606"/>
      <c r="E9" s="1606"/>
      <c r="F9" s="1606"/>
      <c r="G9" s="1606"/>
      <c r="H9" s="1606"/>
      <c r="I9" s="1606"/>
      <c r="J9" s="1606"/>
      <c r="K9" s="1606"/>
      <c r="L9" s="1606"/>
      <c r="M9" s="1606"/>
      <c r="N9" s="1606"/>
      <c r="O9" s="1606"/>
      <c r="P9" s="1606"/>
      <c r="Q9" s="1606"/>
      <c r="R9" s="1606"/>
      <c r="S9" s="1606"/>
      <c r="T9" s="1606"/>
      <c r="U9" s="1606"/>
      <c r="V9" s="1606"/>
      <c r="W9" s="1606"/>
      <c r="X9" s="1606"/>
      <c r="Y9" s="1606"/>
      <c r="Z9" s="1606"/>
      <c r="AA9" s="1606"/>
      <c r="AB9" s="1606"/>
      <c r="AC9" s="1606"/>
      <c r="AD9" s="1606"/>
      <c r="AE9" s="1606"/>
      <c r="AF9" s="1606"/>
      <c r="AG9" s="1607"/>
      <c r="AH9" s="477"/>
      <c r="AI9" s="477"/>
      <c r="AJ9" s="477"/>
      <c r="AK9" s="477"/>
      <c r="AL9" s="477"/>
      <c r="AM9" s="477"/>
      <c r="AN9" s="477"/>
      <c r="AO9" s="477"/>
      <c r="AP9" s="477"/>
      <c r="AQ9" s="477"/>
      <c r="AR9" s="477"/>
      <c r="AS9" s="477"/>
      <c r="AT9" s="477"/>
      <c r="AU9" s="477"/>
      <c r="AV9" s="477"/>
      <c r="AW9" s="477"/>
      <c r="AX9" s="477"/>
      <c r="AY9" s="477"/>
      <c r="AZ9" s="477"/>
      <c r="BA9" s="477"/>
      <c r="BB9" s="477"/>
      <c r="BC9" s="477"/>
      <c r="BD9" s="477"/>
      <c r="BE9" s="477"/>
      <c r="BF9" s="477"/>
      <c r="BG9" s="477"/>
      <c r="BH9" s="477"/>
      <c r="BI9" s="477"/>
      <c r="BJ9" s="477"/>
      <c r="BK9" s="477"/>
    </row>
    <row r="10" spans="2:132" s="27" customFormat="1" ht="18" customHeight="1">
      <c r="B10" s="1605"/>
      <c r="C10" s="1606"/>
      <c r="D10" s="1606"/>
      <c r="E10" s="1606"/>
      <c r="F10" s="1606"/>
      <c r="G10" s="1606"/>
      <c r="H10" s="1606"/>
      <c r="I10" s="1606"/>
      <c r="J10" s="1606"/>
      <c r="K10" s="1606"/>
      <c r="L10" s="1606"/>
      <c r="M10" s="1606"/>
      <c r="N10" s="1606"/>
      <c r="O10" s="1606"/>
      <c r="P10" s="1606"/>
      <c r="Q10" s="1606"/>
      <c r="R10" s="1606"/>
      <c r="S10" s="1606"/>
      <c r="T10" s="1606"/>
      <c r="U10" s="1606"/>
      <c r="V10" s="1606"/>
      <c r="W10" s="1606"/>
      <c r="X10" s="1606"/>
      <c r="Y10" s="1606"/>
      <c r="Z10" s="1606"/>
      <c r="AA10" s="1606"/>
      <c r="AB10" s="1606"/>
      <c r="AC10" s="1606"/>
      <c r="AD10" s="1606"/>
      <c r="AE10" s="1606"/>
      <c r="AF10" s="1606"/>
      <c r="AG10" s="1607"/>
      <c r="AH10" s="477"/>
      <c r="AI10" s="477"/>
      <c r="AJ10" s="477"/>
      <c r="AK10" s="477"/>
      <c r="AL10" s="477"/>
      <c r="AM10" s="477"/>
      <c r="AN10" s="477"/>
      <c r="AO10" s="477"/>
      <c r="AP10" s="477"/>
      <c r="AQ10" s="477"/>
      <c r="AR10" s="477"/>
      <c r="AS10" s="477"/>
      <c r="AT10" s="477"/>
      <c r="AU10" s="477"/>
      <c r="AV10" s="477"/>
      <c r="AW10" s="477"/>
      <c r="AX10" s="477"/>
      <c r="AY10" s="477"/>
      <c r="AZ10" s="477"/>
      <c r="BA10" s="477"/>
      <c r="BB10" s="477"/>
      <c r="BC10" s="477"/>
      <c r="BD10" s="477"/>
      <c r="BE10" s="477"/>
      <c r="BF10" s="477"/>
      <c r="BG10" s="477"/>
      <c r="BH10" s="477"/>
      <c r="BI10" s="477"/>
      <c r="BJ10" s="477"/>
      <c r="BK10" s="477"/>
    </row>
    <row r="11" spans="2:132" s="27" customFormat="1" ht="18" customHeight="1">
      <c r="B11" s="1608"/>
      <c r="C11" s="1609"/>
      <c r="D11" s="1609"/>
      <c r="E11" s="1609"/>
      <c r="F11" s="1609"/>
      <c r="G11" s="1609"/>
      <c r="H11" s="1609"/>
      <c r="I11" s="1609"/>
      <c r="J11" s="1609"/>
      <c r="K11" s="1609"/>
      <c r="L11" s="1609"/>
      <c r="M11" s="1609"/>
      <c r="N11" s="1609"/>
      <c r="O11" s="1609"/>
      <c r="P11" s="1609"/>
      <c r="Q11" s="1609"/>
      <c r="R11" s="1609"/>
      <c r="S11" s="1609"/>
      <c r="T11" s="1609"/>
      <c r="U11" s="1609"/>
      <c r="V11" s="1609"/>
      <c r="W11" s="1609"/>
      <c r="X11" s="1609"/>
      <c r="Y11" s="1609"/>
      <c r="Z11" s="1609"/>
      <c r="AA11" s="1609"/>
      <c r="AB11" s="1609"/>
      <c r="AC11" s="1609"/>
      <c r="AD11" s="1609"/>
      <c r="AE11" s="1609"/>
      <c r="AF11" s="1609"/>
      <c r="AG11" s="1610"/>
      <c r="AH11" s="477"/>
      <c r="AI11" s="477"/>
      <c r="AJ11" s="477"/>
      <c r="AK11" s="477"/>
      <c r="AL11" s="477"/>
      <c r="AM11" s="477"/>
      <c r="AN11" s="477"/>
      <c r="AO11" s="477"/>
      <c r="AP11" s="477"/>
      <c r="AQ11" s="477"/>
      <c r="AR11" s="477"/>
      <c r="AS11" s="477"/>
      <c r="AT11" s="477"/>
      <c r="AU11" s="477"/>
      <c r="AV11" s="477"/>
      <c r="AW11" s="477"/>
      <c r="AX11" s="477"/>
      <c r="AY11" s="477"/>
      <c r="AZ11" s="477"/>
      <c r="BA11" s="477"/>
      <c r="BB11" s="477"/>
      <c r="BC11" s="477"/>
      <c r="BD11" s="477"/>
      <c r="BE11" s="477"/>
      <c r="BF11" s="477"/>
      <c r="BG11" s="477"/>
      <c r="BH11" s="477"/>
      <c r="BI11" s="477"/>
      <c r="BJ11" s="477"/>
      <c r="BK11" s="477"/>
    </row>
    <row r="12" spans="2:132" s="8" customFormat="1" ht="15" customHeight="1">
      <c r="B12" s="583"/>
      <c r="C12" s="583"/>
      <c r="D12" s="583"/>
      <c r="E12" s="583"/>
      <c r="F12" s="583"/>
      <c r="G12" s="583"/>
      <c r="H12" s="583"/>
      <c r="I12" s="583"/>
      <c r="J12" s="583"/>
      <c r="K12" s="583"/>
      <c r="L12" s="583"/>
      <c r="M12" s="583"/>
      <c r="N12" s="583"/>
      <c r="O12" s="583"/>
      <c r="P12" s="583"/>
      <c r="Q12" s="583"/>
      <c r="R12" s="583"/>
      <c r="S12" s="583"/>
      <c r="T12" s="583"/>
      <c r="U12" s="583"/>
      <c r="V12" s="583"/>
      <c r="W12" s="583"/>
      <c r="X12" s="583"/>
      <c r="Y12" s="583"/>
      <c r="Z12" s="583"/>
      <c r="AA12" s="583"/>
      <c r="AB12" s="583"/>
      <c r="AC12" s="583"/>
      <c r="AD12" s="583"/>
      <c r="AE12" s="583"/>
      <c r="AF12" s="583"/>
      <c r="AG12" s="583"/>
      <c r="AH12" s="583"/>
      <c r="AI12" s="584"/>
      <c r="AJ12" s="584"/>
      <c r="AK12" s="584"/>
      <c r="AL12" s="584"/>
      <c r="AM12" s="584"/>
      <c r="AN12" s="584"/>
      <c r="AO12" s="584"/>
      <c r="AP12" s="584"/>
      <c r="AQ12" s="584"/>
      <c r="AR12" s="585"/>
      <c r="AS12" s="585"/>
      <c r="AT12" s="585"/>
      <c r="AU12" s="585"/>
      <c r="AV12" s="585"/>
      <c r="AW12" s="585"/>
      <c r="AX12" s="585"/>
      <c r="AY12" s="585"/>
      <c r="AZ12" s="585"/>
      <c r="BA12" s="585"/>
      <c r="BB12" s="585"/>
      <c r="BC12" s="585"/>
      <c r="BD12" s="585"/>
      <c r="BE12" s="585"/>
      <c r="BF12" s="585"/>
      <c r="BG12" s="585"/>
      <c r="BH12" s="585"/>
      <c r="BI12" s="585"/>
      <c r="BJ12" s="585"/>
      <c r="BK12" s="585"/>
    </row>
    <row r="13" spans="2:132" s="8" customFormat="1" ht="15" customHeight="1">
      <c r="B13" s="583" t="s">
        <v>642</v>
      </c>
      <c r="C13" s="583"/>
      <c r="D13" s="583"/>
      <c r="E13" s="583"/>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583"/>
      <c r="AH13" s="583"/>
      <c r="AI13" s="584"/>
      <c r="AJ13" s="584"/>
      <c r="AK13" s="584"/>
      <c r="AL13" s="584"/>
      <c r="AM13" s="584"/>
      <c r="AN13" s="584"/>
      <c r="AO13" s="584"/>
      <c r="AP13" s="584"/>
      <c r="AQ13" s="584"/>
      <c r="AR13" s="585"/>
      <c r="AS13" s="585"/>
      <c r="AT13" s="585"/>
      <c r="AU13" s="585"/>
      <c r="AV13" s="585"/>
      <c r="AW13" s="585"/>
      <c r="AX13" s="585"/>
      <c r="AY13" s="585"/>
      <c r="AZ13" s="585"/>
      <c r="BA13" s="585"/>
      <c r="BB13" s="585"/>
      <c r="BC13" s="585"/>
      <c r="BD13" s="585"/>
      <c r="BE13" s="585"/>
      <c r="BF13" s="585"/>
      <c r="BG13" s="585"/>
      <c r="BH13" s="585"/>
      <c r="BI13" s="585"/>
      <c r="BJ13" s="585"/>
      <c r="BK13" s="585"/>
    </row>
    <row r="14" spans="2:132" s="8" customFormat="1" ht="15" customHeight="1">
      <c r="B14" s="583" t="s">
        <v>689</v>
      </c>
      <c r="C14" s="583"/>
      <c r="D14" s="583"/>
      <c r="E14" s="583"/>
      <c r="F14" s="583"/>
      <c r="G14" s="583"/>
      <c r="H14" s="583"/>
      <c r="I14" s="583"/>
      <c r="J14" s="583"/>
      <c r="K14" s="583"/>
      <c r="L14" s="583"/>
      <c r="M14" s="583"/>
      <c r="N14" s="583"/>
      <c r="O14" s="583"/>
      <c r="P14" s="583"/>
      <c r="Q14" s="583"/>
      <c r="R14" s="583"/>
      <c r="S14" s="583"/>
      <c r="T14" s="583"/>
      <c r="U14" s="583"/>
      <c r="V14" s="583"/>
      <c r="W14" s="583"/>
      <c r="X14" s="583"/>
      <c r="Y14" s="583"/>
      <c r="Z14" s="583"/>
      <c r="AA14" s="583"/>
      <c r="AB14" s="583"/>
      <c r="AC14" s="583"/>
      <c r="AD14" s="583"/>
      <c r="AE14" s="583"/>
      <c r="AF14" s="583"/>
      <c r="AG14" s="583"/>
      <c r="AH14" s="583"/>
      <c r="AI14" s="584"/>
      <c r="AJ14" s="584"/>
      <c r="AK14" s="584"/>
      <c r="AL14" s="584"/>
      <c r="AM14" s="584"/>
      <c r="AN14" s="584"/>
      <c r="AO14" s="584"/>
      <c r="AP14" s="584"/>
      <c r="AQ14" s="584"/>
      <c r="AR14" s="585"/>
      <c r="AS14" s="585"/>
      <c r="AT14" s="585"/>
      <c r="AU14" s="585"/>
      <c r="AV14" s="585"/>
      <c r="AW14" s="585"/>
      <c r="AX14" s="585"/>
      <c r="AY14" s="585"/>
      <c r="AZ14" s="585"/>
      <c r="BA14" s="585"/>
      <c r="BB14" s="585"/>
      <c r="BC14" s="585"/>
      <c r="BD14" s="585"/>
      <c r="BE14" s="585"/>
      <c r="BF14" s="585"/>
      <c r="BG14" s="585"/>
      <c r="BH14" s="585"/>
      <c r="BI14" s="585"/>
      <c r="BJ14" s="585"/>
      <c r="BK14" s="585"/>
    </row>
    <row r="15" spans="2:132" ht="15" customHeight="1">
      <c r="B15" s="98" t="s">
        <v>296</v>
      </c>
      <c r="C15" s="91"/>
      <c r="D15" s="91"/>
      <c r="E15" s="91"/>
      <c r="F15" s="91"/>
      <c r="G15" s="91"/>
      <c r="H15" s="91"/>
      <c r="I15" s="91"/>
      <c r="J15" s="91"/>
      <c r="K15" s="91"/>
      <c r="L15" s="91"/>
      <c r="M15" s="91"/>
      <c r="N15" s="91"/>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1620" t="s">
        <v>280</v>
      </c>
      <c r="BF15" s="1620"/>
      <c r="BG15" s="1620"/>
      <c r="BH15" s="1620"/>
      <c r="BI15" s="1620"/>
      <c r="BJ15" s="1620"/>
      <c r="BK15" s="1620"/>
      <c r="BL15" s="1620"/>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row>
    <row r="16" spans="2:132" ht="27" customHeight="1">
      <c r="B16" s="1622" t="s">
        <v>308</v>
      </c>
      <c r="C16" s="1622"/>
      <c r="D16" s="1622"/>
      <c r="E16" s="1622"/>
      <c r="F16" s="1622"/>
      <c r="G16" s="1622"/>
      <c r="H16" s="1622"/>
      <c r="I16" s="1622"/>
      <c r="J16" s="1622"/>
      <c r="K16" s="1622"/>
      <c r="L16" s="1622"/>
      <c r="M16" s="1622"/>
      <c r="N16" s="1622"/>
      <c r="O16" s="1622"/>
      <c r="P16" s="1622"/>
      <c r="Q16" s="1622"/>
      <c r="R16" s="1622"/>
      <c r="S16" s="1622"/>
      <c r="T16" s="1622"/>
      <c r="U16" s="1622"/>
      <c r="V16" s="1622"/>
      <c r="W16" s="1622"/>
      <c r="X16" s="1622"/>
      <c r="Y16" s="1622"/>
      <c r="Z16" s="1622"/>
      <c r="AA16" s="1622"/>
      <c r="AB16" s="1622"/>
      <c r="AC16" s="1622"/>
      <c r="AD16" s="1622"/>
      <c r="AE16" s="1622"/>
      <c r="AF16" s="1622"/>
      <c r="AG16" s="1622"/>
      <c r="AH16" s="1622"/>
      <c r="AI16" s="1622"/>
      <c r="AJ16" s="1622"/>
      <c r="AK16" s="1622"/>
      <c r="AL16" s="1622"/>
      <c r="AM16" s="1622"/>
      <c r="AN16" s="1622"/>
      <c r="AO16" s="1622"/>
      <c r="AP16" s="1622"/>
      <c r="AQ16" s="1622"/>
      <c r="AR16" s="1622"/>
      <c r="AS16" s="1622"/>
      <c r="AT16" s="1622"/>
      <c r="AU16" s="1622"/>
      <c r="AV16" s="1622"/>
      <c r="AW16" s="1622"/>
      <c r="AX16" s="1622"/>
      <c r="AY16" s="1622"/>
      <c r="AZ16" s="1622"/>
      <c r="BA16" s="1622"/>
      <c r="BB16" s="1622"/>
      <c r="BC16" s="1622"/>
      <c r="BD16" s="1622"/>
      <c r="BE16" s="1622"/>
      <c r="BF16" s="1622"/>
      <c r="BG16" s="1622"/>
      <c r="BH16" s="1622"/>
      <c r="BI16" s="1622"/>
      <c r="BJ16" s="1622"/>
      <c r="BK16" s="1622"/>
      <c r="BL16" s="1622"/>
    </row>
    <row r="17" spans="1:220" s="56" customFormat="1" ht="27" customHeight="1">
      <c r="A17" s="32"/>
      <c r="B17" s="1670" t="s">
        <v>268</v>
      </c>
      <c r="C17" s="1670"/>
      <c r="D17" s="1670"/>
      <c r="E17" s="1670"/>
      <c r="F17" s="1670"/>
      <c r="G17" s="1670"/>
      <c r="H17" s="1670"/>
      <c r="I17" s="1670"/>
      <c r="J17" s="1671"/>
      <c r="K17" s="1671"/>
      <c r="L17" s="1671"/>
      <c r="M17" s="1671"/>
      <c r="N17" s="1671"/>
      <c r="O17" s="1671"/>
      <c r="P17" s="1671"/>
      <c r="Q17" s="1671"/>
      <c r="R17" s="1671"/>
      <c r="S17" s="1671"/>
      <c r="T17" s="1671"/>
      <c r="U17" s="1671"/>
      <c r="V17" s="1671"/>
      <c r="W17" s="1671"/>
      <c r="X17" s="1671"/>
      <c r="Y17" s="1672" t="s">
        <v>508</v>
      </c>
      <c r="Z17" s="1672"/>
      <c r="AA17" s="1672"/>
      <c r="AB17" s="1672"/>
      <c r="AC17" s="1672"/>
      <c r="AD17" s="1672"/>
      <c r="AE17" s="1672"/>
      <c r="AF17" s="1672"/>
      <c r="AG17" s="1672"/>
      <c r="AH17" s="1672"/>
      <c r="AI17" s="1672"/>
      <c r="AJ17" s="1672"/>
      <c r="AK17" s="1672"/>
      <c r="AL17" s="1672"/>
      <c r="AM17" s="1672"/>
      <c r="AN17" s="1672"/>
      <c r="AO17" s="1672"/>
      <c r="AP17" s="1672"/>
      <c r="AQ17" s="1672"/>
      <c r="AR17" s="1672"/>
      <c r="AS17" s="1672"/>
      <c r="AT17" s="1672"/>
      <c r="AU17" s="1672"/>
      <c r="AV17" s="1672"/>
      <c r="AW17" s="1672"/>
      <c r="AX17" s="1672"/>
      <c r="AY17" s="1672"/>
      <c r="AZ17" s="1672"/>
      <c r="BA17" s="1672"/>
      <c r="BB17" s="1672"/>
      <c r="BC17" s="1672"/>
      <c r="BD17" s="1672"/>
      <c r="BE17" s="1672"/>
      <c r="BF17" s="1672"/>
      <c r="BG17" s="1672"/>
      <c r="BH17" s="1672"/>
      <c r="BI17" s="1672"/>
      <c r="BJ17" s="1672"/>
      <c r="BK17" s="1672"/>
      <c r="BL17" s="1672"/>
      <c r="BM17" s="32"/>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27"/>
      <c r="EA17" s="27"/>
      <c r="EB17" s="27"/>
      <c r="EC17" s="32"/>
      <c r="ED17" s="32"/>
      <c r="EE17" s="32"/>
      <c r="EF17" s="32"/>
      <c r="EG17" s="32"/>
      <c r="EH17" s="32"/>
      <c r="EI17" s="32"/>
      <c r="EJ17" s="32"/>
      <c r="EK17" s="32"/>
      <c r="EL17" s="32"/>
      <c r="EM17" s="32"/>
      <c r="EN17" s="32"/>
      <c r="EO17" s="32"/>
      <c r="EP17" s="32"/>
      <c r="EQ17" s="32"/>
      <c r="ER17" s="32"/>
      <c r="ES17" s="32"/>
      <c r="ET17" s="32"/>
      <c r="EU17" s="32"/>
      <c r="EV17" s="32"/>
      <c r="EW17" s="32"/>
      <c r="EX17" s="32"/>
      <c r="EY17" s="32"/>
      <c r="EZ17" s="32"/>
      <c r="FA17" s="32"/>
      <c r="FB17" s="32"/>
      <c r="FC17" s="32"/>
      <c r="FD17" s="32"/>
      <c r="FE17" s="32"/>
      <c r="FF17" s="32"/>
      <c r="FG17" s="32"/>
      <c r="FH17" s="32"/>
      <c r="FI17" s="32"/>
      <c r="FJ17" s="32"/>
      <c r="FK17" s="32"/>
      <c r="FL17" s="32"/>
      <c r="FM17" s="32"/>
      <c r="FN17" s="32"/>
      <c r="FO17" s="32"/>
      <c r="FP17" s="32"/>
      <c r="FQ17" s="32"/>
      <c r="FR17" s="32"/>
      <c r="FS17" s="32"/>
      <c r="FT17" s="32"/>
      <c r="FU17" s="32"/>
      <c r="FV17" s="32"/>
      <c r="FW17" s="32"/>
      <c r="FX17" s="32"/>
      <c r="FY17" s="32"/>
      <c r="FZ17" s="32"/>
      <c r="GA17" s="32"/>
      <c r="GB17" s="32"/>
      <c r="GC17" s="32"/>
      <c r="GD17" s="32"/>
      <c r="GE17" s="32"/>
      <c r="GF17" s="32"/>
      <c r="GG17" s="32"/>
      <c r="GH17" s="32"/>
      <c r="GI17" s="32"/>
      <c r="GJ17" s="32"/>
      <c r="GK17" s="32"/>
      <c r="GL17" s="32"/>
      <c r="GM17" s="32"/>
      <c r="GN17" s="32"/>
      <c r="GO17" s="32"/>
      <c r="GP17" s="32"/>
      <c r="GQ17" s="32"/>
      <c r="GR17" s="32"/>
      <c r="GS17" s="32"/>
      <c r="GT17" s="32"/>
      <c r="GU17" s="32"/>
      <c r="GV17" s="32"/>
      <c r="GW17" s="32"/>
      <c r="GX17" s="32"/>
      <c r="GY17" s="32"/>
      <c r="GZ17" s="32"/>
      <c r="HA17" s="32"/>
      <c r="HB17" s="32"/>
      <c r="HC17" s="32"/>
      <c r="HD17" s="32"/>
      <c r="HE17" s="32"/>
      <c r="HF17" s="32"/>
      <c r="HG17" s="32"/>
      <c r="HH17" s="32"/>
      <c r="HI17" s="32"/>
      <c r="HJ17" s="32"/>
      <c r="HK17" s="32"/>
      <c r="HL17" s="32"/>
    </row>
    <row r="18" spans="1:220" s="56" customFormat="1" ht="8.25" customHeight="1">
      <c r="A18" s="32"/>
      <c r="B18" s="217"/>
      <c r="C18" s="217"/>
      <c r="D18" s="217"/>
      <c r="E18" s="217"/>
      <c r="F18" s="217"/>
      <c r="G18" s="217"/>
      <c r="H18" s="217"/>
      <c r="I18" s="217"/>
      <c r="J18" s="1673"/>
      <c r="K18" s="1673"/>
      <c r="L18" s="1673"/>
      <c r="M18" s="1673"/>
      <c r="N18" s="1673"/>
      <c r="O18" s="1673"/>
      <c r="P18" s="1673"/>
      <c r="Q18" s="1673"/>
      <c r="R18" s="1673"/>
      <c r="S18" s="1673"/>
      <c r="T18" s="1673"/>
      <c r="U18" s="1673"/>
      <c r="V18" s="1673"/>
      <c r="W18" s="1673"/>
      <c r="X18" s="1673"/>
      <c r="Y18" s="93"/>
      <c r="Z18" s="93"/>
      <c r="AA18" s="93"/>
      <c r="AB18" s="93"/>
      <c r="AC18" s="93"/>
      <c r="AD18" s="93"/>
      <c r="AE18" s="93"/>
      <c r="AF18" s="93"/>
      <c r="AG18" s="93"/>
      <c r="AH18" s="93"/>
      <c r="AI18" s="93"/>
      <c r="AJ18" s="93"/>
      <c r="AK18" s="93"/>
      <c r="AL18" s="93"/>
      <c r="AM18" s="93"/>
      <c r="AN18" s="93"/>
      <c r="AO18" s="93"/>
      <c r="AP18" s="93"/>
      <c r="AQ18" s="93"/>
      <c r="AR18" s="93"/>
      <c r="AS18" s="93"/>
      <c r="AT18" s="93"/>
      <c r="AU18" s="93"/>
      <c r="AV18" s="93"/>
      <c r="AW18" s="93"/>
      <c r="AX18" s="93"/>
      <c r="AY18" s="93"/>
      <c r="AZ18" s="93"/>
      <c r="BA18" s="93"/>
      <c r="BB18" s="93"/>
      <c r="BC18" s="93"/>
      <c r="BD18" s="93"/>
      <c r="BE18" s="93"/>
      <c r="BF18" s="93"/>
      <c r="BG18" s="93"/>
      <c r="BH18" s="93"/>
      <c r="BI18" s="93"/>
      <c r="BJ18" s="93"/>
      <c r="BK18" s="93"/>
      <c r="BL18" s="93"/>
      <c r="BM18" s="32"/>
      <c r="BN18" s="27"/>
      <c r="BO18" s="27"/>
      <c r="BP18" s="27"/>
      <c r="BQ18" s="27"/>
      <c r="BR18" s="27"/>
      <c r="BS18" s="60"/>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7"/>
      <c r="EA18" s="27"/>
      <c r="EB18" s="27"/>
      <c r="EC18" s="32"/>
      <c r="ED18" s="32"/>
      <c r="EE18" s="32"/>
      <c r="EF18" s="32"/>
      <c r="EG18" s="32"/>
      <c r="EH18" s="32"/>
      <c r="EI18" s="32"/>
      <c r="EJ18" s="32"/>
      <c r="EK18" s="32"/>
      <c r="EL18" s="32"/>
      <c r="EM18" s="32"/>
      <c r="EN18" s="32"/>
      <c r="EO18" s="32"/>
      <c r="EP18" s="32"/>
      <c r="EQ18" s="32"/>
      <c r="ER18" s="32"/>
      <c r="ES18" s="32"/>
      <c r="ET18" s="32"/>
      <c r="EU18" s="32"/>
      <c r="EV18" s="32"/>
      <c r="EW18" s="32"/>
      <c r="EX18" s="32"/>
      <c r="EY18" s="32"/>
      <c r="EZ18" s="32"/>
      <c r="FA18" s="32"/>
      <c r="FB18" s="32"/>
      <c r="FC18" s="32"/>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2"/>
      <c r="GD18" s="32"/>
      <c r="GE18" s="32"/>
      <c r="GF18" s="32"/>
      <c r="GG18" s="32"/>
      <c r="GH18" s="32"/>
      <c r="GI18" s="32"/>
      <c r="GJ18" s="32"/>
      <c r="GK18" s="32"/>
      <c r="GL18" s="32"/>
      <c r="GM18" s="32"/>
      <c r="GN18" s="32"/>
      <c r="GO18" s="32"/>
      <c r="GP18" s="32"/>
      <c r="GQ18" s="32"/>
      <c r="GR18" s="32"/>
      <c r="GS18" s="32"/>
      <c r="GT18" s="32"/>
      <c r="GU18" s="32"/>
      <c r="GV18" s="32"/>
      <c r="GW18" s="32"/>
      <c r="GX18" s="32"/>
      <c r="GY18" s="32"/>
      <c r="GZ18" s="32"/>
      <c r="HA18" s="32"/>
      <c r="HB18" s="32"/>
      <c r="HC18" s="32"/>
      <c r="HD18" s="32"/>
      <c r="HE18" s="32"/>
      <c r="HF18" s="32"/>
      <c r="HG18" s="32"/>
      <c r="HH18" s="32"/>
      <c r="HI18" s="32"/>
      <c r="HJ18" s="32"/>
      <c r="HK18" s="32"/>
      <c r="HL18" s="32"/>
    </row>
    <row r="19" spans="1:220" ht="16.5" customHeight="1">
      <c r="A19" s="738" t="s">
        <v>687</v>
      </c>
      <c r="B19" s="93" t="s">
        <v>408</v>
      </c>
      <c r="C19" s="93"/>
      <c r="D19" s="93"/>
      <c r="E19" s="93"/>
      <c r="F19" s="93"/>
      <c r="G19" s="93"/>
      <c r="H19" s="93"/>
      <c r="I19" s="93"/>
      <c r="J19" s="222"/>
      <c r="K19" s="222"/>
      <c r="L19" s="222"/>
      <c r="M19" s="222"/>
      <c r="N19" s="222"/>
      <c r="O19" s="222"/>
      <c r="P19" s="222"/>
      <c r="Q19" s="222"/>
      <c r="R19" s="222"/>
      <c r="S19" s="222"/>
      <c r="T19" s="222"/>
      <c r="U19" s="222"/>
      <c r="V19" s="222"/>
      <c r="W19" s="222"/>
      <c r="X19" s="222"/>
      <c r="Y19" s="222"/>
      <c r="Z19" s="222"/>
      <c r="AA19" s="93"/>
      <c r="AB19" s="93"/>
      <c r="AC19" s="93"/>
      <c r="AD19" s="93"/>
      <c r="AE19" s="93"/>
      <c r="AF19" s="93"/>
      <c r="AG19" s="93"/>
      <c r="AH19" s="93"/>
      <c r="AI19" s="93"/>
      <c r="AJ19" s="93"/>
      <c r="AK19" s="93"/>
      <c r="AL19" s="93"/>
      <c r="AM19" s="93"/>
      <c r="AN19" s="93"/>
      <c r="AO19" s="93"/>
      <c r="AP19" s="93"/>
      <c r="AQ19" s="93"/>
      <c r="AR19" s="93"/>
      <c r="AS19" s="93"/>
      <c r="AT19" s="1623" t="s">
        <v>691</v>
      </c>
      <c r="AU19" s="1623"/>
      <c r="AV19" s="1623"/>
      <c r="AW19" s="1623"/>
      <c r="AX19" s="1631"/>
      <c r="AY19" s="1631"/>
      <c r="AZ19" s="1631"/>
      <c r="BA19" s="903" t="s">
        <v>19</v>
      </c>
      <c r="BB19" s="903"/>
      <c r="BC19" s="1631"/>
      <c r="BD19" s="1631"/>
      <c r="BE19" s="1631"/>
      <c r="BF19" s="903" t="s">
        <v>20</v>
      </c>
      <c r="BG19" s="903"/>
      <c r="BH19" s="1631"/>
      <c r="BI19" s="1631"/>
      <c r="BJ19" s="1631"/>
      <c r="BK19" s="903" t="s">
        <v>21</v>
      </c>
      <c r="BL19" s="903"/>
      <c r="BS19" s="60"/>
    </row>
    <row r="20" spans="1:220" ht="9" customHeight="1">
      <c r="B20" s="93"/>
      <c r="C20" s="93"/>
      <c r="D20" s="93"/>
      <c r="E20" s="93"/>
      <c r="F20" s="93"/>
      <c r="G20" s="93"/>
      <c r="H20" s="93"/>
      <c r="I20" s="93"/>
      <c r="J20" s="222"/>
      <c r="K20" s="222"/>
      <c r="L20" s="222"/>
      <c r="M20" s="222"/>
      <c r="N20" s="222"/>
      <c r="O20" s="222"/>
      <c r="P20" s="222"/>
      <c r="Q20" s="222"/>
      <c r="R20" s="222"/>
      <c r="S20" s="222"/>
      <c r="T20" s="222"/>
      <c r="U20" s="222"/>
      <c r="V20" s="222"/>
      <c r="W20" s="222"/>
      <c r="X20" s="222"/>
      <c r="Y20" s="222"/>
      <c r="Z20" s="222"/>
      <c r="AA20" s="93"/>
      <c r="AB20" s="93"/>
      <c r="AC20" s="93"/>
      <c r="AD20" s="93"/>
      <c r="AE20" s="93"/>
      <c r="AF20" s="93"/>
      <c r="AG20" s="93"/>
      <c r="AH20" s="93"/>
      <c r="AI20" s="93"/>
      <c r="AJ20" s="93"/>
      <c r="AK20" s="93"/>
      <c r="AL20" s="93"/>
      <c r="AM20" s="93"/>
      <c r="AN20" s="93"/>
      <c r="AO20" s="93"/>
      <c r="AP20" s="93"/>
      <c r="AQ20" s="93"/>
      <c r="AR20" s="93"/>
      <c r="AS20" s="93"/>
      <c r="AT20" s="218"/>
      <c r="AU20" s="1634"/>
      <c r="AV20" s="1634"/>
      <c r="AW20" s="1634"/>
      <c r="AX20" s="1634"/>
      <c r="AY20" s="1634"/>
      <c r="AZ20" s="1634"/>
      <c r="BA20" s="1634"/>
      <c r="BB20" s="1634"/>
      <c r="BC20" s="1634"/>
      <c r="BD20" s="1634"/>
      <c r="BE20" s="1634"/>
      <c r="BF20" s="1634"/>
      <c r="BG20" s="1634"/>
      <c r="BH20" s="1634"/>
      <c r="BI20" s="1634"/>
      <c r="BJ20" s="1634"/>
      <c r="BK20" s="217"/>
      <c r="BL20" s="217"/>
      <c r="BS20" s="60"/>
    </row>
    <row r="21" spans="1:220" ht="9" customHeight="1">
      <c r="B21" s="93"/>
      <c r="C21" s="93"/>
      <c r="D21" s="93"/>
      <c r="E21" s="93"/>
      <c r="F21" s="93"/>
      <c r="G21" s="93"/>
      <c r="H21" s="93"/>
      <c r="I21" s="93"/>
      <c r="J21" s="222"/>
      <c r="K21" s="222"/>
      <c r="L21" s="222"/>
      <c r="M21" s="222"/>
      <c r="N21" s="222"/>
      <c r="O21" s="222"/>
      <c r="P21" s="222"/>
      <c r="Q21" s="222"/>
      <c r="R21" s="222"/>
      <c r="S21" s="222"/>
      <c r="T21" s="222"/>
      <c r="U21" s="222"/>
      <c r="V21" s="222"/>
      <c r="W21" s="222"/>
      <c r="X21" s="222"/>
      <c r="Y21" s="222"/>
      <c r="Z21" s="222"/>
      <c r="AA21" s="93"/>
      <c r="AB21" s="93"/>
      <c r="AC21" s="93"/>
      <c r="AD21" s="93"/>
      <c r="AE21" s="93"/>
      <c r="AF21" s="93"/>
      <c r="AG21" s="93"/>
      <c r="AH21" s="93"/>
      <c r="AI21" s="93"/>
      <c r="AJ21" s="93"/>
      <c r="AK21" s="93"/>
      <c r="AL21" s="93"/>
      <c r="AM21" s="93"/>
      <c r="AN21" s="93"/>
      <c r="AO21" s="93"/>
      <c r="AP21" s="93"/>
      <c r="AQ21" s="93"/>
      <c r="AR21" s="93"/>
      <c r="AS21" s="93"/>
      <c r="AT21" s="218"/>
      <c r="AU21" s="218"/>
      <c r="AV21" s="218"/>
      <c r="AW21" s="218"/>
      <c r="AX21" s="217"/>
      <c r="AY21" s="217"/>
      <c r="AZ21" s="217"/>
      <c r="BA21" s="217"/>
      <c r="BB21" s="217"/>
      <c r="BC21" s="217"/>
      <c r="BD21" s="217"/>
      <c r="BE21" s="217"/>
      <c r="BF21" s="217"/>
      <c r="BG21" s="217"/>
      <c r="BH21" s="217"/>
      <c r="BI21" s="217"/>
      <c r="BJ21" s="217"/>
      <c r="BK21" s="217"/>
      <c r="BL21" s="217"/>
      <c r="BS21" s="60"/>
    </row>
    <row r="22" spans="1:220" ht="18.75" customHeight="1">
      <c r="B22" s="93"/>
      <c r="C22" s="1621"/>
      <c r="D22" s="1621"/>
      <c r="E22" s="1621"/>
      <c r="F22" s="1621"/>
      <c r="G22" s="1621"/>
      <c r="H22" s="1621"/>
      <c r="I22" s="1621"/>
      <c r="J22" s="1621"/>
      <c r="K22" s="1621"/>
      <c r="L22" s="1621"/>
      <c r="M22" s="1621"/>
      <c r="N22" s="1621"/>
      <c r="O22" s="1621"/>
      <c r="P22" s="1621"/>
      <c r="Q22" s="1621"/>
      <c r="R22" s="1621"/>
      <c r="S22" s="1621"/>
      <c r="T22" s="1621"/>
      <c r="U22" s="1621"/>
      <c r="V22" s="1621"/>
      <c r="W22" s="1621"/>
      <c r="X22" s="1621"/>
      <c r="Y22" s="1621"/>
      <c r="Z22" s="1621"/>
      <c r="AA22" s="1621"/>
      <c r="AB22" s="1621"/>
      <c r="AC22" s="1621"/>
      <c r="AD22" s="1621"/>
      <c r="AE22" s="93"/>
      <c r="AF22" s="93"/>
      <c r="AG22" s="93"/>
      <c r="AH22" s="93"/>
      <c r="AI22" s="93"/>
      <c r="AJ22" s="93"/>
      <c r="AK22" s="54"/>
      <c r="AL22" s="280"/>
      <c r="AM22" s="280"/>
      <c r="AN22" s="1627"/>
      <c r="AO22" s="1627"/>
      <c r="AP22" s="1627"/>
      <c r="AQ22" s="1627"/>
      <c r="AR22" s="1627"/>
      <c r="AS22" s="1627"/>
      <c r="AT22" s="1627"/>
      <c r="AU22" s="1627"/>
      <c r="AV22" s="1627"/>
      <c r="AW22" s="1627"/>
      <c r="AX22" s="1627"/>
      <c r="AY22" s="1627"/>
      <c r="AZ22" s="1627"/>
      <c r="BA22" s="1627"/>
      <c r="BB22" s="1627"/>
      <c r="BC22" s="1627"/>
      <c r="BD22" s="1627"/>
      <c r="BE22" s="1627"/>
      <c r="BF22" s="1627"/>
      <c r="BG22" s="1627"/>
      <c r="BH22" s="1627"/>
      <c r="BI22" s="1627"/>
      <c r="BJ22" s="1627"/>
      <c r="BK22" s="1627"/>
      <c r="BL22" s="1627"/>
      <c r="BS22" s="60"/>
    </row>
    <row r="23" spans="1:220" ht="18.75" customHeight="1">
      <c r="B23" s="93"/>
      <c r="C23" s="1621"/>
      <c r="D23" s="1621"/>
      <c r="E23" s="1621"/>
      <c r="F23" s="1621"/>
      <c r="G23" s="1621"/>
      <c r="H23" s="1621"/>
      <c r="I23" s="1621"/>
      <c r="J23" s="1621"/>
      <c r="K23" s="1621"/>
      <c r="L23" s="1621"/>
      <c r="M23" s="1621"/>
      <c r="N23" s="1621"/>
      <c r="O23" s="1621"/>
      <c r="P23" s="1621"/>
      <c r="Q23" s="1621"/>
      <c r="R23" s="1621"/>
      <c r="S23" s="1621"/>
      <c r="T23" s="1621"/>
      <c r="U23" s="1621"/>
      <c r="V23" s="1621"/>
      <c r="W23" s="1621"/>
      <c r="X23" s="1621"/>
      <c r="Y23" s="1621"/>
      <c r="Z23" s="1621"/>
      <c r="AA23" s="1621"/>
      <c r="AB23" s="1621"/>
      <c r="AC23" s="1621"/>
      <c r="AD23" s="1621"/>
      <c r="AE23" s="93"/>
      <c r="AF23" s="93"/>
      <c r="AG23" s="93"/>
      <c r="AH23" s="93"/>
      <c r="AI23" s="93"/>
      <c r="AJ23" s="93"/>
      <c r="AK23" s="54"/>
      <c r="AL23" s="280"/>
      <c r="AM23" s="280"/>
      <c r="AN23" s="1627"/>
      <c r="AO23" s="1627"/>
      <c r="AP23" s="1627"/>
      <c r="AQ23" s="1627"/>
      <c r="AR23" s="1627"/>
      <c r="AS23" s="1627"/>
      <c r="AT23" s="1627"/>
      <c r="AU23" s="1627"/>
      <c r="AV23" s="1627"/>
      <c r="AW23" s="1627"/>
      <c r="AX23" s="1627"/>
      <c r="AY23" s="1627"/>
      <c r="AZ23" s="1627"/>
      <c r="BA23" s="1627"/>
      <c r="BB23" s="1627"/>
      <c r="BC23" s="1627"/>
      <c r="BD23" s="1627"/>
      <c r="BE23" s="1627"/>
      <c r="BF23" s="1627"/>
      <c r="BG23" s="1627"/>
      <c r="BH23" s="1627"/>
      <c r="BI23" s="1627"/>
      <c r="BJ23" s="1627"/>
      <c r="BK23" s="1627"/>
      <c r="BL23" s="1627"/>
      <c r="BS23" s="60"/>
    </row>
    <row r="24" spans="1:220" ht="18.75" customHeight="1">
      <c r="B24" s="93"/>
      <c r="C24" s="1621"/>
      <c r="D24" s="1621"/>
      <c r="E24" s="1621"/>
      <c r="F24" s="1621"/>
      <c r="G24" s="1621"/>
      <c r="H24" s="1621"/>
      <c r="I24" s="1621"/>
      <c r="J24" s="1621"/>
      <c r="K24" s="1621"/>
      <c r="L24" s="1621"/>
      <c r="M24" s="1621"/>
      <c r="N24" s="1621"/>
      <c r="O24" s="1621"/>
      <c r="P24" s="1621"/>
      <c r="Q24" s="1621"/>
      <c r="R24" s="1621"/>
      <c r="S24" s="1621"/>
      <c r="T24" s="1621"/>
      <c r="U24" s="1621"/>
      <c r="V24" s="1621"/>
      <c r="W24" s="1621"/>
      <c r="X24" s="1621"/>
      <c r="Y24" s="1621"/>
      <c r="Z24" s="1621"/>
      <c r="AA24" s="1621"/>
      <c r="AB24" s="1621"/>
      <c r="AC24" s="1621"/>
      <c r="AD24" s="1621"/>
      <c r="AE24" s="93"/>
      <c r="AF24" s="93"/>
      <c r="AG24" s="93"/>
      <c r="AH24" s="93"/>
      <c r="AI24" s="93"/>
      <c r="AJ24" s="93"/>
      <c r="AK24" s="54"/>
      <c r="AL24" s="280"/>
      <c r="AM24" s="280"/>
      <c r="AN24" s="1627"/>
      <c r="AO24" s="1627"/>
      <c r="AP24" s="1627"/>
      <c r="AQ24" s="1627"/>
      <c r="AR24" s="1627"/>
      <c r="AS24" s="1627"/>
      <c r="AT24" s="1627"/>
      <c r="AU24" s="1627"/>
      <c r="AV24" s="1627"/>
      <c r="AW24" s="1627"/>
      <c r="AX24" s="1627"/>
      <c r="AY24" s="1627"/>
      <c r="AZ24" s="1627"/>
      <c r="BA24" s="1627"/>
      <c r="BB24" s="1627"/>
      <c r="BC24" s="1627"/>
      <c r="BD24" s="1627"/>
      <c r="BE24" s="1627"/>
      <c r="BF24" s="1627"/>
      <c r="BG24" s="1627"/>
      <c r="BH24" s="1627"/>
      <c r="BI24" s="1627"/>
      <c r="BJ24" s="1627"/>
      <c r="BK24" s="1627"/>
      <c r="BL24" s="1627"/>
      <c r="BS24" s="60"/>
    </row>
    <row r="25" spans="1:220" ht="18.75" customHeight="1">
      <c r="B25" s="93"/>
      <c r="C25" s="1621"/>
      <c r="D25" s="1621"/>
      <c r="E25" s="1621"/>
      <c r="F25" s="1621"/>
      <c r="G25" s="1621"/>
      <c r="H25" s="1621"/>
      <c r="I25" s="1621"/>
      <c r="J25" s="1621"/>
      <c r="K25" s="1621"/>
      <c r="L25" s="1621"/>
      <c r="M25" s="1621"/>
      <c r="N25" s="1621"/>
      <c r="O25" s="1621"/>
      <c r="P25" s="1621"/>
      <c r="Q25" s="1621"/>
      <c r="R25" s="1621"/>
      <c r="S25" s="1621"/>
      <c r="T25" s="1621"/>
      <c r="U25" s="1621"/>
      <c r="V25" s="1621"/>
      <c r="W25" s="1621"/>
      <c r="X25" s="1621"/>
      <c r="Y25" s="1621"/>
      <c r="Z25" s="1621"/>
      <c r="AA25" s="1621"/>
      <c r="AB25" s="1621"/>
      <c r="AC25" s="1621"/>
      <c r="AD25" s="1621"/>
      <c r="AE25" s="1307" t="s">
        <v>420</v>
      </c>
      <c r="AF25" s="1307"/>
      <c r="AG25" s="1307"/>
      <c r="AH25" s="1307"/>
      <c r="AI25" s="1307"/>
      <c r="AJ25" s="1307"/>
      <c r="AK25" s="1307"/>
      <c r="AL25" s="1307"/>
      <c r="AM25" s="1307"/>
      <c r="AN25" s="1624"/>
      <c r="AO25" s="1624"/>
      <c r="AP25" s="1624"/>
      <c r="AQ25" s="1624"/>
      <c r="AR25" s="1624"/>
      <c r="AS25" s="1624"/>
      <c r="AT25" s="1624"/>
      <c r="AU25" s="1624"/>
      <c r="AV25" s="1624"/>
      <c r="AW25" s="1624"/>
      <c r="AX25" s="1624"/>
      <c r="AY25" s="1624"/>
      <c r="AZ25" s="1624"/>
      <c r="BA25" s="1624"/>
      <c r="BB25" s="1624"/>
      <c r="BC25" s="1624"/>
      <c r="BD25" s="1624"/>
      <c r="BE25" s="1624"/>
      <c r="BF25" s="1624"/>
      <c r="BG25" s="1624"/>
      <c r="BH25" s="1624"/>
      <c r="BI25" s="1624"/>
      <c r="BJ25" s="1287"/>
      <c r="BK25" s="1287"/>
      <c r="BL25" s="1287"/>
      <c r="BN25" s="8"/>
      <c r="BO25" s="8"/>
      <c r="BP25" s="8"/>
      <c r="BQ25" s="8"/>
      <c r="BR25" s="8"/>
      <c r="BS25" s="61"/>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row>
    <row r="26" spans="1:220" ht="30" customHeight="1">
      <c r="B26" s="93"/>
      <c r="C26" s="1621"/>
      <c r="D26" s="1621"/>
      <c r="E26" s="1621"/>
      <c r="F26" s="1621"/>
      <c r="G26" s="1621"/>
      <c r="H26" s="1621"/>
      <c r="I26" s="1621"/>
      <c r="J26" s="1621"/>
      <c r="K26" s="1621"/>
      <c r="L26" s="1621"/>
      <c r="M26" s="1621"/>
      <c r="N26" s="1621"/>
      <c r="O26" s="1621"/>
      <c r="P26" s="1621"/>
      <c r="Q26" s="1621"/>
      <c r="R26" s="1621"/>
      <c r="S26" s="1621"/>
      <c r="T26" s="1621"/>
      <c r="U26" s="1621"/>
      <c r="V26" s="1621"/>
      <c r="W26" s="1621"/>
      <c r="X26" s="1621"/>
      <c r="Y26" s="1621"/>
      <c r="Z26" s="1621"/>
      <c r="AA26" s="1621"/>
      <c r="AB26" s="1621"/>
      <c r="AC26" s="1621"/>
      <c r="AD26" s="1621"/>
      <c r="AE26" s="1307" t="s">
        <v>418</v>
      </c>
      <c r="AF26" s="1307"/>
      <c r="AG26" s="1307"/>
      <c r="AH26" s="1307"/>
      <c r="AI26" s="1307"/>
      <c r="AJ26" s="1307"/>
      <c r="AK26" s="1307"/>
      <c r="AL26" s="1307"/>
      <c r="AM26" s="1307"/>
      <c r="AN26" s="1666"/>
      <c r="AO26" s="1666"/>
      <c r="AP26" s="1666"/>
      <c r="AQ26" s="1666"/>
      <c r="AR26" s="1666"/>
      <c r="AS26" s="1666"/>
      <c r="AT26" s="1666"/>
      <c r="AU26" s="1666"/>
      <c r="AV26" s="1666"/>
      <c r="AW26" s="1666"/>
      <c r="AX26" s="1666"/>
      <c r="AY26" s="1666"/>
      <c r="AZ26" s="1666"/>
      <c r="BA26" s="1666"/>
      <c r="BB26" s="1666"/>
      <c r="BC26" s="1666"/>
      <c r="BD26" s="1666"/>
      <c r="BE26" s="1666"/>
      <c r="BF26" s="1666"/>
      <c r="BG26" s="1666"/>
      <c r="BH26" s="1666"/>
      <c r="BI26" s="1666"/>
      <c r="BJ26" s="1666"/>
      <c r="BK26" s="1666"/>
      <c r="BL26" s="1666"/>
      <c r="BN26" s="8"/>
      <c r="BO26" s="8"/>
      <c r="BP26" s="8"/>
      <c r="BQ26" s="8"/>
      <c r="BR26" s="8"/>
      <c r="BS26" s="61"/>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row>
    <row r="27" spans="1:220" ht="30" customHeight="1">
      <c r="B27" s="1060" t="s">
        <v>109</v>
      </c>
      <c r="C27" s="1060"/>
      <c r="D27" s="1060"/>
      <c r="E27" s="1060"/>
      <c r="F27" s="1060"/>
      <c r="G27" s="1060"/>
      <c r="H27" s="1060"/>
      <c r="I27" s="1060"/>
      <c r="J27" s="1060"/>
      <c r="K27" s="1060"/>
      <c r="L27" s="1060"/>
      <c r="M27" s="1060"/>
      <c r="N27" s="1060"/>
      <c r="O27" s="1060"/>
      <c r="P27" s="1060"/>
      <c r="Q27" s="1060"/>
      <c r="R27" s="1060"/>
      <c r="S27" s="1060"/>
      <c r="T27" s="1060"/>
      <c r="U27" s="1060"/>
      <c r="V27" s="1060"/>
      <c r="W27" s="1060"/>
      <c r="X27" s="1060"/>
      <c r="Y27" s="1060"/>
      <c r="Z27" s="1060"/>
      <c r="AA27" s="1060"/>
      <c r="AB27" s="1060"/>
      <c r="AC27" s="1060"/>
      <c r="AD27" s="1060"/>
      <c r="AE27" s="1060"/>
      <c r="AF27" s="1060"/>
      <c r="AG27" s="1060"/>
      <c r="AH27" s="1060"/>
      <c r="AI27" s="1060"/>
      <c r="AJ27" s="1060"/>
      <c r="AK27" s="1060"/>
      <c r="AL27" s="1060"/>
      <c r="AM27" s="1060"/>
      <c r="AN27" s="1060"/>
      <c r="AO27" s="1060"/>
      <c r="AP27" s="1060"/>
      <c r="AQ27" s="1060"/>
      <c r="AR27" s="1060"/>
      <c r="AS27" s="1060"/>
      <c r="AT27" s="1060"/>
      <c r="AU27" s="1060"/>
      <c r="AV27" s="1060"/>
      <c r="AW27" s="1060"/>
      <c r="AX27" s="1060"/>
      <c r="AY27" s="1060"/>
      <c r="AZ27" s="1060"/>
      <c r="BA27" s="1060"/>
      <c r="BB27" s="1060"/>
      <c r="BC27" s="1060"/>
      <c r="BD27" s="1060"/>
      <c r="BE27" s="1060"/>
      <c r="BF27" s="1060"/>
      <c r="BG27" s="1060"/>
      <c r="BH27" s="1060"/>
      <c r="BI27" s="1060"/>
      <c r="BJ27" s="1060"/>
      <c r="BK27" s="1060"/>
      <c r="BL27" s="1060"/>
      <c r="BN27" s="8"/>
      <c r="BO27" s="8"/>
      <c r="BP27" s="8"/>
      <c r="BQ27" s="8"/>
      <c r="BR27" s="8"/>
      <c r="BS27" s="61"/>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row>
    <row r="28" spans="1:220" s="62" customFormat="1" ht="30" customHeight="1">
      <c r="A28" s="8"/>
      <c r="B28" s="1668" t="s">
        <v>152</v>
      </c>
      <c r="C28" s="1669"/>
      <c r="D28" s="1669"/>
      <c r="E28" s="1669"/>
      <c r="F28" s="1669"/>
      <c r="G28" s="1669"/>
      <c r="H28" s="1669"/>
      <c r="I28" s="1669"/>
      <c r="J28" s="1669"/>
      <c r="K28" s="1669"/>
      <c r="L28" s="1669"/>
      <c r="M28" s="1669"/>
      <c r="N28" s="1644"/>
      <c r="O28" s="1635"/>
      <c r="P28" s="1635"/>
      <c r="Q28" s="1635"/>
      <c r="R28" s="1635"/>
      <c r="S28" s="1635"/>
      <c r="T28" s="1635"/>
      <c r="U28" s="1635"/>
      <c r="V28" s="1635"/>
      <c r="W28" s="1635"/>
      <c r="X28" s="1635"/>
      <c r="Y28" s="1636"/>
      <c r="Z28" s="1315" t="s">
        <v>110</v>
      </c>
      <c r="AA28" s="1316"/>
      <c r="AB28" s="1316"/>
      <c r="AC28" s="1316"/>
      <c r="AD28" s="1317"/>
      <c r="AE28" s="1591"/>
      <c r="AF28" s="1591"/>
      <c r="AG28" s="1591"/>
      <c r="AH28" s="1591"/>
      <c r="AI28" s="1591"/>
      <c r="AJ28" s="308" t="s">
        <v>510</v>
      </c>
      <c r="AK28" s="1591"/>
      <c r="AL28" s="1591"/>
      <c r="AM28" s="308" t="s">
        <v>510</v>
      </c>
      <c r="AN28" s="1591"/>
      <c r="AO28" s="1591"/>
      <c r="AP28" s="309"/>
      <c r="AQ28" s="1057" t="s">
        <v>145</v>
      </c>
      <c r="AR28" s="1057"/>
      <c r="AS28" s="1057"/>
      <c r="AT28" s="1632"/>
      <c r="AU28" s="1632"/>
      <c r="AV28" s="1632"/>
      <c r="AW28" s="1632"/>
      <c r="AX28" s="1633"/>
      <c r="AY28" s="1626"/>
      <c r="AZ28" s="1625"/>
      <c r="BA28" s="1625"/>
      <c r="BB28" s="1625"/>
      <c r="BC28" s="1625"/>
      <c r="BD28" s="1637" t="s">
        <v>19</v>
      </c>
      <c r="BE28" s="1637"/>
      <c r="BF28" s="1625"/>
      <c r="BG28" s="1625"/>
      <c r="BH28" s="1625"/>
      <c r="BI28" s="1637" t="s">
        <v>112</v>
      </c>
      <c r="BJ28" s="1638"/>
      <c r="BK28" s="1638"/>
      <c r="BL28" s="1639"/>
      <c r="BM28" s="8"/>
      <c r="BN28" s="8"/>
      <c r="BO28" s="8"/>
      <c r="BP28" s="8"/>
      <c r="BQ28" s="8"/>
      <c r="BR28" s="8"/>
      <c r="BS28" s="61"/>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row>
    <row r="29" spans="1:220" s="62" customFormat="1" ht="30" customHeight="1">
      <c r="A29" s="8"/>
      <c r="B29" s="1664" t="s">
        <v>153</v>
      </c>
      <c r="C29" s="1665"/>
      <c r="D29" s="1665"/>
      <c r="E29" s="1665"/>
      <c r="F29" s="1665"/>
      <c r="G29" s="1665"/>
      <c r="H29" s="1665"/>
      <c r="I29" s="1665"/>
      <c r="J29" s="1665"/>
      <c r="K29" s="1665"/>
      <c r="L29" s="1665"/>
      <c r="M29" s="1665"/>
      <c r="N29" s="223"/>
      <c r="O29" s="1656"/>
      <c r="P29" s="1656"/>
      <c r="Q29" s="1656"/>
      <c r="R29" s="1656"/>
      <c r="S29" s="1656"/>
      <c r="T29" s="1656"/>
      <c r="U29" s="1656"/>
      <c r="V29" s="1656"/>
      <c r="W29" s="1656"/>
      <c r="X29" s="1656"/>
      <c r="Y29" s="1656"/>
      <c r="Z29" s="1656"/>
      <c r="AA29" s="1656"/>
      <c r="AB29" s="1656"/>
      <c r="AC29" s="1656"/>
      <c r="AD29" s="1656"/>
      <c r="AE29" s="1656"/>
      <c r="AF29" s="1656"/>
      <c r="AG29" s="1656"/>
      <c r="AH29" s="1656"/>
      <c r="AI29" s="1656"/>
      <c r="AJ29" s="1656"/>
      <c r="AK29" s="1656"/>
      <c r="AL29" s="1656"/>
      <c r="AM29" s="1656"/>
      <c r="AN29" s="1656"/>
      <c r="AO29" s="1656"/>
      <c r="AP29" s="1657"/>
      <c r="AQ29" s="1060" t="s">
        <v>293</v>
      </c>
      <c r="AR29" s="1060"/>
      <c r="AS29" s="1060"/>
      <c r="AT29" s="1060"/>
      <c r="AU29" s="1060"/>
      <c r="AV29" s="1060"/>
      <c r="AW29" s="1060"/>
      <c r="AX29" s="1061"/>
      <c r="AY29" s="1626"/>
      <c r="AZ29" s="1625"/>
      <c r="BA29" s="1625"/>
      <c r="BB29" s="1625"/>
      <c r="BC29" s="1625"/>
      <c r="BD29" s="1637" t="s">
        <v>19</v>
      </c>
      <c r="BE29" s="1637"/>
      <c r="BF29" s="1625"/>
      <c r="BG29" s="1625"/>
      <c r="BH29" s="1625"/>
      <c r="BI29" s="1594" t="s">
        <v>146</v>
      </c>
      <c r="BJ29" s="1594"/>
      <c r="BK29" s="1594"/>
      <c r="BL29" s="1596"/>
      <c r="BM29" s="8"/>
      <c r="BN29" s="8"/>
      <c r="BO29" s="8"/>
      <c r="BP29" s="8"/>
      <c r="BQ29" s="8"/>
      <c r="BR29" s="8"/>
      <c r="BS29" s="61"/>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row>
    <row r="30" spans="1:220" s="62" customFormat="1" ht="30" customHeight="1">
      <c r="A30" s="8"/>
      <c r="B30" s="1640" t="s">
        <v>151</v>
      </c>
      <c r="C30" s="1641"/>
      <c r="D30" s="1641"/>
      <c r="E30" s="1641"/>
      <c r="F30" s="1641"/>
      <c r="G30" s="1641"/>
      <c r="H30" s="1641"/>
      <c r="I30" s="1641"/>
      <c r="J30" s="1641"/>
      <c r="K30" s="1641"/>
      <c r="L30" s="1641"/>
      <c r="M30" s="1641"/>
      <c r="N30" s="1315" t="s">
        <v>107</v>
      </c>
      <c r="O30" s="1316"/>
      <c r="P30" s="1316"/>
      <c r="Q30" s="1316"/>
      <c r="R30" s="1316"/>
      <c r="S30" s="1316"/>
      <c r="T30" s="1316"/>
      <c r="U30" s="1316"/>
      <c r="V30" s="1640" t="s">
        <v>295</v>
      </c>
      <c r="W30" s="1641"/>
      <c r="X30" s="1641"/>
      <c r="Y30" s="1641"/>
      <c r="Z30" s="1641"/>
      <c r="AA30" s="1641"/>
      <c r="AB30" s="1641"/>
      <c r="AC30" s="1667"/>
      <c r="AD30" s="1641" t="s">
        <v>1</v>
      </c>
      <c r="AE30" s="1641"/>
      <c r="AF30" s="1641"/>
      <c r="AG30" s="1641"/>
      <c r="AH30" s="1641"/>
      <c r="AI30" s="1641"/>
      <c r="AJ30" s="1641"/>
      <c r="AK30" s="1641"/>
      <c r="AL30" s="1641"/>
      <c r="AM30" s="1641"/>
      <c r="AN30" s="1641"/>
      <c r="AO30" s="1641"/>
      <c r="AP30" s="1667"/>
      <c r="AQ30" s="1316" t="s">
        <v>286</v>
      </c>
      <c r="AR30" s="1316"/>
      <c r="AS30" s="1316"/>
      <c r="AT30" s="1316"/>
      <c r="AU30" s="1316"/>
      <c r="AV30" s="1316"/>
      <c r="AW30" s="1316"/>
      <c r="AX30" s="1316"/>
      <c r="AY30" s="1316"/>
      <c r="AZ30" s="1316"/>
      <c r="BA30" s="1316"/>
      <c r="BB30" s="1316"/>
      <c r="BC30" s="1316"/>
      <c r="BD30" s="1316"/>
      <c r="BE30" s="1316"/>
      <c r="BF30" s="1316"/>
      <c r="BG30" s="1316"/>
      <c r="BH30" s="1316"/>
      <c r="BI30" s="1316"/>
      <c r="BJ30" s="1316"/>
      <c r="BK30" s="1316"/>
      <c r="BL30" s="1317"/>
      <c r="BM30" s="8"/>
      <c r="BN30" s="8"/>
      <c r="BO30" s="8"/>
      <c r="BP30" s="8"/>
      <c r="BQ30" s="8"/>
      <c r="BR30" s="8"/>
      <c r="BS30" s="61"/>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row>
    <row r="31" spans="1:220" s="62" customFormat="1" ht="27.75" customHeight="1">
      <c r="A31" s="8">
        <v>1</v>
      </c>
      <c r="B31" s="1589"/>
      <c r="C31" s="1590"/>
      <c r="D31" s="1590"/>
      <c r="E31" s="1590"/>
      <c r="F31" s="1590"/>
      <c r="G31" s="1590"/>
      <c r="H31" s="1590"/>
      <c r="I31" s="1590"/>
      <c r="J31" s="1590"/>
      <c r="K31" s="1590"/>
      <c r="L31" s="1590"/>
      <c r="M31" s="1590"/>
      <c r="N31" s="1647"/>
      <c r="O31" s="1648"/>
      <c r="P31" s="1648"/>
      <c r="Q31" s="1648"/>
      <c r="R31" s="1648"/>
      <c r="S31" s="1637" t="s">
        <v>108</v>
      </c>
      <c r="T31" s="1637"/>
      <c r="U31" s="1637"/>
      <c r="V31" s="1649"/>
      <c r="W31" s="1650"/>
      <c r="X31" s="1650"/>
      <c r="Y31" s="1650"/>
      <c r="Z31" s="1650"/>
      <c r="AA31" s="1650"/>
      <c r="AB31" s="1650"/>
      <c r="AC31" s="1651"/>
      <c r="AD31" s="1650"/>
      <c r="AE31" s="1650"/>
      <c r="AF31" s="1650"/>
      <c r="AG31" s="1650"/>
      <c r="AH31" s="1650"/>
      <c r="AI31" s="1650"/>
      <c r="AJ31" s="1650"/>
      <c r="AK31" s="1650"/>
      <c r="AL31" s="1650"/>
      <c r="AM31" s="1650"/>
      <c r="AN31" s="1650"/>
      <c r="AO31" s="1650"/>
      <c r="AP31" s="1651"/>
      <c r="AQ31" s="1579"/>
      <c r="AR31" s="1579"/>
      <c r="AS31" s="1579"/>
      <c r="AT31" s="1579"/>
      <c r="AU31" s="1577" t="s">
        <v>19</v>
      </c>
      <c r="AV31" s="1577"/>
      <c r="AW31" s="1579"/>
      <c r="AX31" s="1579"/>
      <c r="AY31" s="1577" t="s">
        <v>148</v>
      </c>
      <c r="AZ31" s="1577"/>
      <c r="BA31" s="1577"/>
      <c r="BB31" s="1579"/>
      <c r="BC31" s="1579"/>
      <c r="BD31" s="1579"/>
      <c r="BE31" s="1579"/>
      <c r="BF31" s="1577" t="s">
        <v>19</v>
      </c>
      <c r="BG31" s="1577"/>
      <c r="BH31" s="1579"/>
      <c r="BI31" s="1579"/>
      <c r="BJ31" s="1577" t="s">
        <v>149</v>
      </c>
      <c r="BK31" s="1577"/>
      <c r="BL31" s="1578"/>
      <c r="BM31" s="8"/>
      <c r="BN31" s="8"/>
      <c r="BO31" s="8"/>
      <c r="BP31" s="8"/>
      <c r="BQ31" s="8"/>
      <c r="BR31" s="8"/>
      <c r="BS31" s="61"/>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row>
    <row r="32" spans="1:220" s="62" customFormat="1" ht="27.75" customHeight="1">
      <c r="A32" s="8">
        <v>2</v>
      </c>
      <c r="B32" s="1589"/>
      <c r="C32" s="1590"/>
      <c r="D32" s="1590"/>
      <c r="E32" s="1590"/>
      <c r="F32" s="1590"/>
      <c r="G32" s="1590"/>
      <c r="H32" s="1590"/>
      <c r="I32" s="1590"/>
      <c r="J32" s="1590"/>
      <c r="K32" s="1590"/>
      <c r="L32" s="1590"/>
      <c r="M32" s="1590"/>
      <c r="N32" s="1647"/>
      <c r="O32" s="1648"/>
      <c r="P32" s="1648"/>
      <c r="Q32" s="1648"/>
      <c r="R32" s="1648"/>
      <c r="S32" s="1637" t="s">
        <v>108</v>
      </c>
      <c r="T32" s="1637"/>
      <c r="U32" s="1637"/>
      <c r="V32" s="1649"/>
      <c r="W32" s="1650"/>
      <c r="X32" s="1650"/>
      <c r="Y32" s="1650"/>
      <c r="Z32" s="1650"/>
      <c r="AA32" s="1650"/>
      <c r="AB32" s="1650"/>
      <c r="AC32" s="1651"/>
      <c r="AD32" s="1650"/>
      <c r="AE32" s="1650"/>
      <c r="AF32" s="1650"/>
      <c r="AG32" s="1650"/>
      <c r="AH32" s="1650"/>
      <c r="AI32" s="1650"/>
      <c r="AJ32" s="1650"/>
      <c r="AK32" s="1650"/>
      <c r="AL32" s="1650"/>
      <c r="AM32" s="1650"/>
      <c r="AN32" s="1650"/>
      <c r="AO32" s="1650"/>
      <c r="AP32" s="1651"/>
      <c r="AQ32" s="1579"/>
      <c r="AR32" s="1579"/>
      <c r="AS32" s="1579"/>
      <c r="AT32" s="1579"/>
      <c r="AU32" s="1577" t="s">
        <v>19</v>
      </c>
      <c r="AV32" s="1577"/>
      <c r="AW32" s="1579"/>
      <c r="AX32" s="1579"/>
      <c r="AY32" s="1577" t="s">
        <v>148</v>
      </c>
      <c r="AZ32" s="1577"/>
      <c r="BA32" s="1577"/>
      <c r="BB32" s="1579"/>
      <c r="BC32" s="1579"/>
      <c r="BD32" s="1579"/>
      <c r="BE32" s="1579"/>
      <c r="BF32" s="1577" t="s">
        <v>19</v>
      </c>
      <c r="BG32" s="1577"/>
      <c r="BH32" s="1579"/>
      <c r="BI32" s="1579"/>
      <c r="BJ32" s="1577" t="s">
        <v>149</v>
      </c>
      <c r="BK32" s="1577"/>
      <c r="BL32" s="1578"/>
      <c r="BM32" s="8"/>
      <c r="BN32" s="8"/>
      <c r="BO32" s="8"/>
      <c r="BP32" s="8"/>
      <c r="BQ32" s="8"/>
      <c r="BR32" s="8"/>
      <c r="BS32" s="61"/>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row>
    <row r="33" spans="1:220" s="62" customFormat="1" ht="27.75" customHeight="1">
      <c r="A33" s="8">
        <v>3</v>
      </c>
      <c r="B33" s="1589"/>
      <c r="C33" s="1590"/>
      <c r="D33" s="1590"/>
      <c r="E33" s="1590"/>
      <c r="F33" s="1590"/>
      <c r="G33" s="1590"/>
      <c r="H33" s="1590"/>
      <c r="I33" s="1590"/>
      <c r="J33" s="1590"/>
      <c r="K33" s="1590"/>
      <c r="L33" s="1590"/>
      <c r="M33" s="1590"/>
      <c r="N33" s="1647"/>
      <c r="O33" s="1648"/>
      <c r="P33" s="1648"/>
      <c r="Q33" s="1648"/>
      <c r="R33" s="1648"/>
      <c r="S33" s="1637" t="s">
        <v>108</v>
      </c>
      <c r="T33" s="1637"/>
      <c r="U33" s="1637"/>
      <c r="V33" s="1649"/>
      <c r="W33" s="1650"/>
      <c r="X33" s="1650"/>
      <c r="Y33" s="1650"/>
      <c r="Z33" s="1650"/>
      <c r="AA33" s="1650"/>
      <c r="AB33" s="1650"/>
      <c r="AC33" s="1651"/>
      <c r="AD33" s="1650"/>
      <c r="AE33" s="1650"/>
      <c r="AF33" s="1650"/>
      <c r="AG33" s="1650"/>
      <c r="AH33" s="1650"/>
      <c r="AI33" s="1650"/>
      <c r="AJ33" s="1650"/>
      <c r="AK33" s="1650"/>
      <c r="AL33" s="1650"/>
      <c r="AM33" s="1650"/>
      <c r="AN33" s="1650"/>
      <c r="AO33" s="1650"/>
      <c r="AP33" s="1651"/>
      <c r="AQ33" s="1579"/>
      <c r="AR33" s="1579"/>
      <c r="AS33" s="1579"/>
      <c r="AT33" s="1579"/>
      <c r="AU33" s="1577" t="s">
        <v>19</v>
      </c>
      <c r="AV33" s="1577"/>
      <c r="AW33" s="1579"/>
      <c r="AX33" s="1579"/>
      <c r="AY33" s="1577" t="s">
        <v>148</v>
      </c>
      <c r="AZ33" s="1577"/>
      <c r="BA33" s="1577"/>
      <c r="BB33" s="1579"/>
      <c r="BC33" s="1579"/>
      <c r="BD33" s="1579"/>
      <c r="BE33" s="1579"/>
      <c r="BF33" s="1577" t="s">
        <v>19</v>
      </c>
      <c r="BG33" s="1577"/>
      <c r="BH33" s="1579"/>
      <c r="BI33" s="1579"/>
      <c r="BJ33" s="1577" t="s">
        <v>149</v>
      </c>
      <c r="BK33" s="1577"/>
      <c r="BL33" s="1578"/>
      <c r="BM33" s="8"/>
      <c r="BN33" s="8"/>
      <c r="BO33" s="8"/>
      <c r="BP33" s="8"/>
      <c r="BQ33" s="8"/>
      <c r="BR33" s="8"/>
      <c r="BS33" s="61"/>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row>
    <row r="34" spans="1:220" s="62" customFormat="1" ht="27.75" customHeight="1">
      <c r="A34" s="8">
        <v>4</v>
      </c>
      <c r="B34" s="1589"/>
      <c r="C34" s="1590"/>
      <c r="D34" s="1590"/>
      <c r="E34" s="1590"/>
      <c r="F34" s="1590"/>
      <c r="G34" s="1590"/>
      <c r="H34" s="1590"/>
      <c r="I34" s="1590"/>
      <c r="J34" s="1590"/>
      <c r="K34" s="1590"/>
      <c r="L34" s="1590"/>
      <c r="M34" s="1590"/>
      <c r="N34" s="1647"/>
      <c r="O34" s="1648"/>
      <c r="P34" s="1648"/>
      <c r="Q34" s="1648"/>
      <c r="R34" s="1648"/>
      <c r="S34" s="1637" t="s">
        <v>108</v>
      </c>
      <c r="T34" s="1637"/>
      <c r="U34" s="1637"/>
      <c r="V34" s="1649"/>
      <c r="W34" s="1650"/>
      <c r="X34" s="1650"/>
      <c r="Y34" s="1650"/>
      <c r="Z34" s="1650"/>
      <c r="AA34" s="1650"/>
      <c r="AB34" s="1650"/>
      <c r="AC34" s="1651"/>
      <c r="AD34" s="1650"/>
      <c r="AE34" s="1650"/>
      <c r="AF34" s="1650"/>
      <c r="AG34" s="1650"/>
      <c r="AH34" s="1650"/>
      <c r="AI34" s="1650"/>
      <c r="AJ34" s="1650"/>
      <c r="AK34" s="1650"/>
      <c r="AL34" s="1650"/>
      <c r="AM34" s="1650"/>
      <c r="AN34" s="1650"/>
      <c r="AO34" s="1650"/>
      <c r="AP34" s="1651"/>
      <c r="AQ34" s="1579"/>
      <c r="AR34" s="1579"/>
      <c r="AS34" s="1579"/>
      <c r="AT34" s="1579"/>
      <c r="AU34" s="1577" t="s">
        <v>19</v>
      </c>
      <c r="AV34" s="1577"/>
      <c r="AW34" s="1579"/>
      <c r="AX34" s="1579"/>
      <c r="AY34" s="1577" t="s">
        <v>148</v>
      </c>
      <c r="AZ34" s="1577"/>
      <c r="BA34" s="1577"/>
      <c r="BB34" s="1579"/>
      <c r="BC34" s="1579"/>
      <c r="BD34" s="1579"/>
      <c r="BE34" s="1579"/>
      <c r="BF34" s="1577" t="s">
        <v>19</v>
      </c>
      <c r="BG34" s="1577"/>
      <c r="BH34" s="1579"/>
      <c r="BI34" s="1579"/>
      <c r="BJ34" s="1577" t="s">
        <v>149</v>
      </c>
      <c r="BK34" s="1577"/>
      <c r="BL34" s="1578"/>
      <c r="BM34" s="8"/>
      <c r="BN34" s="8"/>
      <c r="BO34" s="8"/>
      <c r="BP34" s="8"/>
      <c r="BQ34" s="8"/>
      <c r="BR34" s="8"/>
      <c r="BS34" s="61"/>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row>
    <row r="35" spans="1:220" s="62" customFormat="1" ht="27.75" customHeight="1">
      <c r="A35" s="8">
        <v>5</v>
      </c>
      <c r="B35" s="1589"/>
      <c r="C35" s="1590"/>
      <c r="D35" s="1590"/>
      <c r="E35" s="1590"/>
      <c r="F35" s="1590"/>
      <c r="G35" s="1590"/>
      <c r="H35" s="1590"/>
      <c r="I35" s="1590"/>
      <c r="J35" s="1590"/>
      <c r="K35" s="1590"/>
      <c r="L35" s="1590"/>
      <c r="M35" s="1590"/>
      <c r="N35" s="1647"/>
      <c r="O35" s="1648"/>
      <c r="P35" s="1648"/>
      <c r="Q35" s="1648"/>
      <c r="R35" s="1648"/>
      <c r="S35" s="1637" t="s">
        <v>108</v>
      </c>
      <c r="T35" s="1637"/>
      <c r="U35" s="1637"/>
      <c r="V35" s="1649"/>
      <c r="W35" s="1650"/>
      <c r="X35" s="1650"/>
      <c r="Y35" s="1650"/>
      <c r="Z35" s="1650"/>
      <c r="AA35" s="1650"/>
      <c r="AB35" s="1650"/>
      <c r="AC35" s="1651"/>
      <c r="AD35" s="1650"/>
      <c r="AE35" s="1650"/>
      <c r="AF35" s="1650"/>
      <c r="AG35" s="1650"/>
      <c r="AH35" s="1650"/>
      <c r="AI35" s="1650"/>
      <c r="AJ35" s="1650"/>
      <c r="AK35" s="1650"/>
      <c r="AL35" s="1650"/>
      <c r="AM35" s="1650"/>
      <c r="AN35" s="1650"/>
      <c r="AO35" s="1650"/>
      <c r="AP35" s="1651"/>
      <c r="AQ35" s="1579"/>
      <c r="AR35" s="1579"/>
      <c r="AS35" s="1579"/>
      <c r="AT35" s="1579"/>
      <c r="AU35" s="1577" t="s">
        <v>19</v>
      </c>
      <c r="AV35" s="1577"/>
      <c r="AW35" s="1579"/>
      <c r="AX35" s="1579"/>
      <c r="AY35" s="1577" t="s">
        <v>148</v>
      </c>
      <c r="AZ35" s="1577"/>
      <c r="BA35" s="1577"/>
      <c r="BB35" s="1579"/>
      <c r="BC35" s="1579"/>
      <c r="BD35" s="1579"/>
      <c r="BE35" s="1579"/>
      <c r="BF35" s="1577" t="s">
        <v>19</v>
      </c>
      <c r="BG35" s="1577"/>
      <c r="BH35" s="1579"/>
      <c r="BI35" s="1579"/>
      <c r="BJ35" s="1577" t="s">
        <v>149</v>
      </c>
      <c r="BK35" s="1577"/>
      <c r="BL35" s="1578"/>
      <c r="BM35" s="8"/>
      <c r="BN35" s="8"/>
      <c r="BO35" s="8"/>
      <c r="BP35" s="8"/>
      <c r="BQ35" s="8"/>
      <c r="BR35" s="8"/>
      <c r="BS35" s="61"/>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row>
    <row r="36" spans="1:220" s="62" customFormat="1" ht="27.75" customHeight="1">
      <c r="A36" s="8">
        <v>6</v>
      </c>
      <c r="B36" s="1589"/>
      <c r="C36" s="1590"/>
      <c r="D36" s="1590"/>
      <c r="E36" s="1590"/>
      <c r="F36" s="1590"/>
      <c r="G36" s="1590"/>
      <c r="H36" s="1590"/>
      <c r="I36" s="1590"/>
      <c r="J36" s="1590"/>
      <c r="K36" s="1590"/>
      <c r="L36" s="1590"/>
      <c r="M36" s="1590"/>
      <c r="N36" s="1647"/>
      <c r="O36" s="1648"/>
      <c r="P36" s="1648"/>
      <c r="Q36" s="1648"/>
      <c r="R36" s="1648"/>
      <c r="S36" s="1637" t="s">
        <v>108</v>
      </c>
      <c r="T36" s="1637"/>
      <c r="U36" s="1637"/>
      <c r="V36" s="1649"/>
      <c r="W36" s="1650"/>
      <c r="X36" s="1650"/>
      <c r="Y36" s="1650"/>
      <c r="Z36" s="1650"/>
      <c r="AA36" s="1650"/>
      <c r="AB36" s="1650"/>
      <c r="AC36" s="1651"/>
      <c r="AD36" s="1650"/>
      <c r="AE36" s="1650"/>
      <c r="AF36" s="1650"/>
      <c r="AG36" s="1650"/>
      <c r="AH36" s="1650"/>
      <c r="AI36" s="1650"/>
      <c r="AJ36" s="1650"/>
      <c r="AK36" s="1650"/>
      <c r="AL36" s="1650"/>
      <c r="AM36" s="1650"/>
      <c r="AN36" s="1650"/>
      <c r="AO36" s="1650"/>
      <c r="AP36" s="1651"/>
      <c r="AQ36" s="1579"/>
      <c r="AR36" s="1579"/>
      <c r="AS36" s="1579"/>
      <c r="AT36" s="1579"/>
      <c r="AU36" s="1577" t="s">
        <v>19</v>
      </c>
      <c r="AV36" s="1577"/>
      <c r="AW36" s="1579"/>
      <c r="AX36" s="1579"/>
      <c r="AY36" s="1577" t="s">
        <v>148</v>
      </c>
      <c r="AZ36" s="1577"/>
      <c r="BA36" s="1577"/>
      <c r="BB36" s="1579"/>
      <c r="BC36" s="1579"/>
      <c r="BD36" s="1579"/>
      <c r="BE36" s="1579"/>
      <c r="BF36" s="1577" t="s">
        <v>19</v>
      </c>
      <c r="BG36" s="1577"/>
      <c r="BH36" s="1579"/>
      <c r="BI36" s="1579"/>
      <c r="BJ36" s="1577" t="s">
        <v>149</v>
      </c>
      <c r="BK36" s="1577"/>
      <c r="BL36" s="1578"/>
      <c r="BM36" s="8"/>
      <c r="BN36" s="8"/>
      <c r="BO36" s="8"/>
      <c r="BP36" s="8"/>
      <c r="BQ36" s="8"/>
      <c r="BR36" s="8"/>
      <c r="BS36" s="61"/>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row>
    <row r="37" spans="1:220" s="62" customFormat="1" ht="27.75" customHeight="1">
      <c r="A37" s="8">
        <v>7</v>
      </c>
      <c r="B37" s="1589"/>
      <c r="C37" s="1590"/>
      <c r="D37" s="1590"/>
      <c r="E37" s="1590"/>
      <c r="F37" s="1590"/>
      <c r="G37" s="1590"/>
      <c r="H37" s="1590"/>
      <c r="I37" s="1590"/>
      <c r="J37" s="1590"/>
      <c r="K37" s="1590"/>
      <c r="L37" s="1590"/>
      <c r="M37" s="1590"/>
      <c r="N37" s="1647"/>
      <c r="O37" s="1648"/>
      <c r="P37" s="1648"/>
      <c r="Q37" s="1648"/>
      <c r="R37" s="1648"/>
      <c r="S37" s="1637" t="s">
        <v>108</v>
      </c>
      <c r="T37" s="1637"/>
      <c r="U37" s="1637"/>
      <c r="V37" s="1649"/>
      <c r="W37" s="1650"/>
      <c r="X37" s="1650"/>
      <c r="Y37" s="1650"/>
      <c r="Z37" s="1650"/>
      <c r="AA37" s="1650"/>
      <c r="AB37" s="1650"/>
      <c r="AC37" s="1651"/>
      <c r="AD37" s="1650"/>
      <c r="AE37" s="1650"/>
      <c r="AF37" s="1650"/>
      <c r="AG37" s="1650"/>
      <c r="AH37" s="1650"/>
      <c r="AI37" s="1650"/>
      <c r="AJ37" s="1650"/>
      <c r="AK37" s="1650"/>
      <c r="AL37" s="1650"/>
      <c r="AM37" s="1650"/>
      <c r="AN37" s="1650"/>
      <c r="AO37" s="1650"/>
      <c r="AP37" s="1651"/>
      <c r="AQ37" s="1579"/>
      <c r="AR37" s="1579"/>
      <c r="AS37" s="1579"/>
      <c r="AT37" s="1579"/>
      <c r="AU37" s="1577" t="s">
        <v>19</v>
      </c>
      <c r="AV37" s="1577"/>
      <c r="AW37" s="1579"/>
      <c r="AX37" s="1579"/>
      <c r="AY37" s="1577" t="s">
        <v>148</v>
      </c>
      <c r="AZ37" s="1577"/>
      <c r="BA37" s="1577"/>
      <c r="BB37" s="1579"/>
      <c r="BC37" s="1579"/>
      <c r="BD37" s="1579"/>
      <c r="BE37" s="1579"/>
      <c r="BF37" s="1577" t="s">
        <v>19</v>
      </c>
      <c r="BG37" s="1577"/>
      <c r="BH37" s="1579"/>
      <c r="BI37" s="1579"/>
      <c r="BJ37" s="1577" t="s">
        <v>149</v>
      </c>
      <c r="BK37" s="1577"/>
      <c r="BL37" s="1578"/>
      <c r="BM37" s="8"/>
      <c r="BN37" s="8"/>
      <c r="BO37" s="8"/>
      <c r="BP37" s="8"/>
      <c r="BQ37" s="8"/>
      <c r="BR37" s="8"/>
      <c r="BS37" s="61"/>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row>
    <row r="38" spans="1:220" s="62" customFormat="1" ht="27.75" customHeight="1">
      <c r="A38" s="8">
        <v>8</v>
      </c>
      <c r="B38" s="1589"/>
      <c r="C38" s="1590"/>
      <c r="D38" s="1590"/>
      <c r="E38" s="1590"/>
      <c r="F38" s="1590"/>
      <c r="G38" s="1590"/>
      <c r="H38" s="1590"/>
      <c r="I38" s="1590"/>
      <c r="J38" s="1590"/>
      <c r="K38" s="1590"/>
      <c r="L38" s="1590"/>
      <c r="M38" s="1590"/>
      <c r="N38" s="1647"/>
      <c r="O38" s="1648"/>
      <c r="P38" s="1648"/>
      <c r="Q38" s="1648"/>
      <c r="R38" s="1648"/>
      <c r="S38" s="1637" t="s">
        <v>108</v>
      </c>
      <c r="T38" s="1637"/>
      <c r="U38" s="1637"/>
      <c r="V38" s="1649"/>
      <c r="W38" s="1650"/>
      <c r="X38" s="1650"/>
      <c r="Y38" s="1650"/>
      <c r="Z38" s="1650"/>
      <c r="AA38" s="1650"/>
      <c r="AB38" s="1650"/>
      <c r="AC38" s="1651"/>
      <c r="AD38" s="1650"/>
      <c r="AE38" s="1650"/>
      <c r="AF38" s="1650"/>
      <c r="AG38" s="1650"/>
      <c r="AH38" s="1650"/>
      <c r="AI38" s="1650"/>
      <c r="AJ38" s="1650"/>
      <c r="AK38" s="1650"/>
      <c r="AL38" s="1650"/>
      <c r="AM38" s="1650"/>
      <c r="AN38" s="1650"/>
      <c r="AO38" s="1650"/>
      <c r="AP38" s="1651"/>
      <c r="AQ38" s="1579"/>
      <c r="AR38" s="1579"/>
      <c r="AS38" s="1579"/>
      <c r="AT38" s="1579"/>
      <c r="AU38" s="1577" t="s">
        <v>19</v>
      </c>
      <c r="AV38" s="1577"/>
      <c r="AW38" s="1579"/>
      <c r="AX38" s="1579"/>
      <c r="AY38" s="1577" t="s">
        <v>148</v>
      </c>
      <c r="AZ38" s="1577"/>
      <c r="BA38" s="1577"/>
      <c r="BB38" s="1579"/>
      <c r="BC38" s="1579"/>
      <c r="BD38" s="1579"/>
      <c r="BE38" s="1579"/>
      <c r="BF38" s="1577" t="s">
        <v>19</v>
      </c>
      <c r="BG38" s="1577"/>
      <c r="BH38" s="1579"/>
      <c r="BI38" s="1579"/>
      <c r="BJ38" s="1577" t="s">
        <v>149</v>
      </c>
      <c r="BK38" s="1577"/>
      <c r="BL38" s="1578"/>
      <c r="BM38" s="8"/>
      <c r="BN38" s="8"/>
      <c r="BO38" s="8"/>
      <c r="BP38" s="8"/>
      <c r="BQ38" s="8"/>
      <c r="BR38" s="8"/>
      <c r="BS38" s="61"/>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row>
    <row r="39" spans="1:220" s="62" customFormat="1" ht="27.75" customHeight="1">
      <c r="A39" s="8">
        <v>9</v>
      </c>
      <c r="B39" s="1589"/>
      <c r="C39" s="1590"/>
      <c r="D39" s="1590"/>
      <c r="E39" s="1590"/>
      <c r="F39" s="1590"/>
      <c r="G39" s="1590"/>
      <c r="H39" s="1590"/>
      <c r="I39" s="1590"/>
      <c r="J39" s="1590"/>
      <c r="K39" s="1590"/>
      <c r="L39" s="1590"/>
      <c r="M39" s="1590"/>
      <c r="N39" s="1647"/>
      <c r="O39" s="1648"/>
      <c r="P39" s="1648"/>
      <c r="Q39" s="1648"/>
      <c r="R39" s="1648"/>
      <c r="S39" s="1637" t="s">
        <v>108</v>
      </c>
      <c r="T39" s="1637"/>
      <c r="U39" s="1637"/>
      <c r="V39" s="1649"/>
      <c r="W39" s="1650"/>
      <c r="X39" s="1650"/>
      <c r="Y39" s="1650"/>
      <c r="Z39" s="1650"/>
      <c r="AA39" s="1650"/>
      <c r="AB39" s="1650"/>
      <c r="AC39" s="1651"/>
      <c r="AD39" s="1650"/>
      <c r="AE39" s="1650"/>
      <c r="AF39" s="1650"/>
      <c r="AG39" s="1650"/>
      <c r="AH39" s="1650"/>
      <c r="AI39" s="1650"/>
      <c r="AJ39" s="1650"/>
      <c r="AK39" s="1650"/>
      <c r="AL39" s="1650"/>
      <c r="AM39" s="1650"/>
      <c r="AN39" s="1650"/>
      <c r="AO39" s="1650"/>
      <c r="AP39" s="1651"/>
      <c r="AQ39" s="1579"/>
      <c r="AR39" s="1579"/>
      <c r="AS39" s="1579"/>
      <c r="AT39" s="1579"/>
      <c r="AU39" s="1577" t="s">
        <v>19</v>
      </c>
      <c r="AV39" s="1577"/>
      <c r="AW39" s="1579"/>
      <c r="AX39" s="1579"/>
      <c r="AY39" s="1577" t="s">
        <v>148</v>
      </c>
      <c r="AZ39" s="1577"/>
      <c r="BA39" s="1577"/>
      <c r="BB39" s="1579"/>
      <c r="BC39" s="1579"/>
      <c r="BD39" s="1579"/>
      <c r="BE39" s="1579"/>
      <c r="BF39" s="1577" t="s">
        <v>19</v>
      </c>
      <c r="BG39" s="1577"/>
      <c r="BH39" s="1579"/>
      <c r="BI39" s="1579"/>
      <c r="BJ39" s="1577" t="s">
        <v>149</v>
      </c>
      <c r="BK39" s="1577"/>
      <c r="BL39" s="1578"/>
      <c r="BM39" s="8"/>
      <c r="BN39" s="8"/>
      <c r="BO39" s="8"/>
      <c r="BP39" s="8"/>
      <c r="BQ39" s="8"/>
      <c r="BR39" s="8"/>
      <c r="BS39" s="61"/>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row>
    <row r="40" spans="1:220" s="62" customFormat="1" ht="27.75" customHeight="1">
      <c r="A40" s="8">
        <v>10</v>
      </c>
      <c r="B40" s="1589"/>
      <c r="C40" s="1590"/>
      <c r="D40" s="1590"/>
      <c r="E40" s="1590"/>
      <c r="F40" s="1590"/>
      <c r="G40" s="1590"/>
      <c r="H40" s="1590"/>
      <c r="I40" s="1590"/>
      <c r="J40" s="1590"/>
      <c r="K40" s="1590"/>
      <c r="L40" s="1590"/>
      <c r="M40" s="1590"/>
      <c r="N40" s="1647"/>
      <c r="O40" s="1648"/>
      <c r="P40" s="1648"/>
      <c r="Q40" s="1648"/>
      <c r="R40" s="1648"/>
      <c r="S40" s="1637" t="s">
        <v>108</v>
      </c>
      <c r="T40" s="1637"/>
      <c r="U40" s="1637"/>
      <c r="V40" s="1649"/>
      <c r="W40" s="1650"/>
      <c r="X40" s="1650"/>
      <c r="Y40" s="1650"/>
      <c r="Z40" s="1650"/>
      <c r="AA40" s="1650"/>
      <c r="AB40" s="1650"/>
      <c r="AC40" s="1651"/>
      <c r="AD40" s="1650"/>
      <c r="AE40" s="1650"/>
      <c r="AF40" s="1650"/>
      <c r="AG40" s="1650"/>
      <c r="AH40" s="1650"/>
      <c r="AI40" s="1650"/>
      <c r="AJ40" s="1650"/>
      <c r="AK40" s="1650"/>
      <c r="AL40" s="1650"/>
      <c r="AM40" s="1650"/>
      <c r="AN40" s="1650"/>
      <c r="AO40" s="1650"/>
      <c r="AP40" s="1651"/>
      <c r="AQ40" s="1579"/>
      <c r="AR40" s="1579"/>
      <c r="AS40" s="1579"/>
      <c r="AT40" s="1579"/>
      <c r="AU40" s="1577" t="s">
        <v>19</v>
      </c>
      <c r="AV40" s="1577"/>
      <c r="AW40" s="1579"/>
      <c r="AX40" s="1579"/>
      <c r="AY40" s="1577" t="s">
        <v>148</v>
      </c>
      <c r="AZ40" s="1577"/>
      <c r="BA40" s="1577"/>
      <c r="BB40" s="1579"/>
      <c r="BC40" s="1579"/>
      <c r="BD40" s="1579"/>
      <c r="BE40" s="1579"/>
      <c r="BF40" s="1577" t="s">
        <v>19</v>
      </c>
      <c r="BG40" s="1577"/>
      <c r="BH40" s="1579"/>
      <c r="BI40" s="1579"/>
      <c r="BJ40" s="1577" t="s">
        <v>149</v>
      </c>
      <c r="BK40" s="1577"/>
      <c r="BL40" s="1578"/>
      <c r="BM40" s="8"/>
      <c r="BN40" s="8"/>
      <c r="BO40" s="8"/>
      <c r="BP40" s="8"/>
      <c r="BQ40" s="8"/>
      <c r="BR40" s="8"/>
      <c r="BS40" s="61"/>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row>
    <row r="41" spans="1:220" s="62" customFormat="1" ht="27.75" customHeight="1">
      <c r="A41" s="8">
        <v>11</v>
      </c>
      <c r="B41" s="1589"/>
      <c r="C41" s="1590"/>
      <c r="D41" s="1590"/>
      <c r="E41" s="1590"/>
      <c r="F41" s="1590"/>
      <c r="G41" s="1590"/>
      <c r="H41" s="1590"/>
      <c r="I41" s="1590"/>
      <c r="J41" s="1590"/>
      <c r="K41" s="1590"/>
      <c r="L41" s="1590"/>
      <c r="M41" s="1590"/>
      <c r="N41" s="1647"/>
      <c r="O41" s="1648"/>
      <c r="P41" s="1648"/>
      <c r="Q41" s="1648"/>
      <c r="R41" s="1648"/>
      <c r="S41" s="1637" t="s">
        <v>108</v>
      </c>
      <c r="T41" s="1637"/>
      <c r="U41" s="1637"/>
      <c r="V41" s="1649"/>
      <c r="W41" s="1650"/>
      <c r="X41" s="1650"/>
      <c r="Y41" s="1650"/>
      <c r="Z41" s="1650"/>
      <c r="AA41" s="1650"/>
      <c r="AB41" s="1650"/>
      <c r="AC41" s="1651"/>
      <c r="AD41" s="1650"/>
      <c r="AE41" s="1650"/>
      <c r="AF41" s="1650"/>
      <c r="AG41" s="1650"/>
      <c r="AH41" s="1650"/>
      <c r="AI41" s="1650"/>
      <c r="AJ41" s="1650"/>
      <c r="AK41" s="1650"/>
      <c r="AL41" s="1650"/>
      <c r="AM41" s="1650"/>
      <c r="AN41" s="1650"/>
      <c r="AO41" s="1650"/>
      <c r="AP41" s="1651"/>
      <c r="AQ41" s="1579"/>
      <c r="AR41" s="1579"/>
      <c r="AS41" s="1579"/>
      <c r="AT41" s="1579"/>
      <c r="AU41" s="1577" t="s">
        <v>19</v>
      </c>
      <c r="AV41" s="1577"/>
      <c r="AW41" s="1579"/>
      <c r="AX41" s="1579"/>
      <c r="AY41" s="1577" t="s">
        <v>148</v>
      </c>
      <c r="AZ41" s="1577"/>
      <c r="BA41" s="1577"/>
      <c r="BB41" s="1579"/>
      <c r="BC41" s="1579"/>
      <c r="BD41" s="1579"/>
      <c r="BE41" s="1579"/>
      <c r="BF41" s="1577" t="s">
        <v>19</v>
      </c>
      <c r="BG41" s="1577"/>
      <c r="BH41" s="1579"/>
      <c r="BI41" s="1579"/>
      <c r="BJ41" s="1577" t="s">
        <v>149</v>
      </c>
      <c r="BK41" s="1577"/>
      <c r="BL41" s="1578"/>
      <c r="BM41" s="8"/>
      <c r="BN41" s="8"/>
      <c r="BO41" s="8"/>
      <c r="BP41" s="8"/>
      <c r="BQ41" s="8"/>
      <c r="BR41" s="8"/>
      <c r="BS41" s="61"/>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row>
    <row r="42" spans="1:220" s="62" customFormat="1" ht="27.75" customHeight="1">
      <c r="A42" s="8">
        <v>12</v>
      </c>
      <c r="B42" s="1589"/>
      <c r="C42" s="1590"/>
      <c r="D42" s="1590"/>
      <c r="E42" s="1590"/>
      <c r="F42" s="1590"/>
      <c r="G42" s="1590"/>
      <c r="H42" s="1590"/>
      <c r="I42" s="1590"/>
      <c r="J42" s="1590"/>
      <c r="K42" s="1590"/>
      <c r="L42" s="1590"/>
      <c r="M42" s="1590"/>
      <c r="N42" s="1647"/>
      <c r="O42" s="1648"/>
      <c r="P42" s="1648"/>
      <c r="Q42" s="1648"/>
      <c r="R42" s="1648"/>
      <c r="S42" s="1637" t="s">
        <v>108</v>
      </c>
      <c r="T42" s="1637"/>
      <c r="U42" s="1637"/>
      <c r="V42" s="1649"/>
      <c r="W42" s="1650"/>
      <c r="X42" s="1650"/>
      <c r="Y42" s="1650"/>
      <c r="Z42" s="1650"/>
      <c r="AA42" s="1650"/>
      <c r="AB42" s="1650"/>
      <c r="AC42" s="1651"/>
      <c r="AD42" s="1650"/>
      <c r="AE42" s="1650"/>
      <c r="AF42" s="1650"/>
      <c r="AG42" s="1650"/>
      <c r="AH42" s="1650"/>
      <c r="AI42" s="1650"/>
      <c r="AJ42" s="1650"/>
      <c r="AK42" s="1650"/>
      <c r="AL42" s="1650"/>
      <c r="AM42" s="1650"/>
      <c r="AN42" s="1650"/>
      <c r="AO42" s="1650"/>
      <c r="AP42" s="1651"/>
      <c r="AQ42" s="1579"/>
      <c r="AR42" s="1579"/>
      <c r="AS42" s="1579"/>
      <c r="AT42" s="1579"/>
      <c r="AU42" s="1577" t="s">
        <v>19</v>
      </c>
      <c r="AV42" s="1577"/>
      <c r="AW42" s="1579"/>
      <c r="AX42" s="1579"/>
      <c r="AY42" s="1577" t="s">
        <v>148</v>
      </c>
      <c r="AZ42" s="1577"/>
      <c r="BA42" s="1577"/>
      <c r="BB42" s="1579"/>
      <c r="BC42" s="1579"/>
      <c r="BD42" s="1579"/>
      <c r="BE42" s="1579"/>
      <c r="BF42" s="1577" t="s">
        <v>19</v>
      </c>
      <c r="BG42" s="1577"/>
      <c r="BH42" s="1579"/>
      <c r="BI42" s="1579"/>
      <c r="BJ42" s="1577" t="s">
        <v>149</v>
      </c>
      <c r="BK42" s="1577"/>
      <c r="BL42" s="1578"/>
      <c r="BM42" s="8"/>
      <c r="BN42" s="8"/>
      <c r="BO42" s="8"/>
      <c r="BP42" s="8"/>
      <c r="BQ42" s="8"/>
      <c r="BR42" s="8"/>
      <c r="BS42" s="61"/>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row>
    <row r="43" spans="1:220" s="62" customFormat="1" ht="27.75" customHeight="1">
      <c r="A43" s="8">
        <v>13</v>
      </c>
      <c r="B43" s="1589"/>
      <c r="C43" s="1590"/>
      <c r="D43" s="1590"/>
      <c r="E43" s="1590"/>
      <c r="F43" s="1590"/>
      <c r="G43" s="1590"/>
      <c r="H43" s="1590"/>
      <c r="I43" s="1590"/>
      <c r="J43" s="1590"/>
      <c r="K43" s="1590"/>
      <c r="L43" s="1590"/>
      <c r="M43" s="1590"/>
      <c r="N43" s="1647"/>
      <c r="O43" s="1648"/>
      <c r="P43" s="1648"/>
      <c r="Q43" s="1648"/>
      <c r="R43" s="1648"/>
      <c r="S43" s="1637" t="s">
        <v>108</v>
      </c>
      <c r="T43" s="1637"/>
      <c r="U43" s="1637"/>
      <c r="V43" s="1649"/>
      <c r="W43" s="1650"/>
      <c r="X43" s="1650"/>
      <c r="Y43" s="1650"/>
      <c r="Z43" s="1650"/>
      <c r="AA43" s="1650"/>
      <c r="AB43" s="1650"/>
      <c r="AC43" s="1651"/>
      <c r="AD43" s="1650"/>
      <c r="AE43" s="1650"/>
      <c r="AF43" s="1650"/>
      <c r="AG43" s="1650"/>
      <c r="AH43" s="1650"/>
      <c r="AI43" s="1650"/>
      <c r="AJ43" s="1650"/>
      <c r="AK43" s="1650"/>
      <c r="AL43" s="1650"/>
      <c r="AM43" s="1650"/>
      <c r="AN43" s="1650"/>
      <c r="AO43" s="1650"/>
      <c r="AP43" s="1651"/>
      <c r="AQ43" s="1579"/>
      <c r="AR43" s="1579"/>
      <c r="AS43" s="1579"/>
      <c r="AT43" s="1579"/>
      <c r="AU43" s="1577" t="s">
        <v>19</v>
      </c>
      <c r="AV43" s="1577"/>
      <c r="AW43" s="1579"/>
      <c r="AX43" s="1579"/>
      <c r="AY43" s="1577" t="s">
        <v>148</v>
      </c>
      <c r="AZ43" s="1577"/>
      <c r="BA43" s="1577"/>
      <c r="BB43" s="1579"/>
      <c r="BC43" s="1579"/>
      <c r="BD43" s="1579"/>
      <c r="BE43" s="1579"/>
      <c r="BF43" s="1577" t="s">
        <v>19</v>
      </c>
      <c r="BG43" s="1577"/>
      <c r="BH43" s="1579"/>
      <c r="BI43" s="1579"/>
      <c r="BJ43" s="1577" t="s">
        <v>149</v>
      </c>
      <c r="BK43" s="1577"/>
      <c r="BL43" s="1578"/>
      <c r="BM43" s="8"/>
      <c r="BN43" s="8"/>
      <c r="BO43" s="8"/>
      <c r="BP43" s="8"/>
      <c r="BQ43" s="8"/>
      <c r="BR43" s="8"/>
      <c r="BS43" s="61"/>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row>
    <row r="44" spans="1:220" s="62" customFormat="1" ht="27.75" customHeight="1">
      <c r="A44" s="8">
        <v>14</v>
      </c>
      <c r="B44" s="1589"/>
      <c r="C44" s="1590"/>
      <c r="D44" s="1590"/>
      <c r="E44" s="1590"/>
      <c r="F44" s="1590"/>
      <c r="G44" s="1590"/>
      <c r="H44" s="1590"/>
      <c r="I44" s="1590"/>
      <c r="J44" s="1590"/>
      <c r="K44" s="1590"/>
      <c r="L44" s="1590"/>
      <c r="M44" s="1590"/>
      <c r="N44" s="1647"/>
      <c r="O44" s="1648"/>
      <c r="P44" s="1648"/>
      <c r="Q44" s="1648"/>
      <c r="R44" s="1648"/>
      <c r="S44" s="1637" t="s">
        <v>108</v>
      </c>
      <c r="T44" s="1637"/>
      <c r="U44" s="1637"/>
      <c r="V44" s="1649"/>
      <c r="W44" s="1650"/>
      <c r="X44" s="1650"/>
      <c r="Y44" s="1650"/>
      <c r="Z44" s="1650"/>
      <c r="AA44" s="1650"/>
      <c r="AB44" s="1650"/>
      <c r="AC44" s="1651"/>
      <c r="AD44" s="1650"/>
      <c r="AE44" s="1650"/>
      <c r="AF44" s="1650"/>
      <c r="AG44" s="1650"/>
      <c r="AH44" s="1650"/>
      <c r="AI44" s="1650"/>
      <c r="AJ44" s="1650"/>
      <c r="AK44" s="1650"/>
      <c r="AL44" s="1650"/>
      <c r="AM44" s="1650"/>
      <c r="AN44" s="1650"/>
      <c r="AO44" s="1650"/>
      <c r="AP44" s="1651"/>
      <c r="AQ44" s="1579"/>
      <c r="AR44" s="1579"/>
      <c r="AS44" s="1579"/>
      <c r="AT44" s="1579"/>
      <c r="AU44" s="1577" t="s">
        <v>19</v>
      </c>
      <c r="AV44" s="1577"/>
      <c r="AW44" s="1579"/>
      <c r="AX44" s="1579"/>
      <c r="AY44" s="1577" t="s">
        <v>148</v>
      </c>
      <c r="AZ44" s="1577"/>
      <c r="BA44" s="1577"/>
      <c r="BB44" s="1579"/>
      <c r="BC44" s="1579"/>
      <c r="BD44" s="1579"/>
      <c r="BE44" s="1579"/>
      <c r="BF44" s="1577" t="s">
        <v>19</v>
      </c>
      <c r="BG44" s="1577"/>
      <c r="BH44" s="1579"/>
      <c r="BI44" s="1579"/>
      <c r="BJ44" s="1577" t="s">
        <v>149</v>
      </c>
      <c r="BK44" s="1577"/>
      <c r="BL44" s="1578"/>
      <c r="BM44" s="8"/>
      <c r="BN44" s="8"/>
      <c r="BO44" s="8"/>
      <c r="BP44" s="8"/>
      <c r="BQ44" s="8"/>
      <c r="BR44" s="8"/>
      <c r="BS44" s="61"/>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row>
    <row r="45" spans="1:220" s="64" customFormat="1" ht="14.25" customHeight="1">
      <c r="A45" s="33"/>
      <c r="B45" s="1652" t="s">
        <v>413</v>
      </c>
      <c r="C45" s="1653"/>
      <c r="D45" s="1653"/>
      <c r="E45" s="1653"/>
      <c r="F45" s="1653"/>
      <c r="G45" s="1653"/>
      <c r="H45" s="1653"/>
      <c r="I45" s="1653"/>
      <c r="J45" s="1653"/>
      <c r="K45" s="1653"/>
      <c r="L45" s="1653"/>
      <c r="M45" s="1654"/>
      <c r="N45" s="1655"/>
      <c r="O45" s="1656"/>
      <c r="P45" s="1656"/>
      <c r="Q45" s="1656"/>
      <c r="R45" s="1656"/>
      <c r="S45" s="1656"/>
      <c r="T45" s="1656"/>
      <c r="U45" s="1656"/>
      <c r="V45" s="1656"/>
      <c r="W45" s="1656"/>
      <c r="X45" s="1656"/>
      <c r="Y45" s="1656"/>
      <c r="Z45" s="1656"/>
      <c r="AA45" s="1656"/>
      <c r="AB45" s="1656"/>
      <c r="AC45" s="1656"/>
      <c r="AD45" s="1656"/>
      <c r="AE45" s="1656"/>
      <c r="AF45" s="1656"/>
      <c r="AG45" s="1656"/>
      <c r="AH45" s="1656"/>
      <c r="AI45" s="1656"/>
      <c r="AJ45" s="1656"/>
      <c r="AK45" s="1656"/>
      <c r="AL45" s="1656"/>
      <c r="AM45" s="1656"/>
      <c r="AN45" s="1656"/>
      <c r="AO45" s="1656"/>
      <c r="AP45" s="1657"/>
      <c r="AQ45" s="1662" t="s">
        <v>287</v>
      </c>
      <c r="AR45" s="1593"/>
      <c r="AS45" s="1593"/>
      <c r="AT45" s="1593"/>
      <c r="AU45" s="1593"/>
      <c r="AV45" s="1593"/>
      <c r="AW45" s="1593"/>
      <c r="AX45" s="1593"/>
      <c r="AY45" s="1591"/>
      <c r="AZ45" s="1591"/>
      <c r="BA45" s="1591"/>
      <c r="BB45" s="1591"/>
      <c r="BC45" s="1593" t="s">
        <v>19</v>
      </c>
      <c r="BD45" s="1593"/>
      <c r="BE45" s="1593"/>
      <c r="BF45" s="1591"/>
      <c r="BG45" s="1591"/>
      <c r="BH45" s="1591"/>
      <c r="BI45" s="1591"/>
      <c r="BJ45" s="1593" t="s">
        <v>20</v>
      </c>
      <c r="BK45" s="1593"/>
      <c r="BL45" s="1595"/>
      <c r="BM45" s="33"/>
      <c r="BN45" s="33"/>
      <c r="BO45" s="33"/>
      <c r="BP45" s="33"/>
      <c r="BQ45" s="33"/>
      <c r="BR45" s="33"/>
      <c r="BS45" s="6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3"/>
      <c r="DQ45" s="33"/>
      <c r="DR45" s="33"/>
      <c r="DS45" s="33"/>
      <c r="DT45" s="33"/>
      <c r="DU45" s="33"/>
      <c r="DV45" s="33"/>
      <c r="DW45" s="33"/>
      <c r="DX45" s="33"/>
      <c r="DY45" s="33"/>
      <c r="DZ45" s="33"/>
      <c r="EA45" s="33"/>
      <c r="EB45" s="33"/>
      <c r="EC45" s="33"/>
      <c r="ED45" s="33"/>
      <c r="EE45" s="33"/>
      <c r="EF45" s="33"/>
      <c r="EG45" s="33"/>
      <c r="EH45" s="33"/>
      <c r="EI45" s="33"/>
      <c r="EJ45" s="33"/>
      <c r="EK45" s="33"/>
      <c r="EL45" s="33"/>
      <c r="EM45" s="33"/>
      <c r="EN45" s="33"/>
      <c r="EO45" s="33"/>
      <c r="EP45" s="33"/>
      <c r="EQ45" s="33"/>
      <c r="ER45" s="33"/>
      <c r="ES45" s="33"/>
      <c r="ET45" s="33"/>
      <c r="EU45" s="33"/>
      <c r="EV45" s="33"/>
      <c r="EW45" s="33"/>
      <c r="EX45" s="33"/>
      <c r="EY45" s="33"/>
      <c r="EZ45" s="33"/>
      <c r="FA45" s="33"/>
      <c r="FB45" s="33"/>
      <c r="FC45" s="33"/>
      <c r="FD45" s="33"/>
      <c r="FE45" s="33"/>
      <c r="FF45" s="33"/>
      <c r="FG45" s="33"/>
      <c r="FH45" s="33"/>
      <c r="FI45" s="33"/>
      <c r="FJ45" s="33"/>
      <c r="FK45" s="33"/>
      <c r="FL45" s="33"/>
      <c r="FM45" s="33"/>
      <c r="FN45" s="33"/>
      <c r="FO45" s="33"/>
      <c r="FP45" s="33"/>
      <c r="FQ45" s="33"/>
      <c r="FR45" s="33"/>
      <c r="FS45" s="33"/>
      <c r="FT45" s="33"/>
      <c r="FU45" s="33"/>
      <c r="FV45" s="33"/>
      <c r="FW45" s="33"/>
      <c r="FX45" s="33"/>
      <c r="FY45" s="33"/>
      <c r="FZ45" s="33"/>
      <c r="GA45" s="33"/>
      <c r="GB45" s="33"/>
      <c r="GC45" s="33"/>
      <c r="GD45" s="33"/>
      <c r="GE45" s="33"/>
      <c r="GF45" s="33"/>
      <c r="GG45" s="33"/>
      <c r="GH45" s="33"/>
      <c r="GI45" s="33"/>
      <c r="GJ45" s="33"/>
      <c r="GK45" s="33"/>
      <c r="GL45" s="33"/>
      <c r="GM45" s="33"/>
      <c r="GN45" s="33"/>
      <c r="GO45" s="33"/>
      <c r="GP45" s="33"/>
      <c r="GQ45" s="33"/>
      <c r="GR45" s="33"/>
      <c r="GS45" s="33"/>
      <c r="GT45" s="33"/>
      <c r="GU45" s="33"/>
      <c r="GV45" s="33"/>
      <c r="GW45" s="33"/>
      <c r="GX45" s="33"/>
      <c r="GY45" s="33"/>
      <c r="GZ45" s="33"/>
      <c r="HA45" s="33"/>
      <c r="HB45" s="33"/>
      <c r="HC45" s="33"/>
      <c r="HD45" s="33"/>
      <c r="HE45" s="33"/>
      <c r="HF45" s="33"/>
      <c r="HG45" s="33"/>
      <c r="HH45" s="33"/>
      <c r="HI45" s="33"/>
      <c r="HJ45" s="33"/>
      <c r="HK45" s="33"/>
      <c r="HL45" s="33"/>
    </row>
    <row r="46" spans="1:220" s="64" customFormat="1" ht="14.25" customHeight="1">
      <c r="A46" s="33"/>
      <c r="B46" s="1659" t="s">
        <v>421</v>
      </c>
      <c r="C46" s="1660"/>
      <c r="D46" s="1660"/>
      <c r="E46" s="1660"/>
      <c r="F46" s="1660"/>
      <c r="G46" s="1660"/>
      <c r="H46" s="1660"/>
      <c r="I46" s="1660"/>
      <c r="J46" s="1660"/>
      <c r="K46" s="1660"/>
      <c r="L46" s="1660"/>
      <c r="M46" s="1661"/>
      <c r="N46" s="1658"/>
      <c r="O46" s="1645"/>
      <c r="P46" s="1645"/>
      <c r="Q46" s="1645"/>
      <c r="R46" s="1645"/>
      <c r="S46" s="1645"/>
      <c r="T46" s="1645"/>
      <c r="U46" s="1645"/>
      <c r="V46" s="1645"/>
      <c r="W46" s="1645"/>
      <c r="X46" s="1645"/>
      <c r="Y46" s="1645"/>
      <c r="Z46" s="1645"/>
      <c r="AA46" s="1645"/>
      <c r="AB46" s="1645"/>
      <c r="AC46" s="1645"/>
      <c r="AD46" s="1645"/>
      <c r="AE46" s="1645"/>
      <c r="AF46" s="1645"/>
      <c r="AG46" s="1645"/>
      <c r="AH46" s="1645"/>
      <c r="AI46" s="1645"/>
      <c r="AJ46" s="1645"/>
      <c r="AK46" s="1645"/>
      <c r="AL46" s="1645"/>
      <c r="AM46" s="1645"/>
      <c r="AN46" s="1645"/>
      <c r="AO46" s="1645"/>
      <c r="AP46" s="1646"/>
      <c r="AQ46" s="1663"/>
      <c r="AR46" s="1594"/>
      <c r="AS46" s="1594"/>
      <c r="AT46" s="1594"/>
      <c r="AU46" s="1594"/>
      <c r="AV46" s="1594"/>
      <c r="AW46" s="1594"/>
      <c r="AX46" s="1594"/>
      <c r="AY46" s="1592"/>
      <c r="AZ46" s="1592"/>
      <c r="BA46" s="1592"/>
      <c r="BB46" s="1592"/>
      <c r="BC46" s="1594"/>
      <c r="BD46" s="1594"/>
      <c r="BE46" s="1594"/>
      <c r="BF46" s="1592"/>
      <c r="BG46" s="1592"/>
      <c r="BH46" s="1592"/>
      <c r="BI46" s="1592"/>
      <c r="BJ46" s="1594"/>
      <c r="BK46" s="1594"/>
      <c r="BL46" s="1596"/>
      <c r="BM46" s="33"/>
      <c r="BN46" s="8"/>
      <c r="BO46" s="8"/>
      <c r="BP46" s="8"/>
      <c r="BQ46" s="8"/>
      <c r="BR46" s="8"/>
      <c r="BS46" s="61"/>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33"/>
      <c r="ED46" s="33"/>
      <c r="EE46" s="33"/>
      <c r="EF46" s="33"/>
      <c r="EG46" s="33"/>
      <c r="EH46" s="33"/>
      <c r="EI46" s="33"/>
      <c r="EJ46" s="33"/>
      <c r="EK46" s="33"/>
      <c r="EL46" s="33"/>
      <c r="EM46" s="33"/>
      <c r="EN46" s="33"/>
      <c r="EO46" s="33"/>
      <c r="EP46" s="33"/>
      <c r="EQ46" s="33"/>
      <c r="ER46" s="33"/>
      <c r="ES46" s="33"/>
      <c r="ET46" s="33"/>
      <c r="EU46" s="33"/>
      <c r="EV46" s="33"/>
      <c r="EW46" s="33"/>
      <c r="EX46" s="33"/>
      <c r="EY46" s="33"/>
      <c r="EZ46" s="33"/>
      <c r="FA46" s="33"/>
      <c r="FB46" s="33"/>
      <c r="FC46" s="33"/>
      <c r="FD46" s="33"/>
      <c r="FE46" s="33"/>
      <c r="FF46" s="33"/>
      <c r="FG46" s="33"/>
      <c r="FH46" s="33"/>
      <c r="FI46" s="33"/>
      <c r="FJ46" s="33"/>
      <c r="FK46" s="33"/>
      <c r="FL46" s="33"/>
      <c r="FM46" s="33"/>
      <c r="FN46" s="33"/>
      <c r="FO46" s="33"/>
      <c r="FP46" s="33"/>
      <c r="FQ46" s="33"/>
      <c r="FR46" s="33"/>
      <c r="FS46" s="33"/>
      <c r="FT46" s="33"/>
      <c r="FU46" s="33"/>
      <c r="FV46" s="33"/>
      <c r="FW46" s="33"/>
      <c r="FX46" s="33"/>
      <c r="FY46" s="33"/>
      <c r="FZ46" s="33"/>
      <c r="GA46" s="33"/>
      <c r="GB46" s="33"/>
      <c r="GC46" s="33"/>
      <c r="GD46" s="33"/>
      <c r="GE46" s="33"/>
      <c r="GF46" s="33"/>
      <c r="GG46" s="33"/>
      <c r="GH46" s="33"/>
      <c r="GI46" s="33"/>
      <c r="GJ46" s="33"/>
      <c r="GK46" s="33"/>
      <c r="GL46" s="33"/>
      <c r="GM46" s="33"/>
      <c r="GN46" s="33"/>
      <c r="GO46" s="33"/>
      <c r="GP46" s="33"/>
      <c r="GQ46" s="33"/>
      <c r="GR46" s="33"/>
      <c r="GS46" s="33"/>
      <c r="GT46" s="33"/>
      <c r="GU46" s="33"/>
      <c r="GV46" s="33"/>
      <c r="GW46" s="33"/>
      <c r="GX46" s="33"/>
      <c r="GY46" s="33"/>
      <c r="GZ46" s="33"/>
      <c r="HA46" s="33"/>
      <c r="HB46" s="33"/>
      <c r="HC46" s="33"/>
      <c r="HD46" s="33"/>
      <c r="HE46" s="33"/>
      <c r="HF46" s="33"/>
      <c r="HG46" s="33"/>
      <c r="HH46" s="33"/>
      <c r="HI46" s="33"/>
      <c r="HJ46" s="33"/>
      <c r="HK46" s="33"/>
      <c r="HL46" s="33"/>
    </row>
    <row r="47" spans="1:220" s="64" customFormat="1" ht="14.25" customHeight="1">
      <c r="A47" s="33"/>
      <c r="B47" s="266"/>
      <c r="C47" s="266"/>
      <c r="D47" s="266"/>
      <c r="E47" s="266"/>
      <c r="F47" s="266"/>
      <c r="G47" s="266"/>
      <c r="H47" s="266"/>
      <c r="I47" s="266"/>
      <c r="J47" s="266"/>
      <c r="K47" s="266"/>
      <c r="L47" s="266"/>
      <c r="M47" s="266"/>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21"/>
      <c r="AR47" s="21"/>
      <c r="AS47" s="21"/>
      <c r="AT47" s="21"/>
      <c r="AU47" s="21"/>
      <c r="AV47" s="21"/>
      <c r="AW47" s="21"/>
      <c r="AX47" s="21"/>
      <c r="AY47" s="21"/>
      <c r="AZ47" s="21"/>
      <c r="BA47" s="21"/>
      <c r="BB47" s="21"/>
      <c r="BC47" s="21"/>
      <c r="BD47" s="21"/>
      <c r="BE47" s="21"/>
      <c r="BF47" s="21"/>
      <c r="BG47" s="21"/>
      <c r="BH47" s="21"/>
      <c r="BI47" s="21"/>
      <c r="BJ47" s="21"/>
      <c r="BK47" s="21"/>
      <c r="BL47" s="21"/>
      <c r="BM47" s="33"/>
      <c r="BN47" s="8"/>
      <c r="BO47" s="8"/>
      <c r="BP47" s="8"/>
      <c r="BQ47" s="8"/>
      <c r="BR47" s="8"/>
      <c r="BS47" s="61"/>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33"/>
      <c r="ED47" s="33"/>
      <c r="EE47" s="33"/>
      <c r="EF47" s="33"/>
      <c r="EG47" s="33"/>
      <c r="EH47" s="33"/>
      <c r="EI47" s="33"/>
      <c r="EJ47" s="33"/>
      <c r="EK47" s="33"/>
      <c r="EL47" s="33"/>
      <c r="EM47" s="33"/>
      <c r="EN47" s="33"/>
      <c r="EO47" s="33"/>
      <c r="EP47" s="33"/>
      <c r="EQ47" s="33"/>
      <c r="ER47" s="33"/>
      <c r="ES47" s="33"/>
      <c r="ET47" s="33"/>
      <c r="EU47" s="33"/>
      <c r="EV47" s="33"/>
      <c r="EW47" s="33"/>
      <c r="EX47" s="33"/>
      <c r="EY47" s="33"/>
      <c r="EZ47" s="33"/>
      <c r="FA47" s="33"/>
      <c r="FB47" s="33"/>
      <c r="FC47" s="33"/>
      <c r="FD47" s="33"/>
      <c r="FE47" s="33"/>
      <c r="FF47" s="33"/>
      <c r="FG47" s="33"/>
      <c r="FH47" s="33"/>
      <c r="FI47" s="33"/>
      <c r="FJ47" s="33"/>
      <c r="FK47" s="33"/>
      <c r="FL47" s="33"/>
      <c r="FM47" s="33"/>
      <c r="FN47" s="33"/>
      <c r="FO47" s="33"/>
      <c r="FP47" s="33"/>
      <c r="FQ47" s="33"/>
      <c r="FR47" s="33"/>
      <c r="FS47" s="33"/>
      <c r="FT47" s="33"/>
      <c r="FU47" s="33"/>
      <c r="FV47" s="33"/>
      <c r="FW47" s="33"/>
      <c r="FX47" s="33"/>
      <c r="FY47" s="33"/>
      <c r="FZ47" s="33"/>
      <c r="GA47" s="33"/>
      <c r="GB47" s="33"/>
      <c r="GC47" s="33"/>
      <c r="GD47" s="33"/>
      <c r="GE47" s="33"/>
      <c r="GF47" s="33"/>
      <c r="GG47" s="33"/>
      <c r="GH47" s="33"/>
      <c r="GI47" s="33"/>
      <c r="GJ47" s="33"/>
      <c r="GK47" s="33"/>
      <c r="GL47" s="33"/>
      <c r="GM47" s="33"/>
      <c r="GN47" s="33"/>
      <c r="GO47" s="33"/>
      <c r="GP47" s="33"/>
      <c r="GQ47" s="33"/>
      <c r="GR47" s="33"/>
      <c r="GS47" s="33"/>
      <c r="GT47" s="33"/>
      <c r="GU47" s="33"/>
      <c r="GV47" s="33"/>
      <c r="GW47" s="33"/>
      <c r="GX47" s="33"/>
      <c r="GY47" s="33"/>
      <c r="GZ47" s="33"/>
      <c r="HA47" s="33"/>
      <c r="HB47" s="33"/>
      <c r="HC47" s="33"/>
      <c r="HD47" s="33"/>
      <c r="HE47" s="33"/>
      <c r="HF47" s="33"/>
      <c r="HG47" s="33"/>
      <c r="HH47" s="33"/>
      <c r="HI47" s="33"/>
      <c r="HJ47" s="33"/>
      <c r="HK47" s="33"/>
      <c r="HL47" s="33"/>
    </row>
    <row r="48" spans="1:220" s="62" customFormat="1" ht="13.5" customHeight="1">
      <c r="A48" s="8"/>
      <c r="B48" s="9" t="s">
        <v>106</v>
      </c>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8"/>
      <c r="BN48" s="8"/>
      <c r="BO48" s="8"/>
      <c r="BP48" s="8"/>
      <c r="BQ48" s="8"/>
      <c r="BR48" s="8"/>
      <c r="BS48" s="61"/>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c r="GY48" s="8"/>
      <c r="GZ48" s="8"/>
      <c r="HA48" s="8"/>
      <c r="HB48" s="8"/>
      <c r="HC48" s="8"/>
      <c r="HD48" s="8"/>
      <c r="HE48" s="8"/>
      <c r="HF48" s="8"/>
      <c r="HG48" s="8"/>
      <c r="HH48" s="8"/>
      <c r="HI48" s="8"/>
      <c r="HJ48" s="8"/>
      <c r="HK48" s="8"/>
      <c r="HL48" s="8"/>
    </row>
    <row r="49" spans="1:220" s="62" customFormat="1" ht="13.5" customHeight="1">
      <c r="A49" s="8"/>
      <c r="B49" s="992" t="s">
        <v>422</v>
      </c>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c r="AU49" s="992"/>
      <c r="AV49" s="992"/>
      <c r="AW49" s="992"/>
      <c r="AX49" s="992"/>
      <c r="AY49" s="992"/>
      <c r="AZ49" s="992"/>
      <c r="BA49" s="992"/>
      <c r="BB49" s="992"/>
      <c r="BC49" s="992"/>
      <c r="BD49" s="992"/>
      <c r="BE49" s="992"/>
      <c r="BF49" s="992"/>
      <c r="BG49" s="992"/>
      <c r="BH49" s="992"/>
      <c r="BI49" s="992"/>
      <c r="BJ49" s="992"/>
      <c r="BK49" s="992"/>
      <c r="BL49" s="992"/>
      <c r="BM49" s="8"/>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row>
    <row r="50" spans="1:220" s="62" customFormat="1" ht="13.5" customHeight="1">
      <c r="A50" s="8"/>
      <c r="B50" s="992" t="s">
        <v>423</v>
      </c>
      <c r="C50" s="992"/>
      <c r="D50" s="992"/>
      <c r="E50" s="992"/>
      <c r="F50" s="992"/>
      <c r="G50" s="992"/>
      <c r="H50" s="992"/>
      <c r="I50" s="992"/>
      <c r="J50" s="992"/>
      <c r="K50" s="992"/>
      <c r="L50" s="992"/>
      <c r="M50" s="992"/>
      <c r="N50" s="992"/>
      <c r="O50" s="992"/>
      <c r="P50" s="992"/>
      <c r="Q50" s="992"/>
      <c r="R50" s="992"/>
      <c r="S50" s="992"/>
      <c r="T50" s="992"/>
      <c r="U50" s="992"/>
      <c r="V50" s="992"/>
      <c r="W50" s="992"/>
      <c r="X50" s="992"/>
      <c r="Y50" s="992"/>
      <c r="Z50" s="992"/>
      <c r="AA50" s="992"/>
      <c r="AB50" s="992"/>
      <c r="AC50" s="992"/>
      <c r="AD50" s="992"/>
      <c r="AE50" s="992"/>
      <c r="AF50" s="992"/>
      <c r="AG50" s="992"/>
      <c r="AH50" s="992"/>
      <c r="AI50" s="992"/>
      <c r="AJ50" s="992"/>
      <c r="AK50" s="992"/>
      <c r="AL50" s="992"/>
      <c r="AM50" s="992"/>
      <c r="AN50" s="992"/>
      <c r="AO50" s="992"/>
      <c r="AP50" s="992"/>
      <c r="AQ50" s="992"/>
      <c r="AR50" s="992"/>
      <c r="AS50" s="992"/>
      <c r="AT50" s="992"/>
      <c r="AU50" s="992"/>
      <c r="AV50" s="992"/>
      <c r="AW50" s="992"/>
      <c r="AX50" s="992"/>
      <c r="AY50" s="992"/>
      <c r="AZ50" s="992"/>
      <c r="BA50" s="992"/>
      <c r="BB50" s="992"/>
      <c r="BC50" s="992"/>
      <c r="BD50" s="992"/>
      <c r="BE50" s="992"/>
      <c r="BF50" s="992"/>
      <c r="BG50" s="992"/>
      <c r="BH50" s="992"/>
      <c r="BI50" s="992"/>
      <c r="BJ50" s="992"/>
      <c r="BK50" s="992"/>
      <c r="BL50" s="992"/>
      <c r="BM50" s="8"/>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2"/>
      <c r="CQ50" s="32"/>
      <c r="CR50" s="32"/>
      <c r="CS50" s="32"/>
      <c r="CT50" s="32"/>
      <c r="CU50" s="32"/>
      <c r="CV50" s="32"/>
      <c r="CW50" s="32"/>
      <c r="CX50" s="32"/>
      <c r="CY50" s="32"/>
      <c r="CZ50" s="32"/>
      <c r="DA50" s="32"/>
      <c r="DB50" s="32"/>
      <c r="DC50" s="32"/>
      <c r="DD50" s="32"/>
      <c r="DE50" s="32"/>
      <c r="DF50" s="32"/>
      <c r="DG50" s="32"/>
      <c r="DH50" s="32"/>
      <c r="DI50" s="32"/>
      <c r="DJ50" s="32"/>
      <c r="DK50" s="32"/>
      <c r="DL50" s="32"/>
      <c r="DM50" s="32"/>
      <c r="DN50" s="32"/>
      <c r="DO50" s="32"/>
      <c r="DP50" s="32"/>
      <c r="DQ50" s="32"/>
      <c r="DR50" s="32"/>
      <c r="DS50" s="32"/>
      <c r="DT50" s="32"/>
      <c r="DU50" s="32"/>
      <c r="DV50" s="32"/>
      <c r="DW50" s="32"/>
      <c r="DX50" s="32"/>
      <c r="DY50" s="32"/>
      <c r="DZ50" s="32"/>
      <c r="EA50" s="32"/>
      <c r="EB50" s="32"/>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row>
    <row r="51" spans="1:220" s="62" customFormat="1" ht="13.5" customHeight="1">
      <c r="A51" s="8"/>
      <c r="B51" s="9" t="s">
        <v>424</v>
      </c>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8"/>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2"/>
      <c r="CQ51" s="32"/>
      <c r="CR51" s="32"/>
      <c r="CS51" s="32"/>
      <c r="CT51" s="32"/>
      <c r="CU51" s="32"/>
      <c r="CV51" s="32"/>
      <c r="CW51" s="32"/>
      <c r="CX51" s="32"/>
      <c r="CY51" s="32"/>
      <c r="CZ51" s="32"/>
      <c r="DA51" s="32"/>
      <c r="DB51" s="32"/>
      <c r="DC51" s="32"/>
      <c r="DD51" s="32"/>
      <c r="DE51" s="32"/>
      <c r="DF51" s="32"/>
      <c r="DG51" s="32"/>
      <c r="DH51" s="32"/>
      <c r="DI51" s="32"/>
      <c r="DJ51" s="32"/>
      <c r="DK51" s="32"/>
      <c r="DL51" s="32"/>
      <c r="DM51" s="32"/>
      <c r="DN51" s="32"/>
      <c r="DO51" s="32"/>
      <c r="DP51" s="32"/>
      <c r="DQ51" s="32"/>
      <c r="DR51" s="32"/>
      <c r="DS51" s="32"/>
      <c r="DT51" s="32"/>
      <c r="DU51" s="32"/>
      <c r="DV51" s="32"/>
      <c r="DW51" s="32"/>
      <c r="DX51" s="32"/>
      <c r="DY51" s="32"/>
      <c r="DZ51" s="32"/>
      <c r="EA51" s="32"/>
      <c r="EB51" s="32"/>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c r="HL51" s="8"/>
    </row>
    <row r="52" spans="1:220" s="62" customFormat="1" ht="13.5" customHeight="1">
      <c r="A52" s="8"/>
      <c r="B52" s="9" t="s">
        <v>425</v>
      </c>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8"/>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2"/>
      <c r="DE52" s="32"/>
      <c r="DF52" s="32"/>
      <c r="DG52" s="32"/>
      <c r="DH52" s="32"/>
      <c r="DI52" s="32"/>
      <c r="DJ52" s="32"/>
      <c r="DK52" s="32"/>
      <c r="DL52" s="32"/>
      <c r="DM52" s="32"/>
      <c r="DN52" s="32"/>
      <c r="DO52" s="32"/>
      <c r="DP52" s="32"/>
      <c r="DQ52" s="32"/>
      <c r="DR52" s="32"/>
      <c r="DS52" s="32"/>
      <c r="DT52" s="32"/>
      <c r="DU52" s="32"/>
      <c r="DV52" s="32"/>
      <c r="DW52" s="32"/>
      <c r="DX52" s="32"/>
      <c r="DY52" s="32"/>
      <c r="DZ52" s="32"/>
      <c r="EA52" s="32"/>
      <c r="EB52" s="32"/>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row>
    <row r="53" spans="1:220" s="62" customFormat="1" ht="13.5" customHeight="1">
      <c r="A53" s="8"/>
      <c r="B53" s="9" t="s">
        <v>426</v>
      </c>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8"/>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2"/>
      <c r="DE53" s="32"/>
      <c r="DF53" s="32"/>
      <c r="DG53" s="32"/>
      <c r="DH53" s="32"/>
      <c r="DI53" s="32"/>
      <c r="DJ53" s="32"/>
      <c r="DK53" s="32"/>
      <c r="DL53" s="32"/>
      <c r="DM53" s="32"/>
      <c r="DN53" s="32"/>
      <c r="DO53" s="32"/>
      <c r="DP53" s="32"/>
      <c r="DQ53" s="32"/>
      <c r="DR53" s="32"/>
      <c r="DS53" s="32"/>
      <c r="DT53" s="32"/>
      <c r="DU53" s="32"/>
      <c r="DV53" s="32"/>
      <c r="DW53" s="32"/>
      <c r="DX53" s="32"/>
      <c r="DY53" s="32"/>
      <c r="DZ53" s="32"/>
      <c r="EA53" s="32"/>
      <c r="EB53" s="32"/>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c r="HA53" s="8"/>
      <c r="HB53" s="8"/>
      <c r="HC53" s="8"/>
      <c r="HD53" s="8"/>
      <c r="HE53" s="8"/>
      <c r="HF53" s="8"/>
      <c r="HG53" s="8"/>
      <c r="HH53" s="8"/>
      <c r="HI53" s="8"/>
      <c r="HJ53" s="8"/>
      <c r="HK53" s="8"/>
      <c r="HL53" s="8"/>
    </row>
    <row r="54" spans="1:220" s="62" customFormat="1" ht="13.5" customHeight="1">
      <c r="A54" s="8"/>
      <c r="B54" s="9" t="s">
        <v>427</v>
      </c>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8"/>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2"/>
      <c r="CQ54" s="32"/>
      <c r="CR54" s="32"/>
      <c r="CS54" s="32"/>
      <c r="CT54" s="32"/>
      <c r="CU54" s="32"/>
      <c r="CV54" s="32"/>
      <c r="CW54" s="32"/>
      <c r="CX54" s="32"/>
      <c r="CY54" s="32"/>
      <c r="CZ54" s="32"/>
      <c r="DA54" s="32"/>
      <c r="DB54" s="32"/>
      <c r="DC54" s="32"/>
      <c r="DD54" s="32"/>
      <c r="DE54" s="32"/>
      <c r="DF54" s="32"/>
      <c r="DG54" s="32"/>
      <c r="DH54" s="32"/>
      <c r="DI54" s="32"/>
      <c r="DJ54" s="32"/>
      <c r="DK54" s="32"/>
      <c r="DL54" s="32"/>
      <c r="DM54" s="32"/>
      <c r="DN54" s="32"/>
      <c r="DO54" s="32"/>
      <c r="DP54" s="32"/>
      <c r="DQ54" s="32"/>
      <c r="DR54" s="32"/>
      <c r="DS54" s="32"/>
      <c r="DT54" s="32"/>
      <c r="DU54" s="32"/>
      <c r="DV54" s="32"/>
      <c r="DW54" s="32"/>
      <c r="DX54" s="32"/>
      <c r="DY54" s="32"/>
      <c r="DZ54" s="32"/>
      <c r="EA54" s="32"/>
      <c r="EB54" s="32"/>
      <c r="EC54" s="8"/>
      <c r="ED54" s="8"/>
      <c r="EE54" s="8"/>
      <c r="EF54" s="8"/>
      <c r="EG54" s="8"/>
      <c r="EH54" s="8"/>
      <c r="EI54" s="8"/>
      <c r="EJ54" s="8"/>
      <c r="EK54" s="8"/>
      <c r="EL54" s="8"/>
      <c r="EM54" s="8"/>
      <c r="EN54" s="8"/>
      <c r="EO54" s="8"/>
      <c r="EP54" s="8"/>
      <c r="EQ54" s="8"/>
      <c r="ER54" s="8"/>
      <c r="ES54" s="8"/>
      <c r="ET54" s="8"/>
      <c r="EU54" s="8"/>
      <c r="EV54" s="8"/>
      <c r="EW54" s="8"/>
      <c r="EX54" s="8"/>
      <c r="EY54" s="8"/>
      <c r="EZ54" s="8"/>
      <c r="FA54" s="8"/>
      <c r="FB54" s="8"/>
      <c r="FC54" s="8"/>
      <c r="FD54" s="8"/>
      <c r="FE54" s="8"/>
      <c r="FF54" s="8"/>
      <c r="FG54" s="8"/>
      <c r="FH54" s="8"/>
      <c r="FI54" s="8"/>
      <c r="FJ54" s="8"/>
      <c r="FK54" s="8"/>
      <c r="FL54" s="8"/>
      <c r="FM54" s="8"/>
      <c r="FN54" s="8"/>
      <c r="FO54" s="8"/>
      <c r="FP54" s="8"/>
      <c r="FQ54" s="8"/>
      <c r="FR54" s="8"/>
      <c r="FS54" s="8"/>
      <c r="FT54" s="8"/>
      <c r="FU54" s="8"/>
      <c r="FV54" s="8"/>
      <c r="FW54" s="8"/>
      <c r="FX54" s="8"/>
      <c r="FY54" s="8"/>
      <c r="FZ54" s="8"/>
      <c r="GA54" s="8"/>
      <c r="GB54" s="8"/>
      <c r="GC54" s="8"/>
      <c r="GD54" s="8"/>
      <c r="GE54" s="8"/>
      <c r="GF54" s="8"/>
      <c r="GG54" s="8"/>
      <c r="GH54" s="8"/>
      <c r="GI54" s="8"/>
      <c r="GJ54" s="8"/>
      <c r="GK54" s="8"/>
      <c r="GL54" s="8"/>
      <c r="GM54" s="8"/>
      <c r="GN54" s="8"/>
      <c r="GO54" s="8"/>
      <c r="GP54" s="8"/>
      <c r="GQ54" s="8"/>
      <c r="GR54" s="8"/>
      <c r="GS54" s="8"/>
      <c r="GT54" s="8"/>
      <c r="GU54" s="8"/>
      <c r="GV54" s="8"/>
      <c r="GW54" s="8"/>
      <c r="GX54" s="8"/>
      <c r="GY54" s="8"/>
      <c r="GZ54" s="8"/>
      <c r="HA54" s="8"/>
      <c r="HB54" s="8"/>
      <c r="HC54" s="8"/>
      <c r="HD54" s="8"/>
      <c r="HE54" s="8"/>
      <c r="HF54" s="8"/>
      <c r="HG54" s="8"/>
      <c r="HH54" s="8"/>
      <c r="HI54" s="8"/>
      <c r="HJ54" s="8"/>
      <c r="HK54" s="8"/>
      <c r="HL54" s="8"/>
    </row>
    <row r="55" spans="1:220" s="27" customFormat="1" ht="12" customHeight="1">
      <c r="K55" s="65"/>
      <c r="L55" s="65"/>
      <c r="AD55" s="125"/>
      <c r="AE55" s="125"/>
      <c r="AF55" s="125"/>
      <c r="AG55" s="125"/>
      <c r="AH55" s="125"/>
      <c r="AI55" s="125"/>
      <c r="AJ55" s="125"/>
      <c r="AK55" s="125"/>
      <c r="AL55" s="125"/>
      <c r="AM55" s="125"/>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2"/>
      <c r="CQ55" s="32"/>
      <c r="CR55" s="32"/>
      <c r="CS55" s="32"/>
      <c r="CT55" s="32"/>
      <c r="CU55" s="32"/>
      <c r="CV55" s="32"/>
      <c r="CW55" s="32"/>
      <c r="CX55" s="32"/>
      <c r="CY55" s="32"/>
      <c r="CZ55" s="32"/>
      <c r="DA55" s="32"/>
      <c r="DB55" s="32"/>
      <c r="DC55" s="32"/>
      <c r="DD55" s="32"/>
      <c r="DE55" s="32"/>
      <c r="DF55" s="32"/>
      <c r="DG55" s="32"/>
      <c r="DH55" s="32"/>
      <c r="DI55" s="32"/>
      <c r="DJ55" s="32"/>
      <c r="DK55" s="32"/>
      <c r="DL55" s="32"/>
      <c r="DM55" s="32"/>
      <c r="DN55" s="32"/>
      <c r="DO55" s="32"/>
      <c r="DP55" s="32"/>
      <c r="DQ55" s="32"/>
      <c r="DR55" s="32"/>
      <c r="DS55" s="32"/>
      <c r="DT55" s="32"/>
      <c r="DU55" s="32"/>
      <c r="DV55" s="32"/>
      <c r="DW55" s="32"/>
      <c r="DX55" s="32"/>
      <c r="DY55" s="32"/>
      <c r="DZ55" s="32"/>
      <c r="EA55" s="32"/>
      <c r="EB55" s="32"/>
    </row>
    <row r="56" spans="1:220" s="27" customFormat="1" ht="12" customHeight="1">
      <c r="AD56" s="125"/>
      <c r="AE56" s="125"/>
      <c r="AF56" s="125" t="s">
        <v>409</v>
      </c>
      <c r="AG56" s="125"/>
      <c r="AH56" s="125"/>
      <c r="AI56" s="125"/>
      <c r="AJ56" s="125"/>
      <c r="AK56" s="125"/>
      <c r="AL56" s="125"/>
      <c r="AM56" s="125"/>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2"/>
      <c r="CQ56" s="32"/>
      <c r="CR56" s="32"/>
      <c r="CS56" s="32"/>
      <c r="CT56" s="32"/>
      <c r="CU56" s="32"/>
      <c r="CV56" s="32"/>
      <c r="CW56" s="32"/>
      <c r="CX56" s="32"/>
      <c r="CY56" s="32"/>
      <c r="CZ56" s="32"/>
      <c r="DA56" s="32"/>
      <c r="DB56" s="32"/>
      <c r="DC56" s="32"/>
      <c r="DD56" s="32"/>
      <c r="DE56" s="32"/>
      <c r="DF56" s="32"/>
      <c r="DG56" s="32"/>
      <c r="DH56" s="32"/>
      <c r="DI56" s="32"/>
      <c r="DJ56" s="32"/>
      <c r="DK56" s="32"/>
      <c r="DL56" s="32"/>
      <c r="DM56" s="32"/>
      <c r="DN56" s="32"/>
      <c r="DO56" s="32"/>
      <c r="DP56" s="32"/>
      <c r="DQ56" s="32"/>
      <c r="DR56" s="32"/>
      <c r="DS56" s="32"/>
      <c r="DT56" s="32"/>
      <c r="DU56" s="32"/>
      <c r="DV56" s="32"/>
      <c r="DW56" s="32"/>
      <c r="DX56" s="32"/>
      <c r="DY56" s="32"/>
      <c r="DZ56" s="32"/>
      <c r="EA56" s="32"/>
      <c r="EB56" s="32"/>
    </row>
    <row r="57" spans="1:220" s="27" customFormat="1" ht="12" customHeight="1">
      <c r="AD57" s="125"/>
      <c r="AE57" s="125"/>
      <c r="AF57" s="125" t="s">
        <v>410</v>
      </c>
      <c r="AG57" s="125"/>
      <c r="AH57" s="125"/>
      <c r="AI57" s="125"/>
      <c r="AJ57" s="125"/>
      <c r="AK57" s="125"/>
      <c r="AL57" s="125"/>
      <c r="AM57" s="125"/>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2"/>
      <c r="CQ57" s="32"/>
      <c r="CR57" s="32"/>
      <c r="CS57" s="32"/>
      <c r="CT57" s="32"/>
      <c r="CU57" s="32"/>
      <c r="CV57" s="32"/>
      <c r="CW57" s="32"/>
      <c r="CX57" s="32"/>
      <c r="CY57" s="32"/>
      <c r="CZ57" s="32"/>
      <c r="DA57" s="32"/>
      <c r="DB57" s="32"/>
      <c r="DC57" s="32"/>
      <c r="DD57" s="32"/>
      <c r="DE57" s="32"/>
      <c r="DF57" s="32"/>
      <c r="DG57" s="32"/>
      <c r="DH57" s="32"/>
      <c r="DI57" s="32"/>
      <c r="DJ57" s="32"/>
      <c r="DK57" s="32"/>
      <c r="DL57" s="32"/>
      <c r="DM57" s="32"/>
      <c r="DN57" s="32"/>
      <c r="DO57" s="32"/>
      <c r="DP57" s="32"/>
      <c r="DQ57" s="32"/>
      <c r="DR57" s="32"/>
      <c r="DS57" s="32"/>
      <c r="DT57" s="32"/>
      <c r="DU57" s="32"/>
      <c r="DV57" s="32"/>
      <c r="DW57" s="32"/>
      <c r="DX57" s="32"/>
      <c r="DY57" s="32"/>
      <c r="DZ57" s="32"/>
      <c r="EA57" s="32"/>
      <c r="EB57" s="32"/>
    </row>
    <row r="58" spans="1:220" s="27" customFormat="1" ht="12" customHeight="1">
      <c r="AD58" s="125"/>
      <c r="AE58" s="125"/>
      <c r="AF58" s="125" t="s">
        <v>411</v>
      </c>
      <c r="AG58" s="125"/>
      <c r="AH58" s="125"/>
      <c r="AI58" s="125"/>
      <c r="AJ58" s="125"/>
      <c r="AK58" s="125"/>
      <c r="AL58" s="125"/>
      <c r="AM58" s="125"/>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2"/>
      <c r="CQ58" s="32"/>
      <c r="CR58" s="32"/>
      <c r="CS58" s="32"/>
      <c r="CT58" s="32"/>
      <c r="CU58" s="32"/>
      <c r="CV58" s="32"/>
      <c r="CW58" s="32"/>
      <c r="CX58" s="32"/>
      <c r="CY58" s="32"/>
      <c r="CZ58" s="32"/>
      <c r="DA58" s="32"/>
      <c r="DB58" s="32"/>
      <c r="DC58" s="32"/>
      <c r="DD58" s="32"/>
      <c r="DE58" s="32"/>
      <c r="DF58" s="32"/>
      <c r="DG58" s="32"/>
      <c r="DH58" s="32"/>
      <c r="DI58" s="32"/>
      <c r="DJ58" s="32"/>
      <c r="DK58" s="32"/>
      <c r="DL58" s="32"/>
      <c r="DM58" s="32"/>
      <c r="DN58" s="32"/>
      <c r="DO58" s="32"/>
      <c r="DP58" s="32"/>
      <c r="DQ58" s="32"/>
      <c r="DR58" s="32"/>
      <c r="DS58" s="32"/>
      <c r="DT58" s="32"/>
      <c r="DU58" s="32"/>
      <c r="DV58" s="32"/>
      <c r="DW58" s="32"/>
      <c r="DX58" s="32"/>
      <c r="DY58" s="32"/>
      <c r="DZ58" s="32"/>
      <c r="EA58" s="32"/>
      <c r="EB58" s="32"/>
    </row>
    <row r="59" spans="1:220" ht="12" customHeight="1">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c r="AD59" s="125"/>
      <c r="AE59" s="125"/>
      <c r="AF59" s="125" t="s">
        <v>412</v>
      </c>
      <c r="AG59" s="125"/>
      <c r="AH59" s="125"/>
      <c r="AI59" s="125"/>
      <c r="AJ59" s="125"/>
      <c r="AK59" s="125"/>
      <c r="AL59" s="125"/>
      <c r="AM59" s="125"/>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2"/>
      <c r="CQ59" s="32"/>
      <c r="CR59" s="32"/>
      <c r="CS59" s="32"/>
      <c r="CT59" s="32"/>
      <c r="CU59" s="32"/>
      <c r="CV59" s="32"/>
      <c r="CW59" s="32"/>
      <c r="CX59" s="32"/>
      <c r="CY59" s="32"/>
      <c r="CZ59" s="32"/>
      <c r="DA59" s="32"/>
      <c r="DB59" s="32"/>
      <c r="DC59" s="32"/>
      <c r="DD59" s="32"/>
      <c r="DE59" s="32"/>
      <c r="DF59" s="32"/>
      <c r="DG59" s="32"/>
      <c r="DH59" s="32"/>
      <c r="DI59" s="32"/>
      <c r="DJ59" s="32"/>
      <c r="DK59" s="32"/>
      <c r="DL59" s="32"/>
      <c r="DM59" s="32"/>
      <c r="DN59" s="32"/>
      <c r="DO59" s="32"/>
      <c r="DP59" s="32"/>
      <c r="DQ59" s="32"/>
      <c r="DR59" s="32"/>
      <c r="DS59" s="32"/>
      <c r="DT59" s="32"/>
      <c r="DU59" s="32"/>
      <c r="DV59" s="32"/>
      <c r="DW59" s="32"/>
      <c r="DX59" s="32"/>
      <c r="DY59" s="32"/>
      <c r="DZ59" s="32"/>
      <c r="EA59" s="32"/>
      <c r="EB59" s="32"/>
    </row>
    <row r="60" spans="1:220" ht="26.25" customHeight="1">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2"/>
      <c r="CQ60" s="32"/>
      <c r="CR60" s="32"/>
      <c r="CS60" s="32"/>
      <c r="CT60" s="32"/>
      <c r="CU60" s="32"/>
      <c r="CV60" s="32"/>
      <c r="CW60" s="32"/>
      <c r="CX60" s="32"/>
      <c r="CY60" s="32"/>
      <c r="CZ60" s="32"/>
      <c r="DA60" s="32"/>
      <c r="DB60" s="32"/>
      <c r="DC60" s="32"/>
      <c r="DD60" s="32"/>
      <c r="DE60" s="32"/>
      <c r="DF60" s="32"/>
      <c r="DG60" s="32"/>
      <c r="DH60" s="32"/>
      <c r="DI60" s="32"/>
      <c r="DJ60" s="32"/>
      <c r="DK60" s="32"/>
      <c r="DL60" s="32"/>
      <c r="DM60" s="32"/>
      <c r="DN60" s="32"/>
      <c r="DO60" s="32"/>
      <c r="DP60" s="32"/>
      <c r="DQ60" s="32"/>
      <c r="DR60" s="32"/>
      <c r="DS60" s="32"/>
      <c r="DT60" s="32"/>
      <c r="DU60" s="32"/>
      <c r="DV60" s="32"/>
      <c r="DW60" s="32"/>
      <c r="DX60" s="32"/>
      <c r="DY60" s="32"/>
      <c r="DZ60" s="32"/>
      <c r="EA60" s="32"/>
      <c r="EB60" s="32"/>
    </row>
    <row r="61" spans="1:220" ht="26.25" customHeight="1">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c r="CS61" s="32"/>
      <c r="CT61" s="32"/>
      <c r="CU61" s="32"/>
      <c r="CV61" s="32"/>
      <c r="CW61" s="32"/>
      <c r="CX61" s="32"/>
      <c r="CY61" s="32"/>
      <c r="CZ61" s="32"/>
      <c r="DA61" s="32"/>
      <c r="DB61" s="32"/>
      <c r="DC61" s="32"/>
      <c r="DD61" s="32"/>
      <c r="DE61" s="32"/>
      <c r="DF61" s="32"/>
      <c r="DG61" s="32"/>
      <c r="DH61" s="32"/>
      <c r="DI61" s="32"/>
      <c r="DJ61" s="32"/>
      <c r="DK61" s="32"/>
      <c r="DL61" s="32"/>
      <c r="DM61" s="32"/>
      <c r="DN61" s="32"/>
      <c r="DO61" s="32"/>
      <c r="DP61" s="32"/>
      <c r="DQ61" s="32"/>
      <c r="DR61" s="32"/>
      <c r="DS61" s="32"/>
      <c r="DT61" s="32"/>
      <c r="DU61" s="32"/>
      <c r="DV61" s="32"/>
      <c r="DW61" s="32"/>
      <c r="DX61" s="32"/>
      <c r="DY61" s="32"/>
      <c r="DZ61" s="32"/>
      <c r="EA61" s="32"/>
      <c r="EB61" s="32"/>
    </row>
    <row r="62" spans="1:220" ht="26.25" customHeight="1">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2"/>
      <c r="CQ62" s="32"/>
      <c r="CR62" s="32"/>
      <c r="CS62" s="32"/>
      <c r="CT62" s="32"/>
      <c r="CU62" s="32"/>
      <c r="CV62" s="32"/>
      <c r="CW62" s="32"/>
      <c r="CX62" s="32"/>
      <c r="CY62" s="32"/>
      <c r="CZ62" s="32"/>
      <c r="DA62" s="32"/>
      <c r="DB62" s="32"/>
      <c r="DC62" s="32"/>
      <c r="DD62" s="32"/>
      <c r="DE62" s="32"/>
      <c r="DF62" s="32"/>
      <c r="DG62" s="32"/>
      <c r="DH62" s="32"/>
      <c r="DI62" s="32"/>
      <c r="DJ62" s="32"/>
      <c r="DK62" s="32"/>
      <c r="DL62" s="32"/>
      <c r="DM62" s="32"/>
      <c r="DN62" s="32"/>
      <c r="DO62" s="32"/>
      <c r="DP62" s="32"/>
      <c r="DQ62" s="32"/>
      <c r="DR62" s="32"/>
      <c r="DS62" s="32"/>
      <c r="DT62" s="32"/>
      <c r="DU62" s="32"/>
      <c r="DV62" s="32"/>
      <c r="DW62" s="32"/>
      <c r="DX62" s="32"/>
      <c r="DY62" s="32"/>
      <c r="DZ62" s="32"/>
      <c r="EA62" s="32"/>
      <c r="EB62" s="32"/>
    </row>
    <row r="63" spans="1:220" ht="26.25" customHeight="1">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c r="CX63" s="32"/>
      <c r="CY63" s="32"/>
      <c r="CZ63" s="32"/>
      <c r="DA63" s="32"/>
      <c r="DB63" s="32"/>
      <c r="DC63" s="32"/>
      <c r="DD63" s="32"/>
      <c r="DE63" s="32"/>
      <c r="DF63" s="32"/>
      <c r="DG63" s="32"/>
      <c r="DH63" s="32"/>
      <c r="DI63" s="32"/>
      <c r="DJ63" s="32"/>
      <c r="DK63" s="32"/>
      <c r="DL63" s="32"/>
      <c r="DM63" s="32"/>
      <c r="DN63" s="32"/>
      <c r="DO63" s="32"/>
      <c r="DP63" s="32"/>
      <c r="DQ63" s="32"/>
      <c r="DR63" s="32"/>
      <c r="DS63" s="32"/>
      <c r="DT63" s="32"/>
      <c r="DU63" s="32"/>
      <c r="DV63" s="32"/>
      <c r="DW63" s="32"/>
      <c r="DX63" s="32"/>
      <c r="DY63" s="32"/>
      <c r="DZ63" s="32"/>
      <c r="EA63" s="32"/>
      <c r="EB63" s="32"/>
    </row>
    <row r="64" spans="1:220" ht="26.25" customHeight="1">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2"/>
      <c r="DE64" s="32"/>
      <c r="DF64" s="32"/>
      <c r="DG64" s="32"/>
      <c r="DH64" s="32"/>
      <c r="DI64" s="32"/>
      <c r="DJ64" s="32"/>
      <c r="DK64" s="32"/>
      <c r="DL64" s="32"/>
      <c r="DM64" s="32"/>
      <c r="DN64" s="32"/>
      <c r="DO64" s="32"/>
      <c r="DP64" s="32"/>
      <c r="DQ64" s="32"/>
      <c r="DR64" s="32"/>
      <c r="DS64" s="32"/>
      <c r="DT64" s="32"/>
      <c r="DU64" s="32"/>
      <c r="DV64" s="32"/>
      <c r="DW64" s="32"/>
      <c r="DX64" s="32"/>
      <c r="DY64" s="32"/>
      <c r="DZ64" s="32"/>
      <c r="EA64" s="32"/>
      <c r="EB64" s="32"/>
    </row>
    <row r="65" spans="2:132" ht="26.25" customHeight="1">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2"/>
      <c r="CP65" s="32"/>
      <c r="CQ65" s="32"/>
      <c r="CR65" s="32"/>
      <c r="CS65" s="32"/>
      <c r="CT65" s="32"/>
      <c r="CU65" s="32"/>
      <c r="CV65" s="32"/>
      <c r="CW65" s="32"/>
      <c r="CX65" s="32"/>
      <c r="CY65" s="32"/>
      <c r="CZ65" s="32"/>
      <c r="DA65" s="32"/>
      <c r="DB65" s="32"/>
      <c r="DC65" s="32"/>
      <c r="DD65" s="32"/>
      <c r="DE65" s="32"/>
      <c r="DF65" s="32"/>
      <c r="DG65" s="32"/>
      <c r="DH65" s="32"/>
      <c r="DI65" s="32"/>
      <c r="DJ65" s="32"/>
      <c r="DK65" s="32"/>
      <c r="DL65" s="32"/>
      <c r="DM65" s="32"/>
      <c r="DN65" s="32"/>
      <c r="DO65" s="32"/>
      <c r="DP65" s="32"/>
      <c r="DQ65" s="32"/>
      <c r="DR65" s="32"/>
      <c r="DS65" s="32"/>
      <c r="DT65" s="32"/>
      <c r="DU65" s="32"/>
      <c r="DV65" s="32"/>
      <c r="DW65" s="32"/>
      <c r="DX65" s="32"/>
      <c r="DY65" s="32"/>
      <c r="DZ65" s="32"/>
      <c r="EA65" s="32"/>
      <c r="EB65" s="32"/>
    </row>
    <row r="66" spans="2:132" ht="26.25" customHeight="1">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2"/>
      <c r="CP66" s="32"/>
      <c r="CQ66" s="32"/>
      <c r="CR66" s="32"/>
      <c r="CS66" s="32"/>
      <c r="CT66" s="32"/>
      <c r="CU66" s="32"/>
      <c r="CV66" s="32"/>
      <c r="CW66" s="32"/>
      <c r="CX66" s="32"/>
      <c r="CY66" s="32"/>
      <c r="CZ66" s="32"/>
      <c r="DA66" s="32"/>
      <c r="DB66" s="32"/>
      <c r="DC66" s="32"/>
      <c r="DD66" s="32"/>
      <c r="DE66" s="32"/>
      <c r="DF66" s="32"/>
      <c r="DG66" s="32"/>
      <c r="DH66" s="32"/>
      <c r="DI66" s="32"/>
      <c r="DJ66" s="32"/>
      <c r="DK66" s="32"/>
      <c r="DL66" s="32"/>
      <c r="DM66" s="32"/>
      <c r="DN66" s="32"/>
      <c r="DO66" s="32"/>
      <c r="DP66" s="32"/>
      <c r="DQ66" s="32"/>
      <c r="DR66" s="32"/>
      <c r="DS66" s="32"/>
      <c r="DT66" s="32"/>
      <c r="DU66" s="32"/>
      <c r="DV66" s="32"/>
      <c r="DW66" s="32"/>
      <c r="DX66" s="32"/>
      <c r="DY66" s="32"/>
      <c r="DZ66" s="32"/>
      <c r="EA66" s="32"/>
      <c r="EB66" s="32"/>
    </row>
    <row r="67" spans="2:132" ht="26.25" customHeight="1">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2"/>
      <c r="CP67" s="32"/>
      <c r="CQ67" s="32"/>
      <c r="CR67" s="32"/>
      <c r="CS67" s="32"/>
      <c r="CT67" s="32"/>
      <c r="CU67" s="32"/>
      <c r="CV67" s="32"/>
      <c r="CW67" s="32"/>
      <c r="CX67" s="32"/>
      <c r="CY67" s="32"/>
      <c r="CZ67" s="32"/>
      <c r="DA67" s="32"/>
      <c r="DB67" s="32"/>
      <c r="DC67" s="32"/>
      <c r="DD67" s="32"/>
      <c r="DE67" s="32"/>
      <c r="DF67" s="32"/>
      <c r="DG67" s="32"/>
      <c r="DH67" s="32"/>
      <c r="DI67" s="32"/>
      <c r="DJ67" s="32"/>
      <c r="DK67" s="32"/>
      <c r="DL67" s="32"/>
      <c r="DM67" s="32"/>
      <c r="DN67" s="32"/>
      <c r="DO67" s="32"/>
      <c r="DP67" s="32"/>
      <c r="DQ67" s="32"/>
      <c r="DR67" s="32"/>
      <c r="DS67" s="32"/>
      <c r="DT67" s="32"/>
      <c r="DU67" s="32"/>
      <c r="DV67" s="32"/>
      <c r="DW67" s="32"/>
      <c r="DX67" s="32"/>
      <c r="DY67" s="32"/>
      <c r="DZ67" s="32"/>
      <c r="EA67" s="32"/>
      <c r="EB67" s="32"/>
    </row>
    <row r="68" spans="2:132" ht="26.25" customHeight="1">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2"/>
      <c r="CP68" s="32"/>
      <c r="CQ68" s="32"/>
      <c r="CR68" s="32"/>
      <c r="CS68" s="32"/>
      <c r="CT68" s="32"/>
      <c r="CU68" s="32"/>
      <c r="CV68" s="32"/>
      <c r="CW68" s="32"/>
      <c r="CX68" s="32"/>
      <c r="CY68" s="32"/>
      <c r="CZ68" s="32"/>
      <c r="DA68" s="32"/>
      <c r="DB68" s="32"/>
      <c r="DC68" s="32"/>
      <c r="DD68" s="32"/>
      <c r="DE68" s="32"/>
      <c r="DF68" s="32"/>
      <c r="DG68" s="32"/>
      <c r="DH68" s="32"/>
      <c r="DI68" s="32"/>
      <c r="DJ68" s="32"/>
      <c r="DK68" s="32"/>
      <c r="DL68" s="32"/>
      <c r="DM68" s="32"/>
      <c r="DN68" s="32"/>
      <c r="DO68" s="32"/>
      <c r="DP68" s="32"/>
      <c r="DQ68" s="32"/>
      <c r="DR68" s="32"/>
      <c r="DS68" s="32"/>
      <c r="DT68" s="32"/>
      <c r="DU68" s="32"/>
      <c r="DV68" s="32"/>
      <c r="DW68" s="32"/>
      <c r="DX68" s="32"/>
      <c r="DY68" s="32"/>
      <c r="DZ68" s="32"/>
      <c r="EA68" s="32"/>
      <c r="EB68" s="32"/>
    </row>
    <row r="69" spans="2:132" ht="26.25" customHeight="1">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N69" s="32"/>
      <c r="BO69" s="32"/>
      <c r="BP69" s="32"/>
      <c r="BQ69" s="32"/>
      <c r="BR69" s="32"/>
      <c r="BS69" s="32"/>
      <c r="BT69" s="32"/>
      <c r="BU69" s="32"/>
      <c r="BV69" s="32"/>
      <c r="BW69" s="32"/>
      <c r="BX69" s="32"/>
      <c r="BY69" s="32"/>
      <c r="BZ69" s="32"/>
      <c r="CA69" s="32"/>
      <c r="CB69" s="32"/>
      <c r="CC69" s="32"/>
      <c r="CD69" s="32"/>
      <c r="CE69" s="32"/>
      <c r="CF69" s="32"/>
      <c r="CG69" s="32"/>
      <c r="CH69" s="32"/>
      <c r="CI69" s="32"/>
      <c r="CJ69" s="32"/>
      <c r="CK69" s="32"/>
      <c r="CL69" s="32"/>
      <c r="CM69" s="32"/>
      <c r="CN69" s="32"/>
      <c r="CO69" s="32"/>
      <c r="CP69" s="32"/>
      <c r="CQ69" s="32"/>
      <c r="CR69" s="32"/>
      <c r="CS69" s="32"/>
      <c r="CT69" s="32"/>
      <c r="CU69" s="32"/>
      <c r="CV69" s="32"/>
      <c r="CW69" s="32"/>
      <c r="CX69" s="32"/>
      <c r="CY69" s="32"/>
      <c r="CZ69" s="32"/>
      <c r="DA69" s="32"/>
      <c r="DB69" s="32"/>
      <c r="DC69" s="32"/>
      <c r="DD69" s="32"/>
      <c r="DE69" s="32"/>
      <c r="DF69" s="32"/>
      <c r="DG69" s="32"/>
      <c r="DH69" s="32"/>
      <c r="DI69" s="32"/>
      <c r="DJ69" s="32"/>
      <c r="DK69" s="32"/>
      <c r="DL69" s="32"/>
      <c r="DM69" s="32"/>
      <c r="DN69" s="32"/>
      <c r="DO69" s="32"/>
      <c r="DP69" s="32"/>
      <c r="DQ69" s="32"/>
      <c r="DR69" s="32"/>
      <c r="DS69" s="32"/>
      <c r="DT69" s="32"/>
      <c r="DU69" s="32"/>
      <c r="DV69" s="32"/>
      <c r="DW69" s="32"/>
      <c r="DX69" s="32"/>
      <c r="DY69" s="32"/>
      <c r="DZ69" s="32"/>
      <c r="EA69" s="32"/>
      <c r="EB69" s="32"/>
    </row>
    <row r="70" spans="2:132" ht="26.25" customHeight="1">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N70" s="32"/>
      <c r="BO70" s="32"/>
      <c r="BP70" s="32"/>
      <c r="BQ70" s="32"/>
      <c r="BR70" s="32"/>
      <c r="BS70" s="32"/>
      <c r="BT70" s="32"/>
      <c r="BU70" s="32"/>
      <c r="BV70" s="32"/>
      <c r="BW70" s="32"/>
      <c r="BX70" s="32"/>
      <c r="BY70" s="32"/>
      <c r="BZ70" s="32"/>
      <c r="CA70" s="32"/>
      <c r="CB70" s="32"/>
      <c r="CC70" s="32"/>
      <c r="CD70" s="32"/>
      <c r="CE70" s="32"/>
      <c r="CF70" s="32"/>
      <c r="CG70" s="32"/>
      <c r="CH70" s="32"/>
      <c r="CI70" s="32"/>
      <c r="CJ70" s="32"/>
      <c r="CK70" s="32"/>
      <c r="CL70" s="32"/>
      <c r="CM70" s="32"/>
      <c r="CN70" s="32"/>
      <c r="CO70" s="32"/>
      <c r="CP70" s="32"/>
      <c r="CQ70" s="32"/>
      <c r="CR70" s="32"/>
      <c r="CS70" s="32"/>
      <c r="CT70" s="32"/>
      <c r="CU70" s="32"/>
      <c r="CV70" s="32"/>
      <c r="CW70" s="32"/>
      <c r="CX70" s="32"/>
      <c r="CY70" s="32"/>
      <c r="CZ70" s="32"/>
      <c r="DA70" s="32"/>
      <c r="DB70" s="32"/>
      <c r="DC70" s="32"/>
      <c r="DD70" s="32"/>
      <c r="DE70" s="32"/>
      <c r="DF70" s="32"/>
      <c r="DG70" s="32"/>
      <c r="DH70" s="32"/>
      <c r="DI70" s="32"/>
      <c r="DJ70" s="32"/>
      <c r="DK70" s="32"/>
      <c r="DL70" s="32"/>
      <c r="DM70" s="32"/>
      <c r="DN70" s="32"/>
      <c r="DO70" s="32"/>
      <c r="DP70" s="32"/>
      <c r="DQ70" s="32"/>
      <c r="DR70" s="32"/>
      <c r="DS70" s="32"/>
      <c r="DT70" s="32"/>
      <c r="DU70" s="32"/>
      <c r="DV70" s="32"/>
      <c r="DW70" s="32"/>
      <c r="DX70" s="32"/>
      <c r="DY70" s="32"/>
      <c r="DZ70" s="32"/>
      <c r="EA70" s="32"/>
      <c r="EB70" s="32"/>
    </row>
    <row r="71" spans="2:132" ht="26.25" customHeight="1">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N71" s="32"/>
      <c r="BO71" s="32"/>
      <c r="BP71" s="32"/>
      <c r="BQ71" s="32"/>
      <c r="BR71" s="32"/>
      <c r="BS71" s="32"/>
      <c r="BT71" s="32"/>
      <c r="BU71" s="32"/>
      <c r="BV71" s="32"/>
      <c r="BW71" s="32"/>
      <c r="BX71" s="32"/>
      <c r="BY71" s="32"/>
      <c r="BZ71" s="32"/>
      <c r="CA71" s="32"/>
      <c r="CB71" s="32"/>
      <c r="CC71" s="32"/>
      <c r="CD71" s="32"/>
      <c r="CE71" s="32"/>
      <c r="CF71" s="32"/>
      <c r="CG71" s="32"/>
      <c r="CH71" s="32"/>
      <c r="CI71" s="32"/>
      <c r="CJ71" s="32"/>
      <c r="CK71" s="32"/>
      <c r="CL71" s="32"/>
      <c r="CM71" s="32"/>
      <c r="CN71" s="32"/>
      <c r="CO71" s="32"/>
      <c r="CP71" s="32"/>
      <c r="CQ71" s="32"/>
      <c r="CR71" s="32"/>
      <c r="CS71" s="32"/>
      <c r="CT71" s="32"/>
      <c r="CU71" s="32"/>
      <c r="CV71" s="32"/>
      <c r="CW71" s="32"/>
      <c r="CX71" s="32"/>
      <c r="CY71" s="32"/>
      <c r="CZ71" s="32"/>
      <c r="DA71" s="32"/>
      <c r="DB71" s="32"/>
      <c r="DC71" s="32"/>
      <c r="DD71" s="32"/>
      <c r="DE71" s="32"/>
      <c r="DF71" s="32"/>
      <c r="DG71" s="32"/>
      <c r="DH71" s="32"/>
      <c r="DI71" s="32"/>
      <c r="DJ71" s="32"/>
      <c r="DK71" s="32"/>
      <c r="DL71" s="32"/>
      <c r="DM71" s="32"/>
      <c r="DN71" s="32"/>
      <c r="DO71" s="32"/>
      <c r="DP71" s="32"/>
      <c r="DQ71" s="32"/>
      <c r="DR71" s="32"/>
      <c r="DS71" s="32"/>
      <c r="DT71" s="32"/>
      <c r="DU71" s="32"/>
      <c r="DV71" s="32"/>
      <c r="DW71" s="32"/>
      <c r="DX71" s="32"/>
      <c r="DY71" s="32"/>
      <c r="DZ71" s="32"/>
      <c r="EA71" s="32"/>
      <c r="EB71" s="32"/>
    </row>
    <row r="72" spans="2:132" ht="26.25" customHeight="1">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N72" s="32"/>
      <c r="BO72" s="32"/>
      <c r="BP72" s="32"/>
      <c r="BQ72" s="32"/>
      <c r="BR72" s="32"/>
      <c r="BS72" s="32"/>
      <c r="BT72" s="32"/>
      <c r="BU72" s="32"/>
      <c r="BV72" s="32"/>
      <c r="BW72" s="32"/>
      <c r="BX72" s="32"/>
      <c r="BY72" s="32"/>
      <c r="BZ72" s="32"/>
      <c r="CA72" s="32"/>
      <c r="CB72" s="32"/>
      <c r="CC72" s="32"/>
      <c r="CD72" s="32"/>
      <c r="CE72" s="32"/>
      <c r="CF72" s="32"/>
      <c r="CG72" s="32"/>
      <c r="CH72" s="32"/>
      <c r="CI72" s="32"/>
      <c r="CJ72" s="32"/>
      <c r="CK72" s="32"/>
      <c r="CL72" s="32"/>
      <c r="CM72" s="32"/>
      <c r="CN72" s="32"/>
      <c r="CO72" s="32"/>
      <c r="CP72" s="32"/>
      <c r="CQ72" s="32"/>
      <c r="CR72" s="32"/>
      <c r="CS72" s="32"/>
      <c r="CT72" s="32"/>
      <c r="CU72" s="32"/>
      <c r="CV72" s="32"/>
      <c r="CW72" s="32"/>
      <c r="CX72" s="32"/>
      <c r="CY72" s="32"/>
      <c r="CZ72" s="32"/>
      <c r="DA72" s="32"/>
      <c r="DB72" s="32"/>
      <c r="DC72" s="32"/>
      <c r="DD72" s="32"/>
      <c r="DE72" s="32"/>
      <c r="DF72" s="32"/>
      <c r="DG72" s="32"/>
      <c r="DH72" s="32"/>
      <c r="DI72" s="32"/>
      <c r="DJ72" s="32"/>
      <c r="DK72" s="32"/>
      <c r="DL72" s="32"/>
      <c r="DM72" s="32"/>
      <c r="DN72" s="32"/>
      <c r="DO72" s="32"/>
      <c r="DP72" s="32"/>
      <c r="DQ72" s="32"/>
      <c r="DR72" s="32"/>
      <c r="DS72" s="32"/>
      <c r="DT72" s="32"/>
      <c r="DU72" s="32"/>
      <c r="DV72" s="32"/>
      <c r="DW72" s="32"/>
      <c r="DX72" s="32"/>
      <c r="DY72" s="32"/>
      <c r="DZ72" s="32"/>
      <c r="EA72" s="32"/>
      <c r="EB72" s="32"/>
    </row>
    <row r="73" spans="2:132" ht="26.25" customHeight="1">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2"/>
      <c r="CV73" s="32"/>
      <c r="CW73" s="32"/>
      <c r="CX73" s="32"/>
      <c r="CY73" s="32"/>
      <c r="CZ73" s="32"/>
      <c r="DA73" s="32"/>
      <c r="DB73" s="32"/>
      <c r="DC73" s="32"/>
      <c r="DD73" s="32"/>
      <c r="DE73" s="32"/>
      <c r="DF73" s="32"/>
      <c r="DG73" s="32"/>
      <c r="DH73" s="32"/>
      <c r="DI73" s="32"/>
      <c r="DJ73" s="32"/>
      <c r="DK73" s="32"/>
      <c r="DL73" s="32"/>
      <c r="DM73" s="32"/>
      <c r="DN73" s="32"/>
      <c r="DO73" s="32"/>
      <c r="DP73" s="32"/>
      <c r="DQ73" s="32"/>
      <c r="DR73" s="32"/>
      <c r="DS73" s="32"/>
      <c r="DT73" s="32"/>
      <c r="DU73" s="32"/>
      <c r="DV73" s="32"/>
      <c r="DW73" s="32"/>
      <c r="DX73" s="32"/>
      <c r="DY73" s="32"/>
      <c r="DZ73" s="32"/>
      <c r="EA73" s="32"/>
      <c r="EB73" s="32"/>
    </row>
    <row r="74" spans="2:132" ht="26.25" customHeight="1">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c r="CP74" s="32"/>
      <c r="CQ74" s="32"/>
      <c r="CR74" s="32"/>
      <c r="CS74" s="32"/>
      <c r="CT74" s="32"/>
      <c r="CU74" s="32"/>
      <c r="CV74" s="32"/>
      <c r="CW74" s="32"/>
      <c r="CX74" s="32"/>
      <c r="CY74" s="32"/>
      <c r="CZ74" s="32"/>
      <c r="DA74" s="32"/>
      <c r="DB74" s="32"/>
      <c r="DC74" s="32"/>
      <c r="DD74" s="32"/>
      <c r="DE74" s="32"/>
      <c r="DF74" s="32"/>
      <c r="DG74" s="32"/>
      <c r="DH74" s="32"/>
      <c r="DI74" s="32"/>
      <c r="DJ74" s="32"/>
      <c r="DK74" s="32"/>
      <c r="DL74" s="32"/>
      <c r="DM74" s="32"/>
      <c r="DN74" s="32"/>
      <c r="DO74" s="32"/>
      <c r="DP74" s="32"/>
      <c r="DQ74" s="32"/>
      <c r="DR74" s="32"/>
      <c r="DS74" s="32"/>
      <c r="DT74" s="32"/>
      <c r="DU74" s="32"/>
      <c r="DV74" s="32"/>
      <c r="DW74" s="32"/>
      <c r="DX74" s="32"/>
      <c r="DY74" s="32"/>
      <c r="DZ74" s="32"/>
      <c r="EA74" s="32"/>
      <c r="EB74" s="32"/>
    </row>
    <row r="75" spans="2:132" ht="26.25" customHeight="1">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2"/>
      <c r="CS75" s="32"/>
      <c r="CT75" s="32"/>
      <c r="CU75" s="32"/>
      <c r="CV75" s="32"/>
      <c r="CW75" s="32"/>
      <c r="CX75" s="32"/>
      <c r="CY75" s="32"/>
      <c r="CZ75" s="32"/>
      <c r="DA75" s="32"/>
      <c r="DB75" s="32"/>
      <c r="DC75" s="32"/>
      <c r="DD75" s="32"/>
      <c r="DE75" s="32"/>
      <c r="DF75" s="32"/>
      <c r="DG75" s="32"/>
      <c r="DH75" s="32"/>
      <c r="DI75" s="32"/>
      <c r="DJ75" s="32"/>
      <c r="DK75" s="32"/>
      <c r="DL75" s="32"/>
      <c r="DM75" s="32"/>
      <c r="DN75" s="32"/>
      <c r="DO75" s="32"/>
      <c r="DP75" s="32"/>
      <c r="DQ75" s="32"/>
      <c r="DR75" s="32"/>
      <c r="DS75" s="32"/>
      <c r="DT75" s="32"/>
      <c r="DU75" s="32"/>
      <c r="DV75" s="32"/>
      <c r="DW75" s="32"/>
      <c r="DX75" s="32"/>
      <c r="DY75" s="32"/>
      <c r="DZ75" s="32"/>
      <c r="EA75" s="32"/>
      <c r="EB75" s="32"/>
    </row>
    <row r="76" spans="2:132" ht="26.25" customHeight="1">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c r="CQ76" s="32"/>
      <c r="CR76" s="32"/>
      <c r="CS76" s="32"/>
      <c r="CT76" s="32"/>
      <c r="CU76" s="32"/>
      <c r="CV76" s="32"/>
      <c r="CW76" s="32"/>
      <c r="CX76" s="32"/>
      <c r="CY76" s="32"/>
      <c r="CZ76" s="32"/>
      <c r="DA76" s="32"/>
      <c r="DB76" s="32"/>
      <c r="DC76" s="32"/>
      <c r="DD76" s="32"/>
      <c r="DE76" s="32"/>
      <c r="DF76" s="32"/>
      <c r="DG76" s="32"/>
      <c r="DH76" s="32"/>
      <c r="DI76" s="32"/>
      <c r="DJ76" s="32"/>
      <c r="DK76" s="32"/>
      <c r="DL76" s="32"/>
      <c r="DM76" s="32"/>
      <c r="DN76" s="32"/>
      <c r="DO76" s="32"/>
      <c r="DP76" s="32"/>
      <c r="DQ76" s="32"/>
      <c r="DR76" s="32"/>
      <c r="DS76" s="32"/>
      <c r="DT76" s="32"/>
      <c r="DU76" s="32"/>
      <c r="DV76" s="32"/>
      <c r="DW76" s="32"/>
      <c r="DX76" s="32"/>
      <c r="DY76" s="32"/>
      <c r="DZ76" s="32"/>
      <c r="EA76" s="32"/>
      <c r="EB76" s="32"/>
    </row>
    <row r="77" spans="2:132" ht="26.25" customHeight="1">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N77" s="32"/>
      <c r="BO77" s="32"/>
      <c r="BP77" s="32"/>
      <c r="BQ77" s="32"/>
      <c r="BR77" s="32"/>
      <c r="BS77" s="32"/>
      <c r="BT77" s="32"/>
      <c r="BU77" s="32"/>
      <c r="BV77" s="32"/>
      <c r="BW77" s="32"/>
      <c r="BX77" s="32"/>
      <c r="BY77" s="32"/>
      <c r="BZ77" s="32"/>
      <c r="CA77" s="32"/>
      <c r="CB77" s="32"/>
      <c r="CC77" s="32"/>
      <c r="CD77" s="32"/>
      <c r="CE77" s="32"/>
      <c r="CF77" s="32"/>
      <c r="CG77" s="32"/>
      <c r="CH77" s="32"/>
      <c r="CI77" s="32"/>
      <c r="CJ77" s="32"/>
      <c r="CK77" s="32"/>
      <c r="CL77" s="32"/>
      <c r="CM77" s="32"/>
      <c r="CN77" s="32"/>
      <c r="CO77" s="32"/>
      <c r="CP77" s="32"/>
      <c r="CQ77" s="32"/>
      <c r="CR77" s="32"/>
      <c r="CS77" s="32"/>
      <c r="CT77" s="32"/>
      <c r="CU77" s="32"/>
      <c r="CV77" s="32"/>
      <c r="CW77" s="32"/>
      <c r="CX77" s="32"/>
      <c r="CY77" s="32"/>
      <c r="CZ77" s="32"/>
      <c r="DA77" s="32"/>
      <c r="DB77" s="32"/>
      <c r="DC77" s="32"/>
      <c r="DD77" s="32"/>
      <c r="DE77" s="32"/>
      <c r="DF77" s="32"/>
      <c r="DG77" s="32"/>
      <c r="DH77" s="32"/>
      <c r="DI77" s="32"/>
      <c r="DJ77" s="32"/>
      <c r="DK77" s="32"/>
      <c r="DL77" s="32"/>
      <c r="DM77" s="32"/>
      <c r="DN77" s="32"/>
      <c r="DO77" s="32"/>
      <c r="DP77" s="32"/>
      <c r="DQ77" s="32"/>
      <c r="DR77" s="32"/>
      <c r="DS77" s="32"/>
      <c r="DT77" s="32"/>
      <c r="DU77" s="32"/>
      <c r="DV77" s="32"/>
      <c r="DW77" s="32"/>
      <c r="DX77" s="32"/>
      <c r="DY77" s="32"/>
      <c r="DZ77" s="32"/>
      <c r="EA77" s="32"/>
      <c r="EB77" s="32"/>
    </row>
    <row r="78" spans="2:132" ht="26.25" customHeight="1">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N78" s="32"/>
      <c r="BO78" s="32"/>
      <c r="BP78" s="32"/>
      <c r="BQ78" s="32"/>
      <c r="BR78" s="32"/>
      <c r="BS78" s="32"/>
      <c r="BT78" s="32"/>
      <c r="BU78" s="32"/>
      <c r="BV78" s="32"/>
      <c r="BW78" s="32"/>
      <c r="BX78" s="32"/>
      <c r="BY78" s="32"/>
      <c r="BZ78" s="32"/>
      <c r="CA78" s="32"/>
      <c r="CB78" s="32"/>
      <c r="CC78" s="32"/>
      <c r="CD78" s="32"/>
      <c r="CE78" s="32"/>
      <c r="CF78" s="32"/>
      <c r="CG78" s="32"/>
      <c r="CH78" s="32"/>
      <c r="CI78" s="32"/>
      <c r="CJ78" s="32"/>
      <c r="CK78" s="32"/>
      <c r="CL78" s="32"/>
      <c r="CM78" s="32"/>
      <c r="CN78" s="32"/>
      <c r="CO78" s="32"/>
      <c r="CP78" s="32"/>
      <c r="CQ78" s="32"/>
      <c r="CR78" s="32"/>
      <c r="CS78" s="32"/>
      <c r="CT78" s="32"/>
      <c r="CU78" s="32"/>
      <c r="CV78" s="32"/>
      <c r="CW78" s="32"/>
      <c r="CX78" s="32"/>
      <c r="CY78" s="32"/>
      <c r="CZ78" s="32"/>
      <c r="DA78" s="32"/>
      <c r="DB78" s="32"/>
      <c r="DC78" s="32"/>
      <c r="DD78" s="32"/>
      <c r="DE78" s="32"/>
      <c r="DF78" s="32"/>
      <c r="DG78" s="32"/>
      <c r="DH78" s="32"/>
      <c r="DI78" s="32"/>
      <c r="DJ78" s="32"/>
      <c r="DK78" s="32"/>
      <c r="DL78" s="32"/>
      <c r="DM78" s="32"/>
      <c r="DN78" s="32"/>
      <c r="DO78" s="32"/>
      <c r="DP78" s="32"/>
      <c r="DQ78" s="32"/>
      <c r="DR78" s="32"/>
      <c r="DS78" s="32"/>
      <c r="DT78" s="32"/>
      <c r="DU78" s="32"/>
      <c r="DV78" s="32"/>
      <c r="DW78" s="32"/>
      <c r="DX78" s="32"/>
      <c r="DY78" s="32"/>
      <c r="DZ78" s="32"/>
      <c r="EA78" s="32"/>
      <c r="EB78" s="32"/>
    </row>
    <row r="79" spans="2:132" ht="26.25" customHeight="1">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N79" s="32"/>
      <c r="BO79" s="32"/>
      <c r="BP79" s="32"/>
      <c r="BQ79" s="32"/>
      <c r="BR79" s="32"/>
      <c r="BS79" s="32"/>
      <c r="BT79" s="32"/>
      <c r="BU79" s="32"/>
      <c r="BV79" s="32"/>
      <c r="BW79" s="32"/>
      <c r="BX79" s="32"/>
      <c r="BY79" s="32"/>
      <c r="BZ79" s="32"/>
      <c r="CA79" s="32"/>
      <c r="CB79" s="32"/>
      <c r="CC79" s="32"/>
      <c r="CD79" s="32"/>
      <c r="CE79" s="32"/>
      <c r="CF79" s="32"/>
      <c r="CG79" s="32"/>
      <c r="CH79" s="32"/>
      <c r="CI79" s="32"/>
      <c r="CJ79" s="32"/>
      <c r="CK79" s="32"/>
      <c r="CL79" s="32"/>
      <c r="CM79" s="32"/>
      <c r="CN79" s="32"/>
      <c r="CO79" s="32"/>
      <c r="CP79" s="32"/>
      <c r="CQ79" s="32"/>
      <c r="CR79" s="32"/>
      <c r="CS79" s="32"/>
      <c r="CT79" s="32"/>
      <c r="CU79" s="32"/>
      <c r="CV79" s="32"/>
      <c r="CW79" s="32"/>
      <c r="CX79" s="32"/>
      <c r="CY79" s="32"/>
      <c r="CZ79" s="32"/>
      <c r="DA79" s="32"/>
      <c r="DB79" s="32"/>
      <c r="DC79" s="32"/>
      <c r="DD79" s="32"/>
      <c r="DE79" s="32"/>
      <c r="DF79" s="32"/>
      <c r="DG79" s="32"/>
      <c r="DH79" s="32"/>
      <c r="DI79" s="32"/>
      <c r="DJ79" s="32"/>
      <c r="DK79" s="32"/>
      <c r="DL79" s="32"/>
      <c r="DM79" s="32"/>
      <c r="DN79" s="32"/>
      <c r="DO79" s="32"/>
      <c r="DP79" s="32"/>
      <c r="DQ79" s="32"/>
      <c r="DR79" s="32"/>
      <c r="DS79" s="32"/>
      <c r="DT79" s="32"/>
      <c r="DU79" s="32"/>
      <c r="DV79" s="32"/>
      <c r="DW79" s="32"/>
      <c r="DX79" s="32"/>
      <c r="DY79" s="32"/>
      <c r="DZ79" s="32"/>
      <c r="EA79" s="32"/>
      <c r="EB79" s="32"/>
    </row>
    <row r="80" spans="2:132" ht="26.25" customHeight="1">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N80" s="32"/>
      <c r="BO80" s="32"/>
      <c r="BP80" s="32"/>
      <c r="BQ80" s="32"/>
      <c r="BR80" s="32"/>
      <c r="BS80" s="32"/>
      <c r="BT80" s="32"/>
      <c r="BU80" s="32"/>
      <c r="BV80" s="32"/>
      <c r="BW80" s="32"/>
      <c r="BX80" s="32"/>
      <c r="BY80" s="32"/>
      <c r="BZ80" s="32"/>
      <c r="CA80" s="32"/>
      <c r="CB80" s="32"/>
      <c r="CC80" s="32"/>
      <c r="CD80" s="32"/>
      <c r="CE80" s="32"/>
      <c r="CF80" s="32"/>
      <c r="CG80" s="32"/>
      <c r="CH80" s="32"/>
      <c r="CI80" s="32"/>
      <c r="CJ80" s="32"/>
      <c r="CK80" s="32"/>
      <c r="CL80" s="32"/>
      <c r="CM80" s="32"/>
      <c r="CN80" s="32"/>
      <c r="CO80" s="32"/>
      <c r="CP80" s="32"/>
      <c r="CQ80" s="32"/>
      <c r="CR80" s="32"/>
      <c r="CS80" s="32"/>
      <c r="CT80" s="32"/>
      <c r="CU80" s="32"/>
      <c r="CV80" s="32"/>
      <c r="CW80" s="32"/>
      <c r="CX80" s="32"/>
      <c r="CY80" s="32"/>
      <c r="CZ80" s="32"/>
      <c r="DA80" s="32"/>
      <c r="DB80" s="32"/>
      <c r="DC80" s="32"/>
      <c r="DD80" s="32"/>
      <c r="DE80" s="32"/>
      <c r="DF80" s="32"/>
      <c r="DG80" s="32"/>
      <c r="DH80" s="32"/>
      <c r="DI80" s="32"/>
      <c r="DJ80" s="32"/>
      <c r="DK80" s="32"/>
      <c r="DL80" s="32"/>
      <c r="DM80" s="32"/>
      <c r="DN80" s="32"/>
      <c r="DO80" s="32"/>
      <c r="DP80" s="32"/>
      <c r="DQ80" s="32"/>
      <c r="DR80" s="32"/>
      <c r="DS80" s="32"/>
      <c r="DT80" s="32"/>
      <c r="DU80" s="32"/>
      <c r="DV80" s="32"/>
      <c r="DW80" s="32"/>
      <c r="DX80" s="32"/>
      <c r="DY80" s="32"/>
      <c r="DZ80" s="32"/>
      <c r="EA80" s="32"/>
      <c r="EB80" s="32"/>
    </row>
    <row r="81" spans="2:132" ht="26.25" customHeight="1">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N81" s="32"/>
      <c r="BO81" s="32"/>
      <c r="BP81" s="32"/>
      <c r="BQ81" s="32"/>
      <c r="BR81" s="32"/>
      <c r="BS81" s="32"/>
      <c r="BT81" s="32"/>
      <c r="BU81" s="32"/>
      <c r="BV81" s="32"/>
      <c r="BW81" s="32"/>
      <c r="BX81" s="32"/>
      <c r="BY81" s="32"/>
      <c r="BZ81" s="32"/>
      <c r="CA81" s="32"/>
      <c r="CB81" s="32"/>
      <c r="CC81" s="32"/>
      <c r="CD81" s="32"/>
      <c r="CE81" s="32"/>
      <c r="CF81" s="32"/>
      <c r="CG81" s="32"/>
      <c r="CH81" s="32"/>
      <c r="CI81" s="32"/>
      <c r="CJ81" s="32"/>
      <c r="CK81" s="32"/>
      <c r="CL81" s="32"/>
      <c r="CM81" s="32"/>
      <c r="CN81" s="32"/>
      <c r="CO81" s="32"/>
      <c r="CP81" s="32"/>
      <c r="CQ81" s="32"/>
      <c r="CR81" s="32"/>
      <c r="CS81" s="32"/>
      <c r="CT81" s="32"/>
      <c r="CU81" s="32"/>
      <c r="CV81" s="32"/>
      <c r="CW81" s="32"/>
      <c r="CX81" s="32"/>
      <c r="CY81" s="32"/>
      <c r="CZ81" s="32"/>
      <c r="DA81" s="32"/>
      <c r="DB81" s="32"/>
      <c r="DC81" s="32"/>
      <c r="DD81" s="32"/>
      <c r="DE81" s="32"/>
      <c r="DF81" s="32"/>
      <c r="DG81" s="32"/>
      <c r="DH81" s="32"/>
      <c r="DI81" s="32"/>
      <c r="DJ81" s="32"/>
      <c r="DK81" s="32"/>
      <c r="DL81" s="32"/>
      <c r="DM81" s="32"/>
      <c r="DN81" s="32"/>
      <c r="DO81" s="32"/>
      <c r="DP81" s="32"/>
      <c r="DQ81" s="32"/>
      <c r="DR81" s="32"/>
      <c r="DS81" s="32"/>
      <c r="DT81" s="32"/>
      <c r="DU81" s="32"/>
      <c r="DV81" s="32"/>
      <c r="DW81" s="32"/>
      <c r="DX81" s="32"/>
      <c r="DY81" s="32"/>
      <c r="DZ81" s="32"/>
      <c r="EA81" s="32"/>
      <c r="EB81" s="32"/>
    </row>
    <row r="82" spans="2:132" ht="26.25" customHeight="1">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N82" s="32"/>
      <c r="BO82" s="32"/>
      <c r="BP82" s="32"/>
      <c r="BQ82" s="32"/>
      <c r="BR82" s="32"/>
      <c r="BS82" s="32"/>
      <c r="BT82" s="32"/>
      <c r="BU82" s="32"/>
      <c r="BV82" s="32"/>
      <c r="BW82" s="32"/>
      <c r="BX82" s="32"/>
      <c r="BY82" s="32"/>
      <c r="BZ82" s="32"/>
      <c r="CA82" s="32"/>
      <c r="CB82" s="32"/>
      <c r="CC82" s="32"/>
      <c r="CD82" s="32"/>
      <c r="CE82" s="32"/>
      <c r="CF82" s="32"/>
      <c r="CG82" s="32"/>
      <c r="CH82" s="32"/>
      <c r="CI82" s="32"/>
      <c r="CJ82" s="32"/>
      <c r="CK82" s="32"/>
      <c r="CL82" s="32"/>
      <c r="CM82" s="32"/>
      <c r="CN82" s="32"/>
      <c r="CO82" s="32"/>
      <c r="CP82" s="32"/>
      <c r="CQ82" s="32"/>
      <c r="CR82" s="32"/>
      <c r="CS82" s="32"/>
      <c r="CT82" s="32"/>
      <c r="CU82" s="32"/>
      <c r="CV82" s="32"/>
      <c r="CW82" s="32"/>
      <c r="CX82" s="32"/>
      <c r="CY82" s="32"/>
      <c r="CZ82" s="32"/>
      <c r="DA82" s="32"/>
      <c r="DB82" s="32"/>
      <c r="DC82" s="32"/>
      <c r="DD82" s="32"/>
      <c r="DE82" s="32"/>
      <c r="DF82" s="32"/>
      <c r="DG82" s="32"/>
      <c r="DH82" s="32"/>
      <c r="DI82" s="32"/>
      <c r="DJ82" s="32"/>
      <c r="DK82" s="32"/>
      <c r="DL82" s="32"/>
      <c r="DM82" s="32"/>
      <c r="DN82" s="32"/>
      <c r="DO82" s="32"/>
      <c r="DP82" s="32"/>
      <c r="DQ82" s="32"/>
      <c r="DR82" s="32"/>
      <c r="DS82" s="32"/>
      <c r="DT82" s="32"/>
      <c r="DU82" s="32"/>
      <c r="DV82" s="32"/>
      <c r="DW82" s="32"/>
      <c r="DX82" s="32"/>
      <c r="DY82" s="32"/>
      <c r="DZ82" s="32"/>
      <c r="EA82" s="32"/>
      <c r="EB82" s="32"/>
    </row>
    <row r="83" spans="2:132" ht="26.25" customHeight="1">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row>
    <row r="84" spans="2:132" ht="26.25" customHeight="1">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c r="CU84" s="32"/>
      <c r="CV84" s="32"/>
      <c r="CW84" s="32"/>
      <c r="CX84" s="32"/>
      <c r="CY84" s="32"/>
      <c r="CZ84" s="32"/>
      <c r="DA84" s="32"/>
      <c r="DB84" s="32"/>
      <c r="DC84" s="32"/>
      <c r="DD84" s="32"/>
      <c r="DE84" s="32"/>
      <c r="DF84" s="32"/>
      <c r="DG84" s="32"/>
      <c r="DH84" s="32"/>
      <c r="DI84" s="32"/>
      <c r="DJ84" s="32"/>
      <c r="DK84" s="32"/>
      <c r="DL84" s="32"/>
      <c r="DM84" s="32"/>
      <c r="DN84" s="32"/>
      <c r="DO84" s="32"/>
      <c r="DP84" s="32"/>
      <c r="DQ84" s="32"/>
      <c r="DR84" s="32"/>
      <c r="DS84" s="32"/>
      <c r="DT84" s="32"/>
      <c r="DU84" s="32"/>
      <c r="DV84" s="32"/>
      <c r="DW84" s="32"/>
      <c r="DX84" s="32"/>
      <c r="DY84" s="32"/>
      <c r="DZ84" s="32"/>
      <c r="EA84" s="32"/>
      <c r="EB84" s="32"/>
    </row>
    <row r="85" spans="2:132" ht="26.25" customHeight="1">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N85" s="32"/>
      <c r="BO85" s="32"/>
      <c r="BP85" s="32"/>
      <c r="BQ85" s="32"/>
      <c r="BR85" s="32"/>
      <c r="BS85" s="32"/>
      <c r="BT85" s="32"/>
      <c r="BU85" s="32"/>
      <c r="BV85" s="32"/>
      <c r="BW85" s="32"/>
      <c r="BX85" s="32"/>
      <c r="BY85" s="32"/>
      <c r="BZ85" s="32"/>
      <c r="CA85" s="32"/>
      <c r="CB85" s="32"/>
      <c r="CC85" s="32"/>
      <c r="CD85" s="32"/>
      <c r="CE85" s="32"/>
      <c r="CF85" s="32"/>
      <c r="CG85" s="32"/>
      <c r="CH85" s="32"/>
      <c r="CI85" s="32"/>
      <c r="CJ85" s="32"/>
      <c r="CK85" s="32"/>
      <c r="CL85" s="32"/>
      <c r="CM85" s="32"/>
      <c r="CN85" s="32"/>
      <c r="CO85" s="32"/>
      <c r="CP85" s="32"/>
      <c r="CQ85" s="32"/>
      <c r="CR85" s="32"/>
      <c r="CS85" s="32"/>
      <c r="CT85" s="32"/>
      <c r="CU85" s="32"/>
      <c r="CV85" s="32"/>
      <c r="CW85" s="32"/>
      <c r="CX85" s="32"/>
      <c r="CY85" s="32"/>
      <c r="CZ85" s="32"/>
      <c r="DA85" s="32"/>
      <c r="DB85" s="32"/>
      <c r="DC85" s="32"/>
      <c r="DD85" s="32"/>
      <c r="DE85" s="32"/>
      <c r="DF85" s="32"/>
      <c r="DG85" s="32"/>
      <c r="DH85" s="32"/>
      <c r="DI85" s="32"/>
      <c r="DJ85" s="32"/>
      <c r="DK85" s="32"/>
      <c r="DL85" s="32"/>
      <c r="DM85" s="32"/>
      <c r="DN85" s="32"/>
      <c r="DO85" s="32"/>
      <c r="DP85" s="32"/>
      <c r="DQ85" s="32"/>
      <c r="DR85" s="32"/>
      <c r="DS85" s="32"/>
      <c r="DT85" s="32"/>
      <c r="DU85" s="32"/>
      <c r="DV85" s="32"/>
      <c r="DW85" s="32"/>
      <c r="DX85" s="32"/>
      <c r="DY85" s="32"/>
      <c r="DZ85" s="32"/>
      <c r="EA85" s="32"/>
      <c r="EB85" s="32"/>
    </row>
    <row r="86" spans="2:132" ht="26.25" customHeight="1">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N86" s="32"/>
      <c r="BO86" s="32"/>
      <c r="BP86" s="32"/>
      <c r="BQ86" s="32"/>
      <c r="BR86" s="32"/>
      <c r="BS86" s="32"/>
      <c r="BT86" s="32"/>
      <c r="BU86" s="32"/>
      <c r="BV86" s="32"/>
      <c r="BW86" s="32"/>
      <c r="BX86" s="32"/>
      <c r="BY86" s="32"/>
      <c r="BZ86" s="32"/>
      <c r="CA86" s="32"/>
      <c r="CB86" s="32"/>
      <c r="CC86" s="32"/>
      <c r="CD86" s="32"/>
      <c r="CE86" s="32"/>
      <c r="CF86" s="32"/>
      <c r="CG86" s="32"/>
      <c r="CH86" s="32"/>
      <c r="CI86" s="32"/>
      <c r="CJ86" s="32"/>
      <c r="CK86" s="32"/>
      <c r="CL86" s="32"/>
      <c r="CM86" s="32"/>
      <c r="CN86" s="32"/>
      <c r="CO86" s="32"/>
      <c r="CP86" s="32"/>
      <c r="CQ86" s="32"/>
      <c r="CR86" s="32"/>
      <c r="CS86" s="32"/>
      <c r="CT86" s="32"/>
      <c r="CU86" s="32"/>
      <c r="CV86" s="32"/>
      <c r="CW86" s="32"/>
      <c r="CX86" s="32"/>
      <c r="CY86" s="32"/>
      <c r="CZ86" s="32"/>
      <c r="DA86" s="32"/>
      <c r="DB86" s="32"/>
      <c r="DC86" s="32"/>
      <c r="DD86" s="32"/>
      <c r="DE86" s="32"/>
      <c r="DF86" s="32"/>
      <c r="DG86" s="32"/>
      <c r="DH86" s="32"/>
      <c r="DI86" s="32"/>
      <c r="DJ86" s="32"/>
      <c r="DK86" s="32"/>
      <c r="DL86" s="32"/>
      <c r="DM86" s="32"/>
      <c r="DN86" s="32"/>
      <c r="DO86" s="32"/>
      <c r="DP86" s="32"/>
      <c r="DQ86" s="32"/>
      <c r="DR86" s="32"/>
      <c r="DS86" s="32"/>
      <c r="DT86" s="32"/>
      <c r="DU86" s="32"/>
      <c r="DV86" s="32"/>
      <c r="DW86" s="32"/>
      <c r="DX86" s="32"/>
      <c r="DY86" s="32"/>
      <c r="DZ86" s="32"/>
      <c r="EA86" s="32"/>
      <c r="EB86" s="32"/>
    </row>
    <row r="87" spans="2:132" ht="26.25" customHeight="1">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N87" s="32"/>
      <c r="BO87" s="32"/>
      <c r="BP87" s="32"/>
      <c r="BQ87" s="32"/>
      <c r="BR87" s="32"/>
      <c r="BS87" s="32"/>
      <c r="BT87" s="32"/>
      <c r="BU87" s="32"/>
      <c r="BV87" s="32"/>
      <c r="BW87" s="32"/>
      <c r="BX87" s="32"/>
      <c r="BY87" s="32"/>
      <c r="BZ87" s="32"/>
      <c r="CA87" s="32"/>
      <c r="CB87" s="32"/>
      <c r="CC87" s="32"/>
      <c r="CD87" s="32"/>
      <c r="CE87" s="32"/>
      <c r="CF87" s="32"/>
      <c r="CG87" s="32"/>
      <c r="CH87" s="32"/>
      <c r="CI87" s="32"/>
      <c r="CJ87" s="32"/>
      <c r="CK87" s="32"/>
      <c r="CL87" s="32"/>
      <c r="CM87" s="32"/>
      <c r="CN87" s="32"/>
      <c r="CO87" s="32"/>
      <c r="CP87" s="32"/>
      <c r="CQ87" s="32"/>
      <c r="CR87" s="32"/>
      <c r="CS87" s="32"/>
      <c r="CT87" s="32"/>
      <c r="CU87" s="32"/>
      <c r="CV87" s="32"/>
      <c r="CW87" s="32"/>
      <c r="CX87" s="32"/>
      <c r="CY87" s="32"/>
      <c r="CZ87" s="32"/>
      <c r="DA87" s="32"/>
      <c r="DB87" s="32"/>
      <c r="DC87" s="32"/>
      <c r="DD87" s="32"/>
      <c r="DE87" s="32"/>
      <c r="DF87" s="32"/>
      <c r="DG87" s="32"/>
      <c r="DH87" s="32"/>
      <c r="DI87" s="32"/>
      <c r="DJ87" s="32"/>
      <c r="DK87" s="32"/>
      <c r="DL87" s="32"/>
      <c r="DM87" s="32"/>
      <c r="DN87" s="32"/>
      <c r="DO87" s="32"/>
      <c r="DP87" s="32"/>
      <c r="DQ87" s="32"/>
      <c r="DR87" s="32"/>
      <c r="DS87" s="32"/>
      <c r="DT87" s="32"/>
      <c r="DU87" s="32"/>
      <c r="DV87" s="32"/>
      <c r="DW87" s="32"/>
      <c r="DX87" s="32"/>
      <c r="DY87" s="32"/>
      <c r="DZ87" s="32"/>
      <c r="EA87" s="32"/>
      <c r="EB87" s="32"/>
    </row>
    <row r="88" spans="2:132" ht="26.25" customHeight="1">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N88" s="32"/>
      <c r="BO88" s="32"/>
      <c r="BP88" s="32"/>
      <c r="BQ88" s="32"/>
      <c r="BR88" s="32"/>
      <c r="BS88" s="32"/>
      <c r="BT88" s="32"/>
      <c r="BU88" s="32"/>
      <c r="BV88" s="32"/>
      <c r="BW88" s="32"/>
      <c r="BX88" s="32"/>
      <c r="BY88" s="32"/>
      <c r="BZ88" s="32"/>
      <c r="CA88" s="32"/>
      <c r="CB88" s="32"/>
      <c r="CC88" s="32"/>
      <c r="CD88" s="32"/>
      <c r="CE88" s="32"/>
      <c r="CF88" s="32"/>
      <c r="CG88" s="32"/>
      <c r="CH88" s="32"/>
      <c r="CI88" s="32"/>
      <c r="CJ88" s="32"/>
      <c r="CK88" s="32"/>
      <c r="CL88" s="32"/>
      <c r="CM88" s="32"/>
      <c r="CN88" s="32"/>
      <c r="CO88" s="32"/>
      <c r="CP88" s="32"/>
      <c r="CQ88" s="32"/>
      <c r="CR88" s="32"/>
      <c r="CS88" s="32"/>
      <c r="CT88" s="32"/>
      <c r="CU88" s="32"/>
      <c r="CV88" s="32"/>
      <c r="CW88" s="32"/>
      <c r="CX88" s="32"/>
      <c r="CY88" s="32"/>
      <c r="CZ88" s="32"/>
      <c r="DA88" s="32"/>
      <c r="DB88" s="32"/>
      <c r="DC88" s="32"/>
      <c r="DD88" s="32"/>
      <c r="DE88" s="32"/>
      <c r="DF88" s="32"/>
      <c r="DG88" s="32"/>
      <c r="DH88" s="32"/>
      <c r="DI88" s="32"/>
      <c r="DJ88" s="32"/>
      <c r="DK88" s="32"/>
      <c r="DL88" s="32"/>
      <c r="DM88" s="32"/>
      <c r="DN88" s="32"/>
      <c r="DO88" s="32"/>
      <c r="DP88" s="32"/>
      <c r="DQ88" s="32"/>
      <c r="DR88" s="32"/>
      <c r="DS88" s="32"/>
      <c r="DT88" s="32"/>
      <c r="DU88" s="32"/>
      <c r="DV88" s="32"/>
      <c r="DW88" s="32"/>
      <c r="DX88" s="32"/>
      <c r="DY88" s="32"/>
      <c r="DZ88" s="32"/>
      <c r="EA88" s="32"/>
      <c r="EB88" s="32"/>
    </row>
    <row r="89" spans="2:132" ht="26.25" customHeight="1">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N89" s="32"/>
      <c r="BO89" s="32"/>
      <c r="BP89" s="32"/>
      <c r="BQ89" s="32"/>
      <c r="BR89" s="32"/>
      <c r="BS89" s="32"/>
      <c r="BT89" s="32"/>
      <c r="BU89" s="32"/>
      <c r="BV89" s="32"/>
      <c r="BW89" s="32"/>
      <c r="BX89" s="32"/>
      <c r="BY89" s="32"/>
      <c r="BZ89" s="32"/>
      <c r="CA89" s="32"/>
      <c r="CB89" s="32"/>
      <c r="CC89" s="32"/>
      <c r="CD89" s="32"/>
      <c r="CE89" s="32"/>
      <c r="CF89" s="32"/>
      <c r="CG89" s="32"/>
      <c r="CH89" s="32"/>
      <c r="CI89" s="32"/>
      <c r="CJ89" s="32"/>
      <c r="CK89" s="32"/>
      <c r="CL89" s="32"/>
      <c r="CM89" s="32"/>
      <c r="CN89" s="32"/>
      <c r="CO89" s="32"/>
      <c r="CP89" s="32"/>
      <c r="CQ89" s="32"/>
      <c r="CR89" s="32"/>
      <c r="CS89" s="32"/>
      <c r="CT89" s="32"/>
      <c r="CU89" s="32"/>
      <c r="CV89" s="32"/>
      <c r="CW89" s="32"/>
      <c r="CX89" s="32"/>
      <c r="CY89" s="32"/>
      <c r="CZ89" s="32"/>
      <c r="DA89" s="32"/>
      <c r="DB89" s="32"/>
      <c r="DC89" s="32"/>
      <c r="DD89" s="32"/>
      <c r="DE89" s="32"/>
      <c r="DF89" s="32"/>
      <c r="DG89" s="32"/>
      <c r="DH89" s="32"/>
      <c r="DI89" s="32"/>
      <c r="DJ89" s="32"/>
      <c r="DK89" s="32"/>
      <c r="DL89" s="32"/>
      <c r="DM89" s="32"/>
      <c r="DN89" s="32"/>
      <c r="DO89" s="32"/>
      <c r="DP89" s="32"/>
      <c r="DQ89" s="32"/>
      <c r="DR89" s="32"/>
      <c r="DS89" s="32"/>
      <c r="DT89" s="32"/>
      <c r="DU89" s="32"/>
      <c r="DV89" s="32"/>
      <c r="DW89" s="32"/>
      <c r="DX89" s="32"/>
      <c r="DY89" s="32"/>
      <c r="DZ89" s="32"/>
      <c r="EA89" s="32"/>
      <c r="EB89" s="32"/>
    </row>
    <row r="90" spans="2:132" ht="26.25" customHeight="1">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2"/>
      <c r="CV90" s="32"/>
      <c r="CW90" s="32"/>
      <c r="CX90" s="32"/>
      <c r="CY90" s="32"/>
      <c r="CZ90" s="32"/>
      <c r="DA90" s="32"/>
      <c r="DB90" s="32"/>
      <c r="DC90" s="32"/>
      <c r="DD90" s="32"/>
      <c r="DE90" s="32"/>
      <c r="DF90" s="32"/>
      <c r="DG90" s="32"/>
      <c r="DH90" s="32"/>
      <c r="DI90" s="32"/>
      <c r="DJ90" s="32"/>
      <c r="DK90" s="32"/>
      <c r="DL90" s="32"/>
      <c r="DM90" s="32"/>
      <c r="DN90" s="32"/>
      <c r="DO90" s="32"/>
      <c r="DP90" s="32"/>
      <c r="DQ90" s="32"/>
      <c r="DR90" s="32"/>
      <c r="DS90" s="32"/>
      <c r="DT90" s="32"/>
      <c r="DU90" s="32"/>
      <c r="DV90" s="32"/>
      <c r="DW90" s="32"/>
      <c r="DX90" s="32"/>
      <c r="DY90" s="32"/>
      <c r="DZ90" s="32"/>
      <c r="EA90" s="32"/>
      <c r="EB90" s="32"/>
    </row>
    <row r="91" spans="2:132" ht="26.25" customHeight="1">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N91" s="32"/>
      <c r="BO91" s="32"/>
      <c r="BP91" s="32"/>
      <c r="BQ91" s="32"/>
      <c r="BR91" s="32"/>
      <c r="BS91" s="32"/>
      <c r="BT91" s="32"/>
      <c r="BU91" s="32"/>
      <c r="BV91" s="32"/>
      <c r="BW91" s="32"/>
      <c r="BX91" s="32"/>
      <c r="BY91" s="32"/>
      <c r="BZ91" s="32"/>
      <c r="CA91" s="32"/>
      <c r="CB91" s="32"/>
      <c r="CC91" s="32"/>
      <c r="CD91" s="32"/>
      <c r="CE91" s="32"/>
      <c r="CF91" s="32"/>
      <c r="CG91" s="32"/>
      <c r="CH91" s="32"/>
      <c r="CI91" s="32"/>
      <c r="CJ91" s="32"/>
      <c r="CK91" s="32"/>
      <c r="CL91" s="32"/>
      <c r="CM91" s="32"/>
      <c r="CN91" s="32"/>
      <c r="CO91" s="32"/>
      <c r="CP91" s="32"/>
      <c r="CQ91" s="32"/>
      <c r="CR91" s="32"/>
      <c r="CS91" s="32"/>
      <c r="CT91" s="32"/>
      <c r="CU91" s="32"/>
      <c r="CV91" s="32"/>
      <c r="CW91" s="32"/>
      <c r="CX91" s="32"/>
      <c r="CY91" s="32"/>
      <c r="CZ91" s="32"/>
      <c r="DA91" s="32"/>
      <c r="DB91" s="32"/>
      <c r="DC91" s="32"/>
      <c r="DD91" s="32"/>
      <c r="DE91" s="32"/>
      <c r="DF91" s="32"/>
      <c r="DG91" s="32"/>
      <c r="DH91" s="32"/>
      <c r="DI91" s="32"/>
      <c r="DJ91" s="32"/>
      <c r="DK91" s="32"/>
      <c r="DL91" s="32"/>
      <c r="DM91" s="32"/>
      <c r="DN91" s="32"/>
      <c r="DO91" s="32"/>
      <c r="DP91" s="32"/>
      <c r="DQ91" s="32"/>
      <c r="DR91" s="32"/>
      <c r="DS91" s="32"/>
      <c r="DT91" s="32"/>
      <c r="DU91" s="32"/>
      <c r="DV91" s="32"/>
      <c r="DW91" s="32"/>
      <c r="DX91" s="32"/>
      <c r="DY91" s="32"/>
      <c r="DZ91" s="32"/>
      <c r="EA91" s="32"/>
      <c r="EB91" s="32"/>
    </row>
    <row r="92" spans="2:132" ht="26.25" customHeight="1">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row>
    <row r="93" spans="2:132" ht="26.25" customHeight="1">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row>
    <row r="94" spans="2:132" ht="26.25" customHeight="1">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row>
    <row r="95" spans="2:132" ht="26.25" customHeight="1">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row>
    <row r="96" spans="2:132" ht="26.25" customHeight="1">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row>
    <row r="97" spans="2:64" ht="26.25" customHeight="1">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row>
    <row r="98" spans="2:64" ht="26.25" customHeight="1">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row>
    <row r="99" spans="2:64" ht="26.25" customHeight="1">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row>
    <row r="100" spans="2:64" ht="26.25" customHeight="1">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row>
    <row r="101" spans="2:64" ht="26.25" customHeight="1">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row>
    <row r="102" spans="2:64" ht="26.25" customHeight="1">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row>
    <row r="103" spans="2:64" ht="26.25" customHeight="1">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row>
    <row r="104" spans="2:64" ht="26.25" customHeight="1">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row>
    <row r="105" spans="2:64" ht="26.25" customHeight="1">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row>
    <row r="106" spans="2:64" ht="26.25" customHeight="1">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row>
    <row r="107" spans="2:64" ht="26.25" customHeight="1">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row>
    <row r="108" spans="2:64" ht="26.25" customHeight="1">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row>
    <row r="109" spans="2:64" ht="26.25" customHeight="1">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row>
    <row r="110" spans="2:64" ht="26.25" customHeight="1">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row>
    <row r="111" spans="2:64" ht="26.25" customHeight="1">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row>
    <row r="112" spans="2:64" ht="26.25" customHeight="1">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row>
    <row r="113" spans="2:64" ht="26.25" customHeight="1">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row>
    <row r="114" spans="2:64" ht="26.25" customHeight="1">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row>
    <row r="115" spans="2:64" ht="26.25" customHeight="1">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row>
    <row r="116" spans="2:64" ht="26.25" customHeight="1">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row>
    <row r="117" spans="2:64" ht="26.25" customHeight="1">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row>
    <row r="118" spans="2:64" ht="26.25" customHeight="1">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row>
    <row r="119" spans="2:64" ht="26.25" customHeight="1">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row>
    <row r="120" spans="2:64" ht="26.25" customHeight="1">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row>
    <row r="121" spans="2:64" ht="26.25" customHeight="1">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row>
    <row r="122" spans="2:64" ht="26.25" customHeight="1">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row>
    <row r="123" spans="2:64" ht="26.25" customHeight="1">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row>
    <row r="124" spans="2:64" ht="26.25" customHeight="1">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row>
    <row r="125" spans="2:64" ht="26.25" customHeight="1">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row>
    <row r="126" spans="2:64" ht="26.25" customHeight="1">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row>
    <row r="127" spans="2:64" ht="26.25" customHeight="1">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row>
    <row r="128" spans="2:64" ht="26.25" customHeight="1">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row>
    <row r="129" spans="2:64" ht="26.25" customHeight="1">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row>
    <row r="130" spans="2:64" ht="26.25" customHeight="1">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row>
    <row r="131" spans="2:64" ht="26.25" customHeight="1">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row>
    <row r="132" spans="2:64" ht="26.25" customHeight="1">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row>
    <row r="133" spans="2:64" ht="26.25" customHeight="1">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row>
    <row r="134" spans="2:64" ht="26.25" customHeight="1">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row>
    <row r="135" spans="2:64" ht="26.25" customHeight="1">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row>
    <row r="136" spans="2:64" ht="26.25" customHeight="1">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row>
    <row r="137" spans="2:64" ht="26.25" customHeight="1">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row>
    <row r="138" spans="2:64" ht="26.25" customHeight="1">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row>
    <row r="139" spans="2:64" ht="26.25" customHeight="1">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row>
    <row r="140" spans="2:64" ht="26.25" customHeight="1">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row>
    <row r="141" spans="2:64" ht="26.25" customHeight="1">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row>
    <row r="142" spans="2:64" ht="26.25" customHeight="1">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row>
    <row r="143" spans="2:64" ht="26.25" customHeight="1">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row>
    <row r="144" spans="2:64" ht="26.25" customHeight="1">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row>
    <row r="145" spans="2:64" ht="26.25" customHeight="1">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row>
    <row r="146" spans="2:64" ht="26.25" customHeight="1">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row>
    <row r="147" spans="2:64" ht="26.25" customHeight="1">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row>
    <row r="148" spans="2:64" ht="26.25" customHeight="1">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row>
    <row r="149" spans="2:64" ht="26.25" customHeight="1">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row>
    <row r="150" spans="2:64" ht="26.25" customHeight="1">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row>
    <row r="151" spans="2:64" ht="26.25" customHeight="1">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row>
    <row r="152" spans="2:64" ht="26.25" customHeight="1">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row>
    <row r="153" spans="2:64" ht="26.25" customHeight="1">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row>
    <row r="154" spans="2:64" ht="26.25" customHeight="1">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row>
    <row r="155" spans="2:64" ht="26.25" customHeight="1">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row>
    <row r="156" spans="2:64" ht="26.25" customHeight="1">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row>
    <row r="157" spans="2:64" ht="26.25" customHeight="1">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row>
    <row r="158" spans="2:64" ht="26.25" customHeight="1">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row>
    <row r="159" spans="2:64" ht="26.25" customHeight="1">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row>
    <row r="160" spans="2:64" ht="26.25" customHeight="1">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row>
    <row r="161" spans="2:64" ht="26.25" customHeight="1">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row>
    <row r="162" spans="2:64" ht="26.25" customHeight="1">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row>
    <row r="163" spans="2:64" ht="26.25" customHeight="1">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row>
    <row r="164" spans="2:64" ht="26.25" customHeight="1">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row>
    <row r="165" spans="2:64" ht="26.25" customHeight="1">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row>
    <row r="166" spans="2:64" ht="26.25" customHeight="1">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row>
    <row r="167" spans="2:64" ht="26.25" customHeight="1">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row>
    <row r="168" spans="2:64" ht="26.25" customHeight="1">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row>
    <row r="169" spans="2:64" ht="26.25" customHeight="1">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row>
    <row r="170" spans="2:64" ht="26.25" customHeight="1">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row>
    <row r="171" spans="2:64" ht="26.25" customHeight="1">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row>
    <row r="172" spans="2:64" ht="26.25" customHeight="1">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row>
    <row r="173" spans="2:64" ht="26.25" customHeight="1">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c r="BI173" s="27"/>
      <c r="BJ173" s="27"/>
      <c r="BK173" s="27"/>
      <c r="BL173" s="27"/>
    </row>
    <row r="174" spans="2:64" ht="26.25" customHeight="1">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c r="BJ174" s="27"/>
      <c r="BK174" s="27"/>
      <c r="BL174" s="27"/>
    </row>
    <row r="175" spans="2:64" ht="26.25" customHeight="1">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row>
    <row r="176" spans="2:64" ht="26.25" customHeight="1">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row>
    <row r="177" spans="2:64" ht="26.25" customHeight="1">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row>
    <row r="178" spans="2:64" ht="26.25" customHeight="1">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row>
    <row r="179" spans="2:64" ht="26.25" customHeight="1">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row>
    <row r="180" spans="2:64" ht="26.25" customHeight="1">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row>
    <row r="181" spans="2:64" ht="26.25" customHeight="1">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row>
    <row r="182" spans="2:64" ht="26.25" customHeight="1">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row>
    <row r="183" spans="2:64" ht="26.25" customHeight="1">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row>
    <row r="184" spans="2:64" ht="26.25" customHeight="1">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row>
    <row r="185" spans="2:64" ht="26.25" customHeight="1">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row>
    <row r="186" spans="2:64" ht="26.25" customHeight="1">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row>
    <row r="187" spans="2:64" ht="26.25" customHeight="1">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row>
    <row r="188" spans="2:64" ht="26.25" customHeight="1">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row>
    <row r="189" spans="2:64" ht="26.25" customHeight="1">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row>
    <row r="190" spans="2:64" ht="26.25" customHeight="1">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row>
    <row r="191" spans="2:64" ht="26.25" customHeight="1">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row>
    <row r="192" spans="2:64" ht="26.25" customHeight="1">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row>
    <row r="193" spans="2:64" ht="26.25" customHeight="1">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row>
    <row r="194" spans="2:64" ht="26.25" customHeight="1">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row>
    <row r="195" spans="2:64" ht="26.25" customHeight="1">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row>
    <row r="196" spans="2:64" ht="26.25" customHeight="1">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row>
    <row r="197" spans="2:64" ht="26.25" customHeight="1">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row>
    <row r="198" spans="2:64" ht="26.25" customHeight="1">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row>
    <row r="199" spans="2:64" ht="26.25" customHeight="1">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row>
    <row r="200" spans="2:64" ht="26.25" customHeight="1">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row>
    <row r="201" spans="2:64" ht="26.25" customHeight="1">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row>
    <row r="202" spans="2:64" ht="26.25" customHeight="1">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row>
    <row r="203" spans="2:64" ht="26.25" customHeight="1">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row>
    <row r="204" spans="2:64" ht="26.25" customHeight="1">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row>
    <row r="205" spans="2:64" ht="26.25" customHeight="1">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row>
    <row r="206" spans="2:64" ht="26.25" customHeight="1">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row>
    <row r="207" spans="2:64" ht="26.25" customHeight="1">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row>
    <row r="208" spans="2:64" ht="26.25" customHeight="1">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row>
    <row r="209" spans="2:64" ht="26.25" customHeight="1">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row>
    <row r="210" spans="2:64" ht="26.25" customHeight="1">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row>
    <row r="211" spans="2:64" ht="26.25" customHeight="1">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row>
    <row r="212" spans="2:64" ht="26.25" customHeight="1">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c r="BJ212" s="27"/>
      <c r="BK212" s="27"/>
      <c r="BL212" s="27"/>
    </row>
    <row r="213" spans="2:64" ht="26.25" customHeight="1">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c r="AU213" s="27"/>
      <c r="AV213" s="27"/>
      <c r="AW213" s="27"/>
      <c r="AX213" s="27"/>
      <c r="AY213" s="27"/>
      <c r="AZ213" s="27"/>
      <c r="BA213" s="27"/>
      <c r="BB213" s="27"/>
      <c r="BC213" s="27"/>
      <c r="BD213" s="27"/>
      <c r="BE213" s="27"/>
      <c r="BF213" s="27"/>
      <c r="BG213" s="27"/>
      <c r="BH213" s="27"/>
      <c r="BI213" s="27"/>
      <c r="BJ213" s="27"/>
      <c r="BK213" s="27"/>
      <c r="BL213" s="27"/>
    </row>
    <row r="214" spans="2:64" ht="26.25" customHeight="1">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7"/>
      <c r="BG214" s="27"/>
      <c r="BH214" s="27"/>
      <c r="BI214" s="27"/>
      <c r="BJ214" s="27"/>
      <c r="BK214" s="27"/>
      <c r="BL214" s="27"/>
    </row>
    <row r="215" spans="2:64" ht="26.25" customHeight="1">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7"/>
      <c r="BG215" s="27"/>
      <c r="BH215" s="27"/>
      <c r="BI215" s="27"/>
      <c r="BJ215" s="27"/>
      <c r="BK215" s="27"/>
      <c r="BL215" s="27"/>
    </row>
    <row r="216" spans="2:64" ht="26.25" customHeight="1">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7"/>
      <c r="BG216" s="27"/>
      <c r="BH216" s="27"/>
      <c r="BI216" s="27"/>
      <c r="BJ216" s="27"/>
      <c r="BK216" s="27"/>
      <c r="BL216" s="27"/>
    </row>
    <row r="217" spans="2:64" ht="26.25" customHeight="1">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c r="BI217" s="27"/>
      <c r="BJ217" s="27"/>
      <c r="BK217" s="27"/>
      <c r="BL217" s="27"/>
    </row>
    <row r="218" spans="2:64" ht="26.25" customHeight="1">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row>
    <row r="219" spans="2:64" ht="26.25" customHeight="1">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c r="BI219" s="27"/>
      <c r="BJ219" s="27"/>
      <c r="BK219" s="27"/>
      <c r="BL219" s="27"/>
    </row>
    <row r="220" spans="2:64" ht="26.25" customHeight="1">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7"/>
      <c r="BH220" s="27"/>
      <c r="BI220" s="27"/>
      <c r="BJ220" s="27"/>
      <c r="BK220" s="27"/>
      <c r="BL220" s="27"/>
    </row>
    <row r="221" spans="2:64" ht="26.25" customHeight="1">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7"/>
      <c r="BG221" s="27"/>
      <c r="BH221" s="27"/>
      <c r="BI221" s="27"/>
      <c r="BJ221" s="27"/>
      <c r="BK221" s="27"/>
      <c r="BL221" s="27"/>
    </row>
    <row r="222" spans="2:64" ht="26.25" customHeight="1">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c r="BI222" s="27"/>
      <c r="BJ222" s="27"/>
      <c r="BK222" s="27"/>
      <c r="BL222" s="27"/>
    </row>
    <row r="223" spans="2:64" ht="26.25" customHeight="1">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c r="BJ223" s="27"/>
      <c r="BK223" s="27"/>
      <c r="BL223" s="27"/>
    </row>
    <row r="224" spans="2:64" ht="26.25" customHeight="1">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27"/>
      <c r="BE224" s="27"/>
      <c r="BF224" s="27"/>
      <c r="BG224" s="27"/>
      <c r="BH224" s="27"/>
      <c r="BI224" s="27"/>
      <c r="BJ224" s="27"/>
      <c r="BK224" s="27"/>
      <c r="BL224" s="27"/>
    </row>
    <row r="225" spans="2:64" ht="26.25" customHeight="1">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27"/>
      <c r="BC225" s="27"/>
      <c r="BD225" s="27"/>
      <c r="BE225" s="27"/>
      <c r="BF225" s="27"/>
      <c r="BG225" s="27"/>
      <c r="BH225" s="27"/>
      <c r="BI225" s="27"/>
      <c r="BJ225" s="27"/>
      <c r="BK225" s="27"/>
      <c r="BL225" s="27"/>
    </row>
    <row r="226" spans="2:64" ht="26.25" customHeight="1">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row>
    <row r="227" spans="2:64" ht="26.25" customHeight="1">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7"/>
      <c r="BG227" s="27"/>
      <c r="BH227" s="27"/>
      <c r="BI227" s="27"/>
      <c r="BJ227" s="27"/>
      <c r="BK227" s="27"/>
      <c r="BL227" s="27"/>
    </row>
    <row r="228" spans="2:64" ht="26.25" customHeight="1">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c r="AU228" s="27"/>
      <c r="AV228" s="27"/>
      <c r="AW228" s="27"/>
      <c r="AX228" s="27"/>
      <c r="AY228" s="27"/>
      <c r="AZ228" s="27"/>
      <c r="BA228" s="27"/>
      <c r="BB228" s="27"/>
      <c r="BC228" s="27"/>
      <c r="BD228" s="27"/>
      <c r="BE228" s="27"/>
      <c r="BF228" s="27"/>
      <c r="BG228" s="27"/>
      <c r="BH228" s="27"/>
      <c r="BI228" s="27"/>
      <c r="BJ228" s="27"/>
      <c r="BK228" s="27"/>
      <c r="BL228" s="27"/>
    </row>
    <row r="229" spans="2:64" ht="26.25" customHeight="1">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7"/>
      <c r="BH229" s="27"/>
      <c r="BI229" s="27"/>
      <c r="BJ229" s="27"/>
      <c r="BK229" s="27"/>
      <c r="BL229" s="27"/>
    </row>
    <row r="230" spans="2:64" ht="26.25" customHeight="1">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7"/>
      <c r="BG230" s="27"/>
      <c r="BH230" s="27"/>
      <c r="BI230" s="27"/>
      <c r="BJ230" s="27"/>
      <c r="BK230" s="27"/>
      <c r="BL230" s="27"/>
    </row>
    <row r="231" spans="2:64" ht="26.25" customHeight="1">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c r="AU231" s="27"/>
      <c r="AV231" s="27"/>
      <c r="AW231" s="27"/>
      <c r="AX231" s="27"/>
      <c r="AY231" s="27"/>
      <c r="AZ231" s="27"/>
      <c r="BA231" s="27"/>
      <c r="BB231" s="27"/>
      <c r="BC231" s="27"/>
      <c r="BD231" s="27"/>
      <c r="BE231" s="27"/>
      <c r="BF231" s="27"/>
      <c r="BG231" s="27"/>
      <c r="BH231" s="27"/>
      <c r="BI231" s="27"/>
      <c r="BJ231" s="27"/>
      <c r="BK231" s="27"/>
      <c r="BL231" s="27"/>
    </row>
    <row r="232" spans="2:64" ht="26.25" customHeight="1">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c r="AU232" s="27"/>
      <c r="AV232" s="27"/>
      <c r="AW232" s="27"/>
      <c r="AX232" s="27"/>
      <c r="AY232" s="27"/>
      <c r="AZ232" s="27"/>
      <c r="BA232" s="27"/>
      <c r="BB232" s="27"/>
      <c r="BC232" s="27"/>
      <c r="BD232" s="27"/>
      <c r="BE232" s="27"/>
      <c r="BF232" s="27"/>
      <c r="BG232" s="27"/>
      <c r="BH232" s="27"/>
      <c r="BI232" s="27"/>
      <c r="BJ232" s="27"/>
      <c r="BK232" s="27"/>
      <c r="BL232" s="27"/>
    </row>
    <row r="233" spans="2:64" ht="26.25" customHeight="1">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c r="AU233" s="27"/>
      <c r="AV233" s="27"/>
      <c r="AW233" s="27"/>
      <c r="AX233" s="27"/>
      <c r="AY233" s="27"/>
      <c r="AZ233" s="27"/>
      <c r="BA233" s="27"/>
      <c r="BB233" s="27"/>
      <c r="BC233" s="27"/>
      <c r="BD233" s="27"/>
      <c r="BE233" s="27"/>
      <c r="BF233" s="27"/>
      <c r="BG233" s="27"/>
      <c r="BH233" s="27"/>
      <c r="BI233" s="27"/>
      <c r="BJ233" s="27"/>
      <c r="BK233" s="27"/>
      <c r="BL233" s="27"/>
    </row>
    <row r="234" spans="2:64" ht="26.25" customHeight="1">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c r="AU234" s="27"/>
      <c r="AV234" s="27"/>
      <c r="AW234" s="27"/>
      <c r="AX234" s="27"/>
      <c r="AY234" s="27"/>
      <c r="AZ234" s="27"/>
      <c r="BA234" s="27"/>
      <c r="BB234" s="27"/>
      <c r="BC234" s="27"/>
      <c r="BD234" s="27"/>
      <c r="BE234" s="27"/>
      <c r="BF234" s="27"/>
      <c r="BG234" s="27"/>
      <c r="BH234" s="27"/>
      <c r="BI234" s="27"/>
      <c r="BJ234" s="27"/>
      <c r="BK234" s="27"/>
      <c r="BL234" s="27"/>
    </row>
    <row r="235" spans="2:64" ht="26.25" customHeight="1">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row>
    <row r="236" spans="2:64" ht="26.25" customHeight="1">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27"/>
      <c r="BD236" s="27"/>
      <c r="BE236" s="27"/>
      <c r="BF236" s="27"/>
      <c r="BG236" s="27"/>
      <c r="BH236" s="27"/>
      <c r="BI236" s="27"/>
      <c r="BJ236" s="27"/>
      <c r="BK236" s="27"/>
      <c r="BL236" s="27"/>
    </row>
    <row r="237" spans="2:64" ht="26.25" customHeight="1">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7"/>
      <c r="BG237" s="27"/>
      <c r="BH237" s="27"/>
      <c r="BI237" s="27"/>
      <c r="BJ237" s="27"/>
      <c r="BK237" s="27"/>
      <c r="BL237" s="27"/>
    </row>
    <row r="238" spans="2:64" ht="26.25" customHeight="1">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row>
    <row r="239" spans="2:64" ht="26.25" customHeight="1">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c r="AU239" s="27"/>
      <c r="AV239" s="27"/>
      <c r="AW239" s="27"/>
      <c r="AX239" s="27"/>
      <c r="AY239" s="27"/>
      <c r="AZ239" s="27"/>
      <c r="BA239" s="27"/>
      <c r="BB239" s="27"/>
      <c r="BC239" s="27"/>
      <c r="BD239" s="27"/>
      <c r="BE239" s="27"/>
      <c r="BF239" s="27"/>
      <c r="BG239" s="27"/>
      <c r="BH239" s="27"/>
      <c r="BI239" s="27"/>
      <c r="BJ239" s="27"/>
      <c r="BK239" s="27"/>
      <c r="BL239" s="27"/>
    </row>
    <row r="240" spans="2:64" ht="26.25" customHeight="1">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27"/>
      <c r="BD240" s="27"/>
      <c r="BE240" s="27"/>
      <c r="BF240" s="27"/>
      <c r="BG240" s="27"/>
      <c r="BH240" s="27"/>
      <c r="BI240" s="27"/>
      <c r="BJ240" s="27"/>
      <c r="BK240" s="27"/>
      <c r="BL240" s="27"/>
    </row>
    <row r="241" spans="2:64" ht="26.25" customHeight="1">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27"/>
      <c r="BD241" s="27"/>
      <c r="BE241" s="27"/>
      <c r="BF241" s="27"/>
      <c r="BG241" s="27"/>
      <c r="BH241" s="27"/>
      <c r="BI241" s="27"/>
      <c r="BJ241" s="27"/>
      <c r="BK241" s="27"/>
      <c r="BL241" s="27"/>
    </row>
    <row r="242" spans="2:64" ht="26.25" customHeight="1">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c r="AU242" s="27"/>
      <c r="AV242" s="27"/>
      <c r="AW242" s="27"/>
      <c r="AX242" s="27"/>
      <c r="AY242" s="27"/>
      <c r="AZ242" s="27"/>
      <c r="BA242" s="27"/>
      <c r="BB242" s="27"/>
      <c r="BC242" s="27"/>
      <c r="BD242" s="27"/>
      <c r="BE242" s="27"/>
      <c r="BF242" s="27"/>
      <c r="BG242" s="27"/>
      <c r="BH242" s="27"/>
      <c r="BI242" s="27"/>
      <c r="BJ242" s="27"/>
      <c r="BK242" s="27"/>
      <c r="BL242" s="27"/>
    </row>
    <row r="243" spans="2:64" ht="26.25" customHeight="1">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27"/>
      <c r="BD243" s="27"/>
      <c r="BE243" s="27"/>
      <c r="BF243" s="27"/>
      <c r="BG243" s="27"/>
      <c r="BH243" s="27"/>
      <c r="BI243" s="27"/>
      <c r="BJ243" s="27"/>
      <c r="BK243" s="27"/>
      <c r="BL243" s="27"/>
    </row>
    <row r="244" spans="2:64" ht="26.25" customHeight="1">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c r="AU244" s="27"/>
      <c r="AV244" s="27"/>
      <c r="AW244" s="27"/>
      <c r="AX244" s="27"/>
      <c r="AY244" s="27"/>
      <c r="AZ244" s="27"/>
      <c r="BA244" s="27"/>
      <c r="BB244" s="27"/>
      <c r="BC244" s="27"/>
      <c r="BD244" s="27"/>
      <c r="BE244" s="27"/>
      <c r="BF244" s="27"/>
      <c r="BG244" s="27"/>
      <c r="BH244" s="27"/>
      <c r="BI244" s="27"/>
      <c r="BJ244" s="27"/>
      <c r="BK244" s="27"/>
      <c r="BL244" s="27"/>
    </row>
    <row r="245" spans="2:64" ht="26.25" customHeight="1">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27"/>
      <c r="BE245" s="27"/>
      <c r="BF245" s="27"/>
      <c r="BG245" s="27"/>
      <c r="BH245" s="27"/>
      <c r="BI245" s="27"/>
      <c r="BJ245" s="27"/>
      <c r="BK245" s="27"/>
      <c r="BL245" s="27"/>
    </row>
    <row r="246" spans="2:64" ht="26.25" customHeight="1">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c r="AU246" s="27"/>
      <c r="AV246" s="27"/>
      <c r="AW246" s="27"/>
      <c r="AX246" s="27"/>
      <c r="AY246" s="27"/>
      <c r="AZ246" s="27"/>
      <c r="BA246" s="27"/>
      <c r="BB246" s="27"/>
      <c r="BC246" s="27"/>
      <c r="BD246" s="27"/>
      <c r="BE246" s="27"/>
      <c r="BF246" s="27"/>
      <c r="BG246" s="27"/>
      <c r="BH246" s="27"/>
      <c r="BI246" s="27"/>
      <c r="BJ246" s="27"/>
      <c r="BK246" s="27"/>
      <c r="BL246" s="27"/>
    </row>
    <row r="247" spans="2:64" ht="26.25" customHeight="1">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c r="AU247" s="27"/>
      <c r="AV247" s="27"/>
      <c r="AW247" s="27"/>
      <c r="AX247" s="27"/>
      <c r="AY247" s="27"/>
      <c r="AZ247" s="27"/>
      <c r="BA247" s="27"/>
      <c r="BB247" s="27"/>
      <c r="BC247" s="27"/>
      <c r="BD247" s="27"/>
      <c r="BE247" s="27"/>
      <c r="BF247" s="27"/>
      <c r="BG247" s="27"/>
      <c r="BH247" s="27"/>
      <c r="BI247" s="27"/>
      <c r="BJ247" s="27"/>
      <c r="BK247" s="27"/>
      <c r="BL247" s="27"/>
    </row>
    <row r="248" spans="2:64" ht="26.25" customHeight="1">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row>
    <row r="249" spans="2:64" ht="26.25" customHeight="1">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7"/>
      <c r="BG249" s="27"/>
      <c r="BH249" s="27"/>
      <c r="BI249" s="27"/>
      <c r="BJ249" s="27"/>
      <c r="BK249" s="27"/>
      <c r="BL249" s="27"/>
    </row>
    <row r="250" spans="2:64" ht="26.25" customHeight="1">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c r="AU250" s="27"/>
      <c r="AV250" s="27"/>
      <c r="AW250" s="27"/>
      <c r="AX250" s="27"/>
      <c r="AY250" s="27"/>
      <c r="AZ250" s="27"/>
      <c r="BA250" s="27"/>
      <c r="BB250" s="27"/>
      <c r="BC250" s="27"/>
      <c r="BD250" s="27"/>
      <c r="BE250" s="27"/>
      <c r="BF250" s="27"/>
      <c r="BG250" s="27"/>
      <c r="BH250" s="27"/>
      <c r="BI250" s="27"/>
      <c r="BJ250" s="27"/>
      <c r="BK250" s="27"/>
      <c r="BL250" s="27"/>
    </row>
    <row r="251" spans="2:64" ht="26.25" customHeight="1">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c r="AU251" s="27"/>
      <c r="AV251" s="27"/>
      <c r="AW251" s="27"/>
      <c r="AX251" s="27"/>
      <c r="AY251" s="27"/>
      <c r="AZ251" s="27"/>
      <c r="BA251" s="27"/>
      <c r="BB251" s="27"/>
      <c r="BC251" s="27"/>
      <c r="BD251" s="27"/>
      <c r="BE251" s="27"/>
      <c r="BF251" s="27"/>
      <c r="BG251" s="27"/>
      <c r="BH251" s="27"/>
      <c r="BI251" s="27"/>
      <c r="BJ251" s="27"/>
      <c r="BK251" s="27"/>
      <c r="BL251" s="27"/>
    </row>
    <row r="252" spans="2:64" ht="26.25" customHeight="1">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7"/>
      <c r="BH252" s="27"/>
      <c r="BI252" s="27"/>
      <c r="BJ252" s="27"/>
      <c r="BK252" s="27"/>
      <c r="BL252" s="27"/>
    </row>
    <row r="253" spans="2:64" ht="26.25" customHeight="1">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c r="AU253" s="27"/>
      <c r="AV253" s="27"/>
      <c r="AW253" s="27"/>
      <c r="AX253" s="27"/>
      <c r="AY253" s="27"/>
      <c r="AZ253" s="27"/>
      <c r="BA253" s="27"/>
      <c r="BB253" s="27"/>
      <c r="BC253" s="27"/>
      <c r="BD253" s="27"/>
      <c r="BE253" s="27"/>
      <c r="BF253" s="27"/>
      <c r="BG253" s="27"/>
      <c r="BH253" s="27"/>
      <c r="BI253" s="27"/>
      <c r="BJ253" s="27"/>
      <c r="BK253" s="27"/>
      <c r="BL253" s="27"/>
    </row>
    <row r="254" spans="2:64" ht="26.25" customHeight="1">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c r="AU254" s="27"/>
      <c r="AV254" s="27"/>
      <c r="AW254" s="27"/>
      <c r="AX254" s="27"/>
      <c r="AY254" s="27"/>
      <c r="AZ254" s="27"/>
      <c r="BA254" s="27"/>
      <c r="BB254" s="27"/>
      <c r="BC254" s="27"/>
      <c r="BD254" s="27"/>
      <c r="BE254" s="27"/>
      <c r="BF254" s="27"/>
      <c r="BG254" s="27"/>
      <c r="BH254" s="27"/>
      <c r="BI254" s="27"/>
      <c r="BJ254" s="27"/>
      <c r="BK254" s="27"/>
      <c r="BL254" s="27"/>
    </row>
    <row r="255" spans="2:64" ht="26.25" customHeight="1">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c r="AU255" s="27"/>
      <c r="AV255" s="27"/>
      <c r="AW255" s="27"/>
      <c r="AX255" s="27"/>
      <c r="AY255" s="27"/>
      <c r="AZ255" s="27"/>
      <c r="BA255" s="27"/>
      <c r="BB255" s="27"/>
      <c r="BC255" s="27"/>
      <c r="BD255" s="27"/>
      <c r="BE255" s="27"/>
      <c r="BF255" s="27"/>
      <c r="BG255" s="27"/>
      <c r="BH255" s="27"/>
      <c r="BI255" s="27"/>
      <c r="BJ255" s="27"/>
      <c r="BK255" s="27"/>
      <c r="BL255" s="27"/>
    </row>
    <row r="256" spans="2:64" ht="26.25" customHeight="1">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c r="AU256" s="27"/>
      <c r="AV256" s="27"/>
      <c r="AW256" s="27"/>
      <c r="AX256" s="27"/>
      <c r="AY256" s="27"/>
      <c r="AZ256" s="27"/>
      <c r="BA256" s="27"/>
      <c r="BB256" s="27"/>
      <c r="BC256" s="27"/>
      <c r="BD256" s="27"/>
      <c r="BE256" s="27"/>
      <c r="BF256" s="27"/>
      <c r="BG256" s="27"/>
      <c r="BH256" s="27"/>
      <c r="BI256" s="27"/>
      <c r="BJ256" s="27"/>
      <c r="BK256" s="27"/>
      <c r="BL256" s="27"/>
    </row>
    <row r="257" spans="2:64" ht="26.25" customHeight="1">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c r="AU257" s="27"/>
      <c r="AV257" s="27"/>
      <c r="AW257" s="27"/>
      <c r="AX257" s="27"/>
      <c r="AY257" s="27"/>
      <c r="AZ257" s="27"/>
      <c r="BA257" s="27"/>
      <c r="BB257" s="27"/>
      <c r="BC257" s="27"/>
      <c r="BD257" s="27"/>
      <c r="BE257" s="27"/>
      <c r="BF257" s="27"/>
      <c r="BG257" s="27"/>
      <c r="BH257" s="27"/>
      <c r="BI257" s="27"/>
      <c r="BJ257" s="27"/>
      <c r="BK257" s="27"/>
      <c r="BL257" s="27"/>
    </row>
    <row r="258" spans="2:64" ht="26.25" customHeight="1">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c r="AU258" s="27"/>
      <c r="AV258" s="27"/>
      <c r="AW258" s="27"/>
      <c r="AX258" s="27"/>
      <c r="AY258" s="27"/>
      <c r="AZ258" s="27"/>
      <c r="BA258" s="27"/>
      <c r="BB258" s="27"/>
      <c r="BC258" s="27"/>
      <c r="BD258" s="27"/>
      <c r="BE258" s="27"/>
      <c r="BF258" s="27"/>
      <c r="BG258" s="27"/>
      <c r="BH258" s="27"/>
      <c r="BI258" s="27"/>
      <c r="BJ258" s="27"/>
      <c r="BK258" s="27"/>
      <c r="BL258" s="27"/>
    </row>
  </sheetData>
  <sheetProtection algorithmName="SHA-512" hashValue="L2K0oHxXFh/g/JgAA+AxI75Tm2s1M2xFwFumevBIigh9BdEScAQd6gC56r4fr++zzabGwIbDWxOGk5OzU/wDmw==" saltValue="0kU5p36Ou5S6+L9KyIOUnA==" spinCount="100000" sheet="1" objects="1" scenarios="1" selectLockedCells="1"/>
  <mergeCells count="247">
    <mergeCell ref="AI5:BJ7"/>
    <mergeCell ref="BE15:BL15"/>
    <mergeCell ref="B16:BL16"/>
    <mergeCell ref="B5:AG11"/>
    <mergeCell ref="N2:BL3"/>
    <mergeCell ref="B28:M28"/>
    <mergeCell ref="B17:I17"/>
    <mergeCell ref="BH19:BJ19"/>
    <mergeCell ref="BF19:BG19"/>
    <mergeCell ref="BK19:BL19"/>
    <mergeCell ref="AT19:AW19"/>
    <mergeCell ref="AY28:BC28"/>
    <mergeCell ref="C24:AD24"/>
    <mergeCell ref="J17:X17"/>
    <mergeCell ref="BC19:BE19"/>
    <mergeCell ref="BA19:BB19"/>
    <mergeCell ref="AX19:AZ19"/>
    <mergeCell ref="AN28:AO28"/>
    <mergeCell ref="B27:BL27"/>
    <mergeCell ref="AQ28:AX28"/>
    <mergeCell ref="AE28:AG28"/>
    <mergeCell ref="C22:AD22"/>
    <mergeCell ref="Y17:BL17"/>
    <mergeCell ref="J18:X18"/>
    <mergeCell ref="AN22:BL22"/>
    <mergeCell ref="BJ25:BL25"/>
    <mergeCell ref="AN24:BL24"/>
    <mergeCell ref="C23:AD23"/>
    <mergeCell ref="AN23:BL23"/>
    <mergeCell ref="C25:AD25"/>
    <mergeCell ref="S40:U40"/>
    <mergeCell ref="BJ39:BL39"/>
    <mergeCell ref="BF37:BG37"/>
    <mergeCell ref="B39:M39"/>
    <mergeCell ref="N39:R39"/>
    <mergeCell ref="S39:U39"/>
    <mergeCell ref="AQ40:AT40"/>
    <mergeCell ref="AD40:AP40"/>
    <mergeCell ref="N38:R38"/>
    <mergeCell ref="B38:M38"/>
    <mergeCell ref="AU40:AV40"/>
    <mergeCell ref="BJ37:BL37"/>
    <mergeCell ref="V37:AC37"/>
    <mergeCell ref="B37:M37"/>
    <mergeCell ref="N37:R37"/>
    <mergeCell ref="BB37:BE37"/>
    <mergeCell ref="AQ37:AT37"/>
    <mergeCell ref="AY40:BA40"/>
    <mergeCell ref="B40:M40"/>
    <mergeCell ref="AD39:AP39"/>
    <mergeCell ref="AQ32:AT32"/>
    <mergeCell ref="BJ32:BL32"/>
    <mergeCell ref="AW34:AX34"/>
    <mergeCell ref="AQ34:AT34"/>
    <mergeCell ref="AQ35:AT35"/>
    <mergeCell ref="AY33:BA33"/>
    <mergeCell ref="AU34:AV34"/>
    <mergeCell ref="AY32:BA32"/>
    <mergeCell ref="AW32:AX32"/>
    <mergeCell ref="BH32:BI32"/>
    <mergeCell ref="AW33:AX33"/>
    <mergeCell ref="AQ33:AT33"/>
    <mergeCell ref="AW35:AX35"/>
    <mergeCell ref="AY34:BA34"/>
    <mergeCell ref="B34:M34"/>
    <mergeCell ref="S35:U35"/>
    <mergeCell ref="N36:R36"/>
    <mergeCell ref="S36:U36"/>
    <mergeCell ref="S34:U34"/>
    <mergeCell ref="V36:AC36"/>
    <mergeCell ref="V34:AC34"/>
    <mergeCell ref="B35:M35"/>
    <mergeCell ref="AE25:AM25"/>
    <mergeCell ref="AH28:AI28"/>
    <mergeCell ref="AN25:BI25"/>
    <mergeCell ref="BD28:BE28"/>
    <mergeCell ref="AD35:AP35"/>
    <mergeCell ref="BH35:BI35"/>
    <mergeCell ref="B29:M29"/>
    <mergeCell ref="B30:M30"/>
    <mergeCell ref="AE26:AM26"/>
    <mergeCell ref="AN26:BL26"/>
    <mergeCell ref="BI29:BL29"/>
    <mergeCell ref="BI28:BL28"/>
    <mergeCell ref="V30:AC30"/>
    <mergeCell ref="BD29:BE29"/>
    <mergeCell ref="C26:AD26"/>
    <mergeCell ref="AK28:AL28"/>
    <mergeCell ref="N30:U30"/>
    <mergeCell ref="AQ30:BL30"/>
    <mergeCell ref="AD30:AP30"/>
    <mergeCell ref="AW31:AX31"/>
    <mergeCell ref="BJ31:BL31"/>
    <mergeCell ref="AQ31:AT31"/>
    <mergeCell ref="AU31:AV31"/>
    <mergeCell ref="V31:AC31"/>
    <mergeCell ref="BB31:BE31"/>
    <mergeCell ref="Z28:AD28"/>
    <mergeCell ref="BF28:BH28"/>
    <mergeCell ref="AQ29:AX29"/>
    <mergeCell ref="AY31:BA31"/>
    <mergeCell ref="AY29:BC29"/>
    <mergeCell ref="O29:AP29"/>
    <mergeCell ref="AD31:AP31"/>
    <mergeCell ref="S31:U31"/>
    <mergeCell ref="BH31:BI31"/>
    <mergeCell ref="N31:R31"/>
    <mergeCell ref="N28:Y28"/>
    <mergeCell ref="BF29:BH29"/>
    <mergeCell ref="BF31:BG31"/>
    <mergeCell ref="S38:U38"/>
    <mergeCell ref="S37:U37"/>
    <mergeCell ref="AD38:AP38"/>
    <mergeCell ref="AD34:AP34"/>
    <mergeCell ref="V33:AC33"/>
    <mergeCell ref="V35:AC35"/>
    <mergeCell ref="AQ38:AT38"/>
    <mergeCell ref="B31:M31"/>
    <mergeCell ref="N34:R34"/>
    <mergeCell ref="S32:U32"/>
    <mergeCell ref="V32:AC32"/>
    <mergeCell ref="B36:M36"/>
    <mergeCell ref="N35:R35"/>
    <mergeCell ref="N33:R33"/>
    <mergeCell ref="B33:M33"/>
    <mergeCell ref="B32:M32"/>
    <mergeCell ref="S33:U33"/>
    <mergeCell ref="N32:R32"/>
    <mergeCell ref="AD36:AP36"/>
    <mergeCell ref="AD37:AP37"/>
    <mergeCell ref="AQ36:AT36"/>
    <mergeCell ref="AW36:AX36"/>
    <mergeCell ref="AY35:BA35"/>
    <mergeCell ref="BF39:BG39"/>
    <mergeCell ref="AW37:AX37"/>
    <mergeCell ref="AY39:BA39"/>
    <mergeCell ref="AD33:AP33"/>
    <mergeCell ref="AQ39:AT39"/>
    <mergeCell ref="AU32:AV32"/>
    <mergeCell ref="BJ38:BL38"/>
    <mergeCell ref="BB36:BE36"/>
    <mergeCell ref="BH37:BI37"/>
    <mergeCell ref="AY36:BA36"/>
    <mergeCell ref="BF38:BG38"/>
    <mergeCell ref="BF32:BG32"/>
    <mergeCell ref="AU38:AV38"/>
    <mergeCell ref="AU35:AV35"/>
    <mergeCell ref="AU39:AV39"/>
    <mergeCell ref="BJ33:BL33"/>
    <mergeCell ref="BH33:BI33"/>
    <mergeCell ref="BF33:BG33"/>
    <mergeCell ref="BF36:BG36"/>
    <mergeCell ref="AU36:AV36"/>
    <mergeCell ref="AD32:AP32"/>
    <mergeCell ref="B50:BL50"/>
    <mergeCell ref="AQ45:AX46"/>
    <mergeCell ref="AY45:BB46"/>
    <mergeCell ref="BC45:BE46"/>
    <mergeCell ref="BF45:BI46"/>
    <mergeCell ref="AU33:AV33"/>
    <mergeCell ref="BJ34:BL34"/>
    <mergeCell ref="BH36:BI36"/>
    <mergeCell ref="BH34:BI34"/>
    <mergeCell ref="BF34:BG34"/>
    <mergeCell ref="BB40:BE40"/>
    <mergeCell ref="BH40:BI40"/>
    <mergeCell ref="BB35:BE35"/>
    <mergeCell ref="BH39:BI39"/>
    <mergeCell ref="BJ40:BL40"/>
    <mergeCell ref="BJ41:BL41"/>
    <mergeCell ref="B43:M43"/>
    <mergeCell ref="AY43:BA43"/>
    <mergeCell ref="BB34:BE34"/>
    <mergeCell ref="BJ35:BL35"/>
    <mergeCell ref="BJ36:BL36"/>
    <mergeCell ref="AW42:AX42"/>
    <mergeCell ref="AQ41:AT41"/>
    <mergeCell ref="N44:R44"/>
    <mergeCell ref="B49:BL49"/>
    <mergeCell ref="B45:M45"/>
    <mergeCell ref="N45:AP46"/>
    <mergeCell ref="BJ44:BL44"/>
    <mergeCell ref="BF44:BG44"/>
    <mergeCell ref="AQ44:AT44"/>
    <mergeCell ref="AU44:AV44"/>
    <mergeCell ref="B46:M46"/>
    <mergeCell ref="BJ45:BL46"/>
    <mergeCell ref="B44:M44"/>
    <mergeCell ref="S44:U44"/>
    <mergeCell ref="BH44:BI44"/>
    <mergeCell ref="AW44:AX44"/>
    <mergeCell ref="V44:AC44"/>
    <mergeCell ref="AD44:AP44"/>
    <mergeCell ref="BJ42:BL42"/>
    <mergeCell ref="AY44:BA44"/>
    <mergeCell ref="AY42:BA42"/>
    <mergeCell ref="BJ43:BL43"/>
    <mergeCell ref="BB42:BE42"/>
    <mergeCell ref="BF42:BG42"/>
    <mergeCell ref="BB44:BE44"/>
    <mergeCell ref="BF43:BG43"/>
    <mergeCell ref="BB41:BE41"/>
    <mergeCell ref="BF41:BG41"/>
    <mergeCell ref="AQ42:AT42"/>
    <mergeCell ref="AW41:AX41"/>
    <mergeCell ref="AD42:AP42"/>
    <mergeCell ref="AU41:AV41"/>
    <mergeCell ref="AY41:BA41"/>
    <mergeCell ref="BH43:BI43"/>
    <mergeCell ref="BB43:BE43"/>
    <mergeCell ref="AW43:AX43"/>
    <mergeCell ref="B41:M41"/>
    <mergeCell ref="B42:M42"/>
    <mergeCell ref="N42:R42"/>
    <mergeCell ref="S42:U42"/>
    <mergeCell ref="V42:AC42"/>
    <mergeCell ref="S41:U41"/>
    <mergeCell ref="V43:AC43"/>
    <mergeCell ref="AD43:AP43"/>
    <mergeCell ref="N43:R43"/>
    <mergeCell ref="AQ43:AT43"/>
    <mergeCell ref="AU43:AV43"/>
    <mergeCell ref="S43:U43"/>
    <mergeCell ref="AU20:BJ20"/>
    <mergeCell ref="N41:R41"/>
    <mergeCell ref="AU42:AV42"/>
    <mergeCell ref="V40:AC40"/>
    <mergeCell ref="V38:AC38"/>
    <mergeCell ref="BB38:BE38"/>
    <mergeCell ref="AY38:BA38"/>
    <mergeCell ref="AW38:AX38"/>
    <mergeCell ref="BB32:BE32"/>
    <mergeCell ref="BB33:BE33"/>
    <mergeCell ref="BH42:BI42"/>
    <mergeCell ref="N40:R40"/>
    <mergeCell ref="V39:AC39"/>
    <mergeCell ref="AW39:AX39"/>
    <mergeCell ref="AU37:AV37"/>
    <mergeCell ref="BH41:BI41"/>
    <mergeCell ref="BF40:BG40"/>
    <mergeCell ref="AW40:AX40"/>
    <mergeCell ref="AD41:AP41"/>
    <mergeCell ref="V41:AC41"/>
    <mergeCell ref="BH38:BI38"/>
    <mergeCell ref="BB39:BE39"/>
    <mergeCell ref="AY37:BA37"/>
    <mergeCell ref="BF35:BG35"/>
  </mergeCells>
  <phoneticPr fontId="3"/>
  <dataValidations count="1">
    <dataValidation type="list" allowBlank="1" showInputMessage="1" showErrorMessage="1" sqref="AE28" xr:uid="{00000000-0002-0000-1600-000000000000}">
      <formula1>$AF$55:$AF$59</formula1>
    </dataValidation>
  </dataValidations>
  <printOptions horizontalCentered="1"/>
  <pageMargins left="0.69" right="0.41" top="0.53" bottom="0.39370078740157483" header="0.27559055118110237" footer="0.31496062992125984"/>
  <pageSetup paperSize="9" scale="92" orientation="portrait" horizontalDpi="4294967294" verticalDpi="300"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pageSetUpPr fitToPage="1"/>
  </sheetPr>
  <dimension ref="A1:AG45"/>
  <sheetViews>
    <sheetView workbookViewId="0">
      <selection activeCell="G8" sqref="G8"/>
    </sheetView>
  </sheetViews>
  <sheetFormatPr defaultColWidth="28" defaultRowHeight="28.5" customHeight="1"/>
  <cols>
    <col min="1" max="1" width="5.125" style="8" customWidth="1"/>
    <col min="2" max="3" width="25" style="27" customWidth="1"/>
    <col min="4" max="13" width="4" style="27" customWidth="1"/>
    <col min="14" max="14" width="1.375" style="27" customWidth="1"/>
    <col min="15" max="17" width="3.375" style="27" customWidth="1"/>
    <col min="18" max="24" width="2.75" style="27" customWidth="1"/>
    <col min="25" max="16384" width="28" style="27"/>
  </cols>
  <sheetData>
    <row r="1" spans="1:33" ht="70.5" customHeight="1"/>
    <row r="2" spans="1:33" ht="13.5" customHeight="1">
      <c r="B2" s="158" t="s">
        <v>768</v>
      </c>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row>
    <row r="3" spans="1:33" ht="13.5" customHeight="1">
      <c r="B3" s="158" t="s">
        <v>688</v>
      </c>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row>
    <row r="4" spans="1:33" ht="21" customHeight="1">
      <c r="B4" s="67" t="s">
        <v>428</v>
      </c>
      <c r="C4" s="67"/>
      <c r="D4" s="67"/>
      <c r="E4" s="67"/>
      <c r="F4" s="67"/>
      <c r="G4" s="67"/>
      <c r="H4" s="67"/>
      <c r="I4" s="67"/>
      <c r="J4" s="67"/>
      <c r="K4" s="67"/>
      <c r="L4" s="67"/>
      <c r="M4" s="54"/>
      <c r="O4" s="1701" t="s">
        <v>348</v>
      </c>
      <c r="P4" s="1701" t="s">
        <v>349</v>
      </c>
      <c r="Q4" s="1685" t="s">
        <v>350</v>
      </c>
    </row>
    <row r="5" spans="1:33" ht="12.75" customHeight="1">
      <c r="B5" s="67"/>
      <c r="C5" s="67"/>
      <c r="D5" s="67"/>
      <c r="E5" s="67"/>
      <c r="F5" s="67"/>
      <c r="G5" s="67"/>
      <c r="H5" s="67"/>
      <c r="I5" s="67"/>
      <c r="J5" s="67"/>
      <c r="K5" s="67"/>
      <c r="L5" s="67"/>
      <c r="M5" s="54"/>
      <c r="O5" s="1686"/>
      <c r="P5" s="1686"/>
      <c r="Q5" s="1686"/>
    </row>
    <row r="6" spans="1:33" ht="21" customHeight="1">
      <c r="B6" s="1700" t="s">
        <v>430</v>
      </c>
      <c r="C6" s="1700"/>
      <c r="D6" s="1700"/>
      <c r="E6" s="1700"/>
      <c r="F6" s="1700"/>
      <c r="G6" s="1700"/>
      <c r="H6" s="1700"/>
      <c r="I6" s="1700"/>
      <c r="J6" s="1700"/>
      <c r="K6" s="1700"/>
      <c r="L6" s="1700"/>
      <c r="M6" s="1700"/>
      <c r="O6" s="472" t="s">
        <v>549</v>
      </c>
      <c r="P6" s="472" t="s">
        <v>549</v>
      </c>
      <c r="Q6" s="472" t="s">
        <v>569</v>
      </c>
    </row>
    <row r="7" spans="1:33" ht="10.5" customHeight="1">
      <c r="B7" s="500"/>
      <c r="C7" s="500"/>
      <c r="D7" s="500"/>
      <c r="E7" s="500"/>
      <c r="F7" s="500"/>
      <c r="G7" s="500"/>
      <c r="H7" s="500"/>
      <c r="I7" s="500"/>
      <c r="J7" s="500"/>
      <c r="K7" s="500"/>
      <c r="L7" s="500"/>
      <c r="M7" s="500"/>
    </row>
    <row r="8" spans="1:33" ht="13.5" customHeight="1">
      <c r="A8" s="738" t="s">
        <v>687</v>
      </c>
      <c r="B8" s="500"/>
      <c r="C8" s="500"/>
      <c r="D8" s="1158" t="s">
        <v>691</v>
      </c>
      <c r="E8" s="1158"/>
      <c r="F8" s="1158"/>
      <c r="G8" s="493"/>
      <c r="H8" s="334" t="s">
        <v>580</v>
      </c>
      <c r="I8" s="493"/>
      <c r="J8" s="334" t="s">
        <v>581</v>
      </c>
      <c r="K8" s="493"/>
      <c r="L8" s="334" t="s">
        <v>21</v>
      </c>
      <c r="M8" s="54"/>
    </row>
    <row r="9" spans="1:33" ht="12" customHeight="1">
      <c r="B9" s="502"/>
      <c r="C9" s="502"/>
      <c r="D9" s="502"/>
      <c r="E9" s="502"/>
      <c r="F9" s="1702"/>
      <c r="G9" s="1702"/>
      <c r="H9" s="502"/>
      <c r="I9" s="503"/>
      <c r="J9" s="502"/>
      <c r="K9" s="503"/>
      <c r="L9" s="502"/>
      <c r="M9" s="502"/>
    </row>
    <row r="10" spans="1:33" ht="9" customHeight="1">
      <c r="B10" s="1698" t="s">
        <v>429</v>
      </c>
      <c r="C10" s="1696" t="s">
        <v>431</v>
      </c>
      <c r="D10" s="161"/>
      <c r="E10" s="281"/>
      <c r="F10" s="281" t="s">
        <v>591</v>
      </c>
      <c r="G10" s="281"/>
      <c r="H10" s="281"/>
      <c r="I10" s="282"/>
      <c r="J10" s="282" t="s">
        <v>593</v>
      </c>
      <c r="K10" s="282"/>
      <c r="L10" s="282"/>
      <c r="M10" s="160"/>
    </row>
    <row r="11" spans="1:33" ht="11.25" customHeight="1">
      <c r="B11" s="1699"/>
      <c r="C11" s="1697"/>
      <c r="D11" s="162"/>
      <c r="E11" s="283"/>
      <c r="F11" s="283" t="s">
        <v>592</v>
      </c>
      <c r="G11" s="283"/>
      <c r="H11" s="283"/>
      <c r="I11" s="284"/>
      <c r="J11" s="284" t="s">
        <v>594</v>
      </c>
      <c r="K11" s="284"/>
      <c r="L11" s="284"/>
      <c r="M11" s="163"/>
    </row>
    <row r="12" spans="1:33" ht="16.5" customHeight="1">
      <c r="A12" s="1674">
        <v>1</v>
      </c>
      <c r="B12" s="1675"/>
      <c r="C12" s="1680"/>
      <c r="D12" s="1677"/>
      <c r="E12" s="1678"/>
      <c r="F12" s="1678"/>
      <c r="G12" s="1678"/>
      <c r="H12" s="1678"/>
      <c r="I12" s="1678"/>
      <c r="J12" s="1678"/>
      <c r="K12" s="1678"/>
      <c r="L12" s="1678"/>
      <c r="M12" s="1679"/>
      <c r="O12" s="1687" t="s">
        <v>570</v>
      </c>
      <c r="P12" s="1688"/>
      <c r="Q12" s="1688"/>
      <c r="R12" s="1688"/>
      <c r="S12" s="1688"/>
      <c r="T12" s="1688"/>
      <c r="U12" s="1688"/>
      <c r="V12" s="1689"/>
    </row>
    <row r="13" spans="1:33" ht="25.5" customHeight="1">
      <c r="A13" s="1674"/>
      <c r="B13" s="1676"/>
      <c r="C13" s="1681"/>
      <c r="D13" s="1682"/>
      <c r="E13" s="1683"/>
      <c r="F13" s="1683"/>
      <c r="G13" s="1683"/>
      <c r="H13" s="1683"/>
      <c r="I13" s="1683"/>
      <c r="J13" s="1683"/>
      <c r="K13" s="1683"/>
      <c r="L13" s="1683"/>
      <c r="M13" s="1684"/>
      <c r="O13" s="1690"/>
      <c r="P13" s="1691"/>
      <c r="Q13" s="1691"/>
      <c r="R13" s="1691"/>
      <c r="S13" s="1691"/>
      <c r="T13" s="1691"/>
      <c r="U13" s="1691"/>
      <c r="V13" s="1692"/>
    </row>
    <row r="14" spans="1:33" ht="16.5" customHeight="1">
      <c r="A14" s="1674">
        <v>2</v>
      </c>
      <c r="B14" s="1675"/>
      <c r="C14" s="1680"/>
      <c r="D14" s="1677"/>
      <c r="E14" s="1678"/>
      <c r="F14" s="1678"/>
      <c r="G14" s="1678"/>
      <c r="H14" s="1678"/>
      <c r="I14" s="1678"/>
      <c r="J14" s="1678"/>
      <c r="K14" s="1678"/>
      <c r="L14" s="1678"/>
      <c r="M14" s="1679"/>
      <c r="O14" s="1690"/>
      <c r="P14" s="1691"/>
      <c r="Q14" s="1691"/>
      <c r="R14" s="1691"/>
      <c r="S14" s="1691"/>
      <c r="T14" s="1691"/>
      <c r="U14" s="1691"/>
      <c r="V14" s="1692"/>
    </row>
    <row r="15" spans="1:33" ht="25.5" customHeight="1">
      <c r="A15" s="1674"/>
      <c r="B15" s="1676"/>
      <c r="C15" s="1681"/>
      <c r="D15" s="1682"/>
      <c r="E15" s="1683"/>
      <c r="F15" s="1683"/>
      <c r="G15" s="1683"/>
      <c r="H15" s="1683"/>
      <c r="I15" s="1683"/>
      <c r="J15" s="1683"/>
      <c r="K15" s="1683"/>
      <c r="L15" s="1683"/>
      <c r="M15" s="1684"/>
      <c r="O15" s="1690"/>
      <c r="P15" s="1691"/>
      <c r="Q15" s="1691"/>
      <c r="R15" s="1691"/>
      <c r="S15" s="1691"/>
      <c r="T15" s="1691"/>
      <c r="U15" s="1691"/>
      <c r="V15" s="1692"/>
    </row>
    <row r="16" spans="1:33" ht="16.5" customHeight="1">
      <c r="A16" s="1674">
        <v>3</v>
      </c>
      <c r="B16" s="1675"/>
      <c r="C16" s="1680"/>
      <c r="D16" s="1677"/>
      <c r="E16" s="1678"/>
      <c r="F16" s="1678"/>
      <c r="G16" s="1678"/>
      <c r="H16" s="1678"/>
      <c r="I16" s="1678"/>
      <c r="J16" s="1678"/>
      <c r="K16" s="1678"/>
      <c r="L16" s="1678"/>
      <c r="M16" s="1679"/>
      <c r="O16" s="1690"/>
      <c r="P16" s="1691"/>
      <c r="Q16" s="1691"/>
      <c r="R16" s="1691"/>
      <c r="S16" s="1691"/>
      <c r="T16" s="1691"/>
      <c r="U16" s="1691"/>
      <c r="V16" s="1692"/>
    </row>
    <row r="17" spans="1:22" ht="25.5" customHeight="1">
      <c r="A17" s="1674"/>
      <c r="B17" s="1676"/>
      <c r="C17" s="1681"/>
      <c r="D17" s="1682"/>
      <c r="E17" s="1683"/>
      <c r="F17" s="1683"/>
      <c r="G17" s="1683"/>
      <c r="H17" s="1683"/>
      <c r="I17" s="1683"/>
      <c r="J17" s="1683"/>
      <c r="K17" s="1683"/>
      <c r="L17" s="1683"/>
      <c r="M17" s="1684"/>
      <c r="O17" s="1693"/>
      <c r="P17" s="1694"/>
      <c r="Q17" s="1694"/>
      <c r="R17" s="1694"/>
      <c r="S17" s="1694"/>
      <c r="T17" s="1694"/>
      <c r="U17" s="1694"/>
      <c r="V17" s="1695"/>
    </row>
    <row r="18" spans="1:22" ht="16.5" customHeight="1">
      <c r="A18" s="1674">
        <v>4</v>
      </c>
      <c r="B18" s="1675"/>
      <c r="C18" s="1680"/>
      <c r="D18" s="1677"/>
      <c r="E18" s="1678"/>
      <c r="F18" s="1678"/>
      <c r="G18" s="1678"/>
      <c r="H18" s="1678"/>
      <c r="I18" s="1678"/>
      <c r="J18" s="1678"/>
      <c r="K18" s="1678"/>
      <c r="L18" s="1678"/>
      <c r="M18" s="1679"/>
    </row>
    <row r="19" spans="1:22" ht="25.5" customHeight="1">
      <c r="A19" s="1674"/>
      <c r="B19" s="1676"/>
      <c r="C19" s="1681"/>
      <c r="D19" s="1682"/>
      <c r="E19" s="1683"/>
      <c r="F19" s="1683"/>
      <c r="G19" s="1683"/>
      <c r="H19" s="1683"/>
      <c r="I19" s="1683"/>
      <c r="J19" s="1683"/>
      <c r="K19" s="1683"/>
      <c r="L19" s="1683"/>
      <c r="M19" s="1684"/>
    </row>
    <row r="20" spans="1:22" ht="16.5" customHeight="1">
      <c r="A20" s="1674">
        <v>5</v>
      </c>
      <c r="B20" s="1675"/>
      <c r="C20" s="1680"/>
      <c r="D20" s="1677"/>
      <c r="E20" s="1678"/>
      <c r="F20" s="1678"/>
      <c r="G20" s="1678"/>
      <c r="H20" s="1678"/>
      <c r="I20" s="1678"/>
      <c r="J20" s="1678"/>
      <c r="K20" s="1678"/>
      <c r="L20" s="1678"/>
      <c r="M20" s="1679"/>
    </row>
    <row r="21" spans="1:22" ht="25.5" customHeight="1">
      <c r="A21" s="1674"/>
      <c r="B21" s="1676"/>
      <c r="C21" s="1681"/>
      <c r="D21" s="1682"/>
      <c r="E21" s="1683"/>
      <c r="F21" s="1683"/>
      <c r="G21" s="1683"/>
      <c r="H21" s="1683"/>
      <c r="I21" s="1683"/>
      <c r="J21" s="1683"/>
      <c r="K21" s="1683"/>
      <c r="L21" s="1683"/>
      <c r="M21" s="1684"/>
    </row>
    <row r="22" spans="1:22" ht="16.5" customHeight="1">
      <c r="A22" s="1674">
        <v>6</v>
      </c>
      <c r="B22" s="1675"/>
      <c r="C22" s="1680"/>
      <c r="D22" s="1677"/>
      <c r="E22" s="1678"/>
      <c r="F22" s="1678"/>
      <c r="G22" s="1678"/>
      <c r="H22" s="1678"/>
      <c r="I22" s="1678"/>
      <c r="J22" s="1678"/>
      <c r="K22" s="1678"/>
      <c r="L22" s="1678"/>
      <c r="M22" s="1679"/>
    </row>
    <row r="23" spans="1:22" ht="25.5" customHeight="1">
      <c r="A23" s="1674"/>
      <c r="B23" s="1676"/>
      <c r="C23" s="1681"/>
      <c r="D23" s="1682"/>
      <c r="E23" s="1683"/>
      <c r="F23" s="1683"/>
      <c r="G23" s="1683"/>
      <c r="H23" s="1683"/>
      <c r="I23" s="1683"/>
      <c r="J23" s="1683"/>
      <c r="K23" s="1683"/>
      <c r="L23" s="1683"/>
      <c r="M23" s="1684"/>
    </row>
    <row r="24" spans="1:22" ht="16.5" customHeight="1">
      <c r="A24" s="1674">
        <v>7</v>
      </c>
      <c r="B24" s="1675"/>
      <c r="C24" s="1680"/>
      <c r="D24" s="1677"/>
      <c r="E24" s="1678"/>
      <c r="F24" s="1678"/>
      <c r="G24" s="1678"/>
      <c r="H24" s="1678"/>
      <c r="I24" s="1678"/>
      <c r="J24" s="1678"/>
      <c r="K24" s="1678"/>
      <c r="L24" s="1678"/>
      <c r="M24" s="1679"/>
    </row>
    <row r="25" spans="1:22" ht="25.5" customHeight="1">
      <c r="A25" s="1674"/>
      <c r="B25" s="1676"/>
      <c r="C25" s="1681"/>
      <c r="D25" s="1682"/>
      <c r="E25" s="1683"/>
      <c r="F25" s="1683"/>
      <c r="G25" s="1683"/>
      <c r="H25" s="1683"/>
      <c r="I25" s="1683"/>
      <c r="J25" s="1683"/>
      <c r="K25" s="1683"/>
      <c r="L25" s="1683"/>
      <c r="M25" s="1684"/>
    </row>
    <row r="26" spans="1:22" ht="16.5" customHeight="1">
      <c r="A26" s="1674">
        <v>8</v>
      </c>
      <c r="B26" s="1675"/>
      <c r="C26" s="1680"/>
      <c r="D26" s="1677"/>
      <c r="E26" s="1678"/>
      <c r="F26" s="1678"/>
      <c r="G26" s="1678"/>
      <c r="H26" s="1678"/>
      <c r="I26" s="1678"/>
      <c r="J26" s="1678"/>
      <c r="K26" s="1678"/>
      <c r="L26" s="1678"/>
      <c r="M26" s="1679"/>
    </row>
    <row r="27" spans="1:22" ht="25.5" customHeight="1">
      <c r="A27" s="1674"/>
      <c r="B27" s="1676"/>
      <c r="C27" s="1681"/>
      <c r="D27" s="1682"/>
      <c r="E27" s="1683"/>
      <c r="F27" s="1683"/>
      <c r="G27" s="1683"/>
      <c r="H27" s="1683"/>
      <c r="I27" s="1683"/>
      <c r="J27" s="1683"/>
      <c r="K27" s="1683"/>
      <c r="L27" s="1683"/>
      <c r="M27" s="1684"/>
    </row>
    <row r="28" spans="1:22" ht="16.5" customHeight="1">
      <c r="A28" s="1674">
        <v>9</v>
      </c>
      <c r="B28" s="1675"/>
      <c r="C28" s="1680"/>
      <c r="D28" s="1677"/>
      <c r="E28" s="1678"/>
      <c r="F28" s="1678"/>
      <c r="G28" s="1678"/>
      <c r="H28" s="1678"/>
      <c r="I28" s="1678"/>
      <c r="J28" s="1678"/>
      <c r="K28" s="1678"/>
      <c r="L28" s="1678"/>
      <c r="M28" s="1679"/>
    </row>
    <row r="29" spans="1:22" ht="25.5" customHeight="1">
      <c r="A29" s="1674"/>
      <c r="B29" s="1676"/>
      <c r="C29" s="1681"/>
      <c r="D29" s="1682"/>
      <c r="E29" s="1683"/>
      <c r="F29" s="1683"/>
      <c r="G29" s="1683"/>
      <c r="H29" s="1683"/>
      <c r="I29" s="1683"/>
      <c r="J29" s="1683"/>
      <c r="K29" s="1683"/>
      <c r="L29" s="1683"/>
      <c r="M29" s="1684"/>
    </row>
    <row r="30" spans="1:22" ht="16.5" customHeight="1">
      <c r="A30" s="1674">
        <v>10</v>
      </c>
      <c r="B30" s="1675"/>
      <c r="C30" s="1680"/>
      <c r="D30" s="1677"/>
      <c r="E30" s="1678"/>
      <c r="F30" s="1678"/>
      <c r="G30" s="1678"/>
      <c r="H30" s="1678"/>
      <c r="I30" s="1678"/>
      <c r="J30" s="1678"/>
      <c r="K30" s="1678"/>
      <c r="L30" s="1678"/>
      <c r="M30" s="1679"/>
    </row>
    <row r="31" spans="1:22" ht="25.5" customHeight="1">
      <c r="A31" s="1674"/>
      <c r="B31" s="1676"/>
      <c r="C31" s="1681"/>
      <c r="D31" s="1682"/>
      <c r="E31" s="1683"/>
      <c r="F31" s="1683"/>
      <c r="G31" s="1683"/>
      <c r="H31" s="1683"/>
      <c r="I31" s="1683"/>
      <c r="J31" s="1683"/>
      <c r="K31" s="1683"/>
      <c r="L31" s="1683"/>
      <c r="M31" s="1684"/>
    </row>
    <row r="32" spans="1:22" ht="16.5" customHeight="1">
      <c r="A32" s="1674">
        <v>11</v>
      </c>
      <c r="B32" s="1675"/>
      <c r="C32" s="1680"/>
      <c r="D32" s="1677"/>
      <c r="E32" s="1678"/>
      <c r="F32" s="1678"/>
      <c r="G32" s="1678"/>
      <c r="H32" s="1678"/>
      <c r="I32" s="1678"/>
      <c r="J32" s="1678"/>
      <c r="K32" s="1678"/>
      <c r="L32" s="1678"/>
      <c r="M32" s="1679"/>
    </row>
    <row r="33" spans="1:13" ht="25.5" customHeight="1">
      <c r="A33" s="1674"/>
      <c r="B33" s="1676"/>
      <c r="C33" s="1681"/>
      <c r="D33" s="1682"/>
      <c r="E33" s="1683"/>
      <c r="F33" s="1683"/>
      <c r="G33" s="1683"/>
      <c r="H33" s="1683"/>
      <c r="I33" s="1683"/>
      <c r="J33" s="1683"/>
      <c r="K33" s="1683"/>
      <c r="L33" s="1683"/>
      <c r="M33" s="1684"/>
    </row>
    <row r="34" spans="1:13" ht="16.5" customHeight="1">
      <c r="A34" s="1674">
        <v>12</v>
      </c>
      <c r="B34" s="1675"/>
      <c r="C34" s="1680"/>
      <c r="D34" s="1677"/>
      <c r="E34" s="1678"/>
      <c r="F34" s="1678"/>
      <c r="G34" s="1678"/>
      <c r="H34" s="1678"/>
      <c r="I34" s="1678"/>
      <c r="J34" s="1678"/>
      <c r="K34" s="1678"/>
      <c r="L34" s="1678"/>
      <c r="M34" s="1679"/>
    </row>
    <row r="35" spans="1:13" ht="25.5" customHeight="1">
      <c r="A35" s="1674"/>
      <c r="B35" s="1676"/>
      <c r="C35" s="1681"/>
      <c r="D35" s="1682"/>
      <c r="E35" s="1683"/>
      <c r="F35" s="1683"/>
      <c r="G35" s="1683"/>
      <c r="H35" s="1683"/>
      <c r="I35" s="1683"/>
      <c r="J35" s="1683"/>
      <c r="K35" s="1683"/>
      <c r="L35" s="1683"/>
      <c r="M35" s="1684"/>
    </row>
    <row r="36" spans="1:13" ht="16.5" customHeight="1">
      <c r="A36" s="1674">
        <v>13</v>
      </c>
      <c r="B36" s="1675"/>
      <c r="C36" s="1680"/>
      <c r="D36" s="1677"/>
      <c r="E36" s="1678"/>
      <c r="F36" s="1678"/>
      <c r="G36" s="1678"/>
      <c r="H36" s="1678"/>
      <c r="I36" s="1678"/>
      <c r="J36" s="1678"/>
      <c r="K36" s="1678"/>
      <c r="L36" s="1678"/>
      <c r="M36" s="1679"/>
    </row>
    <row r="37" spans="1:13" ht="25.5" customHeight="1">
      <c r="A37" s="1674"/>
      <c r="B37" s="1676"/>
      <c r="C37" s="1681"/>
      <c r="D37" s="1682"/>
      <c r="E37" s="1683"/>
      <c r="F37" s="1683"/>
      <c r="G37" s="1683"/>
      <c r="H37" s="1683"/>
      <c r="I37" s="1683"/>
      <c r="J37" s="1683"/>
      <c r="K37" s="1683"/>
      <c r="L37" s="1683"/>
      <c r="M37" s="1684"/>
    </row>
    <row r="38" spans="1:13" ht="16.5" customHeight="1">
      <c r="A38" s="1674">
        <v>14</v>
      </c>
      <c r="B38" s="1675"/>
      <c r="C38" s="1680"/>
      <c r="D38" s="1677"/>
      <c r="E38" s="1678"/>
      <c r="F38" s="1678"/>
      <c r="G38" s="1678"/>
      <c r="H38" s="1678"/>
      <c r="I38" s="1678"/>
      <c r="J38" s="1678"/>
      <c r="K38" s="1678"/>
      <c r="L38" s="1678"/>
      <c r="M38" s="1679"/>
    </row>
    <row r="39" spans="1:13" ht="25.5" customHeight="1">
      <c r="A39" s="1674"/>
      <c r="B39" s="1676"/>
      <c r="C39" s="1681"/>
      <c r="D39" s="1682"/>
      <c r="E39" s="1683"/>
      <c r="F39" s="1683"/>
      <c r="G39" s="1683"/>
      <c r="H39" s="1683"/>
      <c r="I39" s="1683"/>
      <c r="J39" s="1683"/>
      <c r="K39" s="1683"/>
      <c r="L39" s="1683"/>
      <c r="M39" s="1684"/>
    </row>
    <row r="40" spans="1:13" ht="16.5" customHeight="1">
      <c r="A40" s="1674">
        <v>15</v>
      </c>
      <c r="B40" s="1675"/>
      <c r="C40" s="1680"/>
      <c r="D40" s="1677"/>
      <c r="E40" s="1678"/>
      <c r="F40" s="1678"/>
      <c r="G40" s="1678"/>
      <c r="H40" s="1678"/>
      <c r="I40" s="1678"/>
      <c r="J40" s="1678"/>
      <c r="K40" s="1678"/>
      <c r="L40" s="1678"/>
      <c r="M40" s="1679"/>
    </row>
    <row r="41" spans="1:13" ht="25.5" customHeight="1">
      <c r="A41" s="1674"/>
      <c r="B41" s="1676"/>
      <c r="C41" s="1681"/>
      <c r="D41" s="1682"/>
      <c r="E41" s="1683"/>
      <c r="F41" s="1683"/>
      <c r="G41" s="1683"/>
      <c r="H41" s="1683"/>
      <c r="I41" s="1683"/>
      <c r="J41" s="1683"/>
      <c r="K41" s="1683"/>
      <c r="L41" s="1683"/>
      <c r="M41" s="1684"/>
    </row>
    <row r="42" spans="1:13" ht="16.5" customHeight="1">
      <c r="A42" s="1674">
        <v>16</v>
      </c>
      <c r="B42" s="1675"/>
      <c r="C42" s="1680"/>
      <c r="D42" s="1677"/>
      <c r="E42" s="1678"/>
      <c r="F42" s="1678"/>
      <c r="G42" s="1678"/>
      <c r="H42" s="1678"/>
      <c r="I42" s="1678"/>
      <c r="J42" s="1678"/>
      <c r="K42" s="1678"/>
      <c r="L42" s="1678"/>
      <c r="M42" s="1679"/>
    </row>
    <row r="43" spans="1:13" ht="25.5" customHeight="1">
      <c r="A43" s="1674"/>
      <c r="B43" s="1676"/>
      <c r="C43" s="1681"/>
      <c r="D43" s="1682"/>
      <c r="E43" s="1683"/>
      <c r="F43" s="1683"/>
      <c r="G43" s="1683"/>
      <c r="H43" s="1683"/>
      <c r="I43" s="1683"/>
      <c r="J43" s="1683"/>
      <c r="K43" s="1683"/>
      <c r="L43" s="1683"/>
      <c r="M43" s="1684"/>
    </row>
    <row r="44" spans="1:13" ht="16.5" customHeight="1">
      <c r="A44" s="1674">
        <v>17</v>
      </c>
      <c r="B44" s="1675"/>
      <c r="C44" s="1680"/>
      <c r="D44" s="1677"/>
      <c r="E44" s="1678"/>
      <c r="F44" s="1678"/>
      <c r="G44" s="1678"/>
      <c r="H44" s="1678"/>
      <c r="I44" s="1678"/>
      <c r="J44" s="1678"/>
      <c r="K44" s="1678"/>
      <c r="L44" s="1678"/>
      <c r="M44" s="1679"/>
    </row>
    <row r="45" spans="1:13" ht="25.5" customHeight="1">
      <c r="A45" s="1674"/>
      <c r="B45" s="1676"/>
      <c r="C45" s="1681"/>
      <c r="D45" s="1682"/>
      <c r="E45" s="1683"/>
      <c r="F45" s="1683"/>
      <c r="G45" s="1683"/>
      <c r="H45" s="1683"/>
      <c r="I45" s="1683"/>
      <c r="J45" s="1683"/>
      <c r="K45" s="1683"/>
      <c r="L45" s="1683"/>
      <c r="M45" s="1684"/>
    </row>
  </sheetData>
  <sheetProtection algorithmName="SHA-512" hashValue="kf2KYBJMr44H9RZt2Zdgyt5Zb09fm3w7dHe/VhSyut8cFQgsACy0D0jSSvn2BSax3fIeGFK4FH5d/y1GLhiZ9g==" saltValue="Bp9XjKEOMQOb/SThbtkQOg==" spinCount="100000" sheet="1" objects="1" scenarios="1" selectLockedCells="1"/>
  <mergeCells count="94">
    <mergeCell ref="Q4:Q5"/>
    <mergeCell ref="O12:V17"/>
    <mergeCell ref="C10:C11"/>
    <mergeCell ref="B10:B11"/>
    <mergeCell ref="B6:M6"/>
    <mergeCell ref="D8:F8"/>
    <mergeCell ref="D16:M16"/>
    <mergeCell ref="D17:M17"/>
    <mergeCell ref="P4:P5"/>
    <mergeCell ref="F9:G9"/>
    <mergeCell ref="O4:O5"/>
    <mergeCell ref="D18:M18"/>
    <mergeCell ref="D19:M19"/>
    <mergeCell ref="D15:M15"/>
    <mergeCell ref="B12:B13"/>
    <mergeCell ref="D12:M12"/>
    <mergeCell ref="D13:M13"/>
    <mergeCell ref="D14:M14"/>
    <mergeCell ref="B16:B17"/>
    <mergeCell ref="B18:B19"/>
    <mergeCell ref="C18:C19"/>
    <mergeCell ref="C16:C17"/>
    <mergeCell ref="C12:C13"/>
    <mergeCell ref="C14:C15"/>
    <mergeCell ref="B14:B15"/>
    <mergeCell ref="B20:B21"/>
    <mergeCell ref="A30:A31"/>
    <mergeCell ref="A28:A29"/>
    <mergeCell ref="A34:A35"/>
    <mergeCell ref="A12:A13"/>
    <mergeCell ref="A14:A15"/>
    <mergeCell ref="A16:A17"/>
    <mergeCell ref="A18:A19"/>
    <mergeCell ref="A32:A33"/>
    <mergeCell ref="A22:A23"/>
    <mergeCell ref="A24:A25"/>
    <mergeCell ref="A26:A27"/>
    <mergeCell ref="A20:A21"/>
    <mergeCell ref="B34:B35"/>
    <mergeCell ref="D28:M28"/>
    <mergeCell ref="D29:M29"/>
    <mergeCell ref="B28:B29"/>
    <mergeCell ref="C28:C29"/>
    <mergeCell ref="B22:B23"/>
    <mergeCell ref="B24:B25"/>
    <mergeCell ref="B26:B27"/>
    <mergeCell ref="C30:C31"/>
    <mergeCell ref="D30:M30"/>
    <mergeCell ref="D31:M31"/>
    <mergeCell ref="B30:B31"/>
    <mergeCell ref="C20:C21"/>
    <mergeCell ref="D22:M22"/>
    <mergeCell ref="D20:M20"/>
    <mergeCell ref="D21:M21"/>
    <mergeCell ref="C26:C27"/>
    <mergeCell ref="C24:C25"/>
    <mergeCell ref="D26:M26"/>
    <mergeCell ref="D27:M27"/>
    <mergeCell ref="D25:M25"/>
    <mergeCell ref="C22:C23"/>
    <mergeCell ref="D23:M23"/>
    <mergeCell ref="D24:M24"/>
    <mergeCell ref="C34:C35"/>
    <mergeCell ref="D36:M36"/>
    <mergeCell ref="C32:C33"/>
    <mergeCell ref="B32:B33"/>
    <mergeCell ref="D32:M32"/>
    <mergeCell ref="D33:M33"/>
    <mergeCell ref="D34:M34"/>
    <mergeCell ref="B36:B37"/>
    <mergeCell ref="D37:M37"/>
    <mergeCell ref="C36:C37"/>
    <mergeCell ref="D35:M35"/>
    <mergeCell ref="B38:B39"/>
    <mergeCell ref="D38:M38"/>
    <mergeCell ref="B42:B43"/>
    <mergeCell ref="C42:C43"/>
    <mergeCell ref="C44:C45"/>
    <mergeCell ref="B44:B45"/>
    <mergeCell ref="B40:B41"/>
    <mergeCell ref="C40:C41"/>
    <mergeCell ref="C38:C39"/>
    <mergeCell ref="D45:M45"/>
    <mergeCell ref="D40:M40"/>
    <mergeCell ref="D39:M39"/>
    <mergeCell ref="D41:M41"/>
    <mergeCell ref="D44:M44"/>
    <mergeCell ref="D42:M42"/>
    <mergeCell ref="D43:M43"/>
    <mergeCell ref="A44:A45"/>
    <mergeCell ref="A36:A37"/>
    <mergeCell ref="A38:A39"/>
    <mergeCell ref="A40:A41"/>
    <mergeCell ref="A42:A43"/>
  </mergeCells>
  <phoneticPr fontId="3"/>
  <dataValidations count="1">
    <dataValidation imeMode="on" allowBlank="1" showInputMessage="1" showErrorMessage="1" sqref="B34:F34 B38:F38 B36:F36 B40:F40 B32:F32 B30:F30 B22:F22 B18:F18 B28:F28 B14:F14 B12:F12 B26:F26 B16:F16 B24:F24 B20:F20 B44:F44 B42:F42" xr:uid="{00000000-0002-0000-1700-000000000000}"/>
  </dataValidations>
  <printOptions horizontalCentered="1"/>
  <pageMargins left="0.82677165354330717" right="0.39370078740157483" top="0.59055118110236227" bottom="0.39370078740157483" header="0.31496062992125984" footer="0.19685039370078741"/>
  <pageSetup paperSize="9" orientation="portrait" horizontalDpi="4294967294" verticalDpi="300"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Q46"/>
  <sheetViews>
    <sheetView showZeros="0" workbookViewId="0">
      <selection activeCell="I12" sqref="I12:AF12"/>
    </sheetView>
  </sheetViews>
  <sheetFormatPr defaultColWidth="3.5" defaultRowHeight="21.75" customHeight="1"/>
  <cols>
    <col min="1" max="1" width="9.375" style="511" customWidth="1"/>
    <col min="2" max="2" width="3.5" style="511" customWidth="1"/>
    <col min="3" max="3" width="3.125" style="511" customWidth="1"/>
    <col min="4" max="5" width="3.5" style="511" customWidth="1"/>
    <col min="6" max="6" width="3.125" style="511" customWidth="1"/>
    <col min="7" max="7" width="3.5" style="511" customWidth="1"/>
    <col min="8" max="8" width="3.125" style="511" customWidth="1"/>
    <col min="9" max="9" width="4" style="511" customWidth="1"/>
    <col min="10" max="10" width="3.125" style="511" customWidth="1"/>
    <col min="11" max="32" width="3.5" style="511" customWidth="1"/>
    <col min="33" max="33" width="1.75" style="511" customWidth="1"/>
    <col min="34" max="34" width="3.75" style="511" customWidth="1"/>
    <col min="35" max="35" width="7.625" style="511" customWidth="1"/>
    <col min="36" max="16384" width="3.5" style="511"/>
  </cols>
  <sheetData>
    <row r="1" spans="1:35" ht="80.25" customHeight="1"/>
    <row r="2" spans="1:35" s="509" customFormat="1" ht="45.75" customHeight="1">
      <c r="B2" s="1709" t="s">
        <v>639</v>
      </c>
      <c r="C2" s="1710"/>
      <c r="D2" s="1710"/>
      <c r="E2" s="1710"/>
      <c r="F2" s="1710"/>
      <c r="G2" s="1710"/>
      <c r="H2" s="1710"/>
      <c r="I2" s="1710"/>
      <c r="J2" s="1710"/>
      <c r="K2" s="1710"/>
      <c r="L2" s="1710"/>
      <c r="M2" s="1710"/>
      <c r="N2" s="1710"/>
      <c r="O2" s="1710"/>
      <c r="P2" s="1710"/>
      <c r="Q2" s="1710"/>
      <c r="R2" s="1710"/>
      <c r="S2" s="1710"/>
      <c r="T2" s="1710"/>
      <c r="U2" s="1710"/>
      <c r="V2" s="1710"/>
      <c r="W2" s="1710"/>
      <c r="X2" s="1710"/>
      <c r="Y2" s="1710"/>
      <c r="Z2" s="1710"/>
      <c r="AA2" s="1710"/>
      <c r="AB2" s="1710"/>
      <c r="AC2" s="1710"/>
      <c r="AD2" s="1710"/>
      <c r="AE2" s="1710"/>
      <c r="AF2" s="1710"/>
      <c r="AG2" s="1711"/>
    </row>
    <row r="3" spans="1:35" s="510" customFormat="1" ht="20.25" customHeight="1">
      <c r="B3" s="586" t="s">
        <v>595</v>
      </c>
      <c r="C3" s="587"/>
      <c r="D3" s="587"/>
      <c r="E3" s="587"/>
      <c r="F3" s="587"/>
      <c r="G3" s="587"/>
      <c r="H3" s="587"/>
      <c r="I3" s="587"/>
      <c r="J3" s="587"/>
      <c r="K3" s="1716" t="s">
        <v>596</v>
      </c>
      <c r="L3" s="1716"/>
      <c r="M3" s="1716"/>
      <c r="N3" s="1716"/>
      <c r="O3" s="1716"/>
      <c r="P3" s="1716"/>
      <c r="Q3" s="1716"/>
      <c r="R3" s="1716"/>
      <c r="S3" s="1716"/>
      <c r="T3" s="1716"/>
      <c r="U3" s="1716"/>
      <c r="V3" s="1716"/>
      <c r="W3" s="1716"/>
      <c r="X3" s="1716"/>
      <c r="Y3" s="1716"/>
      <c r="Z3" s="1716"/>
      <c r="AA3" s="1716"/>
      <c r="AB3" s="587"/>
      <c r="AC3" s="587"/>
      <c r="AD3" s="587"/>
      <c r="AE3" s="587"/>
      <c r="AF3" s="587"/>
      <c r="AG3" s="588"/>
    </row>
    <row r="4" spans="1:35" s="28" customFormat="1" ht="16.5" customHeight="1">
      <c r="A4" s="107"/>
      <c r="B4" s="1717" t="s">
        <v>767</v>
      </c>
      <c r="C4" s="1717"/>
      <c r="D4" s="1717"/>
      <c r="E4" s="1717"/>
      <c r="F4" s="1717"/>
      <c r="G4" s="1717"/>
      <c r="H4" s="1717"/>
      <c r="I4" s="1717"/>
      <c r="J4" s="1717"/>
      <c r="K4" s="1717"/>
      <c r="L4" s="1717"/>
      <c r="M4" s="1717"/>
      <c r="N4" s="1717"/>
      <c r="O4" s="1717"/>
      <c r="P4" s="1717"/>
      <c r="Q4" s="1717"/>
      <c r="R4" s="1717"/>
      <c r="S4" s="1717"/>
      <c r="T4" s="1717"/>
      <c r="U4" s="1717"/>
      <c r="V4" s="1717"/>
      <c r="W4" s="1717"/>
      <c r="X4" s="1717"/>
      <c r="Y4" s="1717"/>
      <c r="Z4" s="1717"/>
      <c r="AA4" s="1717"/>
      <c r="AB4" s="1717"/>
      <c r="AC4" s="1717"/>
      <c r="AD4" s="1717"/>
      <c r="AE4" s="1717"/>
      <c r="AF4" s="1717"/>
      <c r="AG4" s="1717"/>
    </row>
    <row r="5" spans="1:35" s="141" customFormat="1" ht="16.5" customHeight="1">
      <c r="A5" s="229"/>
      <c r="B5" s="1718"/>
      <c r="C5" s="1718"/>
      <c r="D5" s="1718"/>
      <c r="E5" s="1718"/>
      <c r="F5" s="1718"/>
      <c r="G5" s="1718"/>
      <c r="H5" s="1718"/>
      <c r="I5" s="1718"/>
      <c r="J5" s="1718"/>
      <c r="K5" s="1718"/>
      <c r="L5" s="1718"/>
      <c r="M5" s="1718"/>
      <c r="N5" s="1718"/>
      <c r="O5" s="1718"/>
      <c r="P5" s="1718"/>
      <c r="Q5" s="1718"/>
      <c r="R5" s="1718"/>
      <c r="S5" s="1718"/>
      <c r="T5" s="1718"/>
      <c r="U5" s="1718"/>
      <c r="V5" s="1718"/>
      <c r="W5" s="1718"/>
      <c r="X5" s="1718"/>
      <c r="Y5" s="1718"/>
      <c r="Z5" s="1718"/>
      <c r="AA5" s="1718"/>
      <c r="AB5" s="1718"/>
      <c r="AC5" s="1718"/>
      <c r="AD5" s="1718"/>
      <c r="AE5" s="1718"/>
      <c r="AF5" s="1718"/>
      <c r="AG5" s="1718"/>
    </row>
    <row r="6" spans="1:35" ht="21.75" customHeight="1">
      <c r="B6" s="512" t="s">
        <v>597</v>
      </c>
      <c r="C6" s="513"/>
      <c r="D6" s="513"/>
      <c r="E6" s="513"/>
      <c r="F6" s="513"/>
      <c r="G6" s="513"/>
      <c r="H6" s="513"/>
      <c r="I6" s="513"/>
      <c r="J6" s="513"/>
      <c r="K6" s="513"/>
      <c r="L6" s="513"/>
      <c r="M6" s="513"/>
      <c r="N6" s="513"/>
      <c r="O6" s="513"/>
      <c r="P6" s="513"/>
      <c r="Q6" s="513"/>
      <c r="R6" s="513"/>
      <c r="S6" s="513"/>
      <c r="T6" s="513"/>
      <c r="U6" s="513"/>
      <c r="V6" s="513"/>
      <c r="W6" s="513"/>
      <c r="X6" s="513"/>
      <c r="Y6" s="513"/>
      <c r="Z6" s="513"/>
      <c r="AA6" s="513"/>
      <c r="AB6" s="513"/>
      <c r="AC6" s="513"/>
      <c r="AD6" s="513"/>
      <c r="AE6" s="513"/>
      <c r="AF6" s="513"/>
      <c r="AG6" s="514"/>
      <c r="AI6" s="510"/>
    </row>
    <row r="7" spans="1:35" ht="13.5" customHeight="1">
      <c r="B7" s="515"/>
      <c r="C7" s="515"/>
      <c r="D7" s="515"/>
      <c r="E7" s="515"/>
      <c r="F7" s="515"/>
      <c r="G7" s="515"/>
      <c r="H7" s="515"/>
      <c r="I7" s="515"/>
      <c r="J7" s="515"/>
      <c r="K7" s="515"/>
      <c r="L7" s="516"/>
      <c r="M7" s="516"/>
      <c r="N7" s="516"/>
      <c r="O7" s="1719" t="s">
        <v>598</v>
      </c>
      <c r="P7" s="1719"/>
      <c r="Q7" s="1719"/>
      <c r="R7" s="1719"/>
      <c r="S7" s="1719"/>
      <c r="T7" s="516"/>
      <c r="U7" s="516"/>
      <c r="V7" s="516"/>
      <c r="W7" s="516"/>
      <c r="X7" s="513"/>
      <c r="Y7" s="513"/>
      <c r="Z7" s="513"/>
      <c r="AA7" s="513"/>
      <c r="AB7" s="513"/>
      <c r="AC7" s="513"/>
      <c r="AD7" s="517"/>
      <c r="AE7" s="513"/>
      <c r="AF7" s="513"/>
      <c r="AG7" s="518" t="s">
        <v>599</v>
      </c>
    </row>
    <row r="8" spans="1:35" ht="13.5" customHeight="1">
      <c r="B8" s="515"/>
      <c r="C8" s="515"/>
      <c r="D8" s="515"/>
      <c r="E8" s="515"/>
      <c r="F8" s="515"/>
      <c r="G8" s="515"/>
      <c r="H8" s="515"/>
      <c r="I8" s="1720" t="s">
        <v>600</v>
      </c>
      <c r="J8" s="1720"/>
      <c r="K8" s="1720"/>
      <c r="L8" s="1720"/>
      <c r="M8" s="1720"/>
      <c r="N8" s="516"/>
      <c r="O8" s="1721" t="s">
        <v>601</v>
      </c>
      <c r="P8" s="1721"/>
      <c r="Q8" s="1721"/>
      <c r="R8" s="1721"/>
      <c r="S8" s="1721"/>
      <c r="T8" s="516"/>
      <c r="U8" s="1722" t="s">
        <v>602</v>
      </c>
      <c r="V8" s="1722"/>
      <c r="W8" s="1722"/>
      <c r="X8" s="1722"/>
      <c r="Y8" s="1722"/>
      <c r="Z8" s="1722"/>
      <c r="AA8" s="1722"/>
      <c r="AB8" s="1722"/>
      <c r="AC8" s="1722"/>
      <c r="AD8" s="1722"/>
      <c r="AE8" s="1722"/>
      <c r="AF8" s="1722"/>
      <c r="AG8" s="1722"/>
    </row>
    <row r="9" spans="1:35" ht="13.5" customHeight="1">
      <c r="B9" s="515"/>
      <c r="C9" s="515"/>
      <c r="D9" s="515"/>
      <c r="E9" s="515"/>
      <c r="F9" s="515"/>
      <c r="G9" s="515"/>
      <c r="H9" s="515"/>
      <c r="I9" s="1720"/>
      <c r="J9" s="1720"/>
      <c r="K9" s="1720"/>
      <c r="L9" s="1720"/>
      <c r="M9" s="1720"/>
      <c r="N9" s="516"/>
      <c r="O9" s="1723" t="s">
        <v>603</v>
      </c>
      <c r="P9" s="1723"/>
      <c r="Q9" s="1723"/>
      <c r="R9" s="1723"/>
      <c r="S9" s="1723"/>
      <c r="T9" s="516"/>
      <c r="U9" s="1722"/>
      <c r="V9" s="1722"/>
      <c r="W9" s="1722"/>
      <c r="X9" s="1722"/>
      <c r="Y9" s="1722"/>
      <c r="Z9" s="1722"/>
      <c r="AA9" s="1722"/>
      <c r="AB9" s="1722"/>
      <c r="AC9" s="1722"/>
      <c r="AD9" s="1722"/>
      <c r="AE9" s="1722"/>
      <c r="AF9" s="1722"/>
      <c r="AG9" s="1722"/>
    </row>
    <row r="10" spans="1:35" ht="13.5" customHeight="1">
      <c r="B10" s="515"/>
      <c r="C10" s="515"/>
      <c r="D10" s="515"/>
      <c r="E10" s="515"/>
      <c r="F10" s="515"/>
      <c r="G10" s="515"/>
      <c r="H10" s="515"/>
      <c r="I10" s="515"/>
      <c r="J10" s="515"/>
      <c r="K10" s="515"/>
      <c r="L10" s="516"/>
      <c r="M10" s="516"/>
      <c r="N10" s="516"/>
      <c r="O10" s="1715" t="s">
        <v>604</v>
      </c>
      <c r="P10" s="1715"/>
      <c r="Q10" s="1715"/>
      <c r="R10" s="1715"/>
      <c r="S10" s="1715"/>
      <c r="T10" s="516"/>
      <c r="U10" s="516"/>
      <c r="V10" s="516"/>
      <c r="W10" s="516"/>
      <c r="X10" s="513"/>
      <c r="Y10" s="513"/>
      <c r="Z10" s="513"/>
      <c r="AA10" s="513"/>
      <c r="AB10" s="513"/>
      <c r="AC10" s="513"/>
      <c r="AD10" s="513"/>
      <c r="AE10" s="513"/>
      <c r="AF10" s="513"/>
      <c r="AG10" s="513"/>
    </row>
    <row r="11" spans="1:35" ht="7.5" customHeight="1">
      <c r="B11" s="515"/>
      <c r="C11" s="515"/>
      <c r="D11" s="515"/>
      <c r="E11" s="515"/>
      <c r="F11" s="515"/>
      <c r="G11" s="515"/>
      <c r="H11" s="515"/>
      <c r="I11" s="515"/>
      <c r="J11" s="515"/>
      <c r="K11" s="515"/>
      <c r="L11" s="516"/>
      <c r="M11" s="516"/>
      <c r="N11" s="516"/>
      <c r="O11" s="763"/>
      <c r="P11" s="763"/>
      <c r="Q11" s="763"/>
      <c r="R11" s="763"/>
      <c r="S11" s="763"/>
      <c r="T11" s="516"/>
      <c r="U11" s="516"/>
      <c r="V11" s="516"/>
      <c r="W11" s="516"/>
      <c r="X11" s="513"/>
      <c r="Y11" s="513"/>
      <c r="Z11" s="513"/>
      <c r="AA11" s="513"/>
      <c r="AB11" s="513"/>
      <c r="AC11" s="513"/>
      <c r="AD11" s="513"/>
      <c r="AE11" s="513"/>
      <c r="AF11" s="513"/>
      <c r="AG11" s="513"/>
    </row>
    <row r="12" spans="1:35" ht="33" customHeight="1">
      <c r="B12" s="519"/>
      <c r="C12" s="1356" t="s">
        <v>105</v>
      </c>
      <c r="D12" s="1356"/>
      <c r="E12" s="1356"/>
      <c r="F12" s="1356"/>
      <c r="G12" s="520"/>
      <c r="H12" s="521"/>
      <c r="I12" s="1357"/>
      <c r="J12" s="1357"/>
      <c r="K12" s="1357"/>
      <c r="L12" s="1357"/>
      <c r="M12" s="1357"/>
      <c r="N12" s="1357"/>
      <c r="O12" s="1357"/>
      <c r="P12" s="1357"/>
      <c r="Q12" s="1357"/>
      <c r="R12" s="1357"/>
      <c r="S12" s="1357"/>
      <c r="T12" s="1357"/>
      <c r="U12" s="1357"/>
      <c r="V12" s="1357"/>
      <c r="W12" s="1357"/>
      <c r="X12" s="1357"/>
      <c r="Y12" s="1357"/>
      <c r="Z12" s="1357"/>
      <c r="AA12" s="1357"/>
      <c r="AB12" s="1357"/>
      <c r="AC12" s="1357"/>
      <c r="AD12" s="1357"/>
      <c r="AE12" s="1357"/>
      <c r="AF12" s="1357"/>
      <c r="AG12" s="522"/>
    </row>
    <row r="13" spans="1:35" ht="9" customHeight="1">
      <c r="A13" s="1370" t="s">
        <v>606</v>
      </c>
      <c r="B13" s="523"/>
      <c r="C13" s="1371" t="str">
        <f>IF(I13="","","フ　　リ　　ガ　　ナ")</f>
        <v/>
      </c>
      <c r="D13" s="1371"/>
      <c r="E13" s="1371"/>
      <c r="F13" s="1371"/>
      <c r="G13" s="524"/>
      <c r="H13" s="1372"/>
      <c r="I13" s="1373"/>
      <c r="J13" s="1373"/>
      <c r="K13" s="1373"/>
      <c r="L13" s="1373"/>
      <c r="M13" s="1373"/>
      <c r="N13" s="1373"/>
      <c r="O13" s="1373"/>
      <c r="P13" s="1373"/>
      <c r="Q13" s="525"/>
      <c r="R13" s="1374" t="s">
        <v>607</v>
      </c>
      <c r="S13" s="1345"/>
      <c r="T13" s="1345"/>
      <c r="U13" s="1345"/>
      <c r="V13" s="1338"/>
      <c r="W13" s="1358"/>
      <c r="X13" s="1358"/>
      <c r="Y13" s="1358"/>
      <c r="Z13" s="1360" t="s">
        <v>19</v>
      </c>
      <c r="AA13" s="1358"/>
      <c r="AB13" s="1358"/>
      <c r="AC13" s="1360" t="s">
        <v>20</v>
      </c>
      <c r="AD13" s="1358"/>
      <c r="AE13" s="1358"/>
      <c r="AF13" s="1360" t="s">
        <v>608</v>
      </c>
      <c r="AG13" s="1368"/>
    </row>
    <row r="14" spans="1:35" ht="24" customHeight="1">
      <c r="A14" s="1370"/>
      <c r="B14" s="528"/>
      <c r="C14" s="1376" t="s">
        <v>64</v>
      </c>
      <c r="D14" s="1376"/>
      <c r="E14" s="1376"/>
      <c r="F14" s="1376"/>
      <c r="G14" s="529"/>
      <c r="H14" s="1365"/>
      <c r="I14" s="1377"/>
      <c r="J14" s="1377"/>
      <c r="K14" s="1377"/>
      <c r="L14" s="1377"/>
      <c r="M14" s="1377"/>
      <c r="N14" s="1377"/>
      <c r="O14" s="1377"/>
      <c r="P14" s="1377"/>
      <c r="Q14" s="1377"/>
      <c r="R14" s="1375"/>
      <c r="S14" s="1347"/>
      <c r="T14" s="1347"/>
      <c r="U14" s="1347"/>
      <c r="V14" s="1339"/>
      <c r="W14" s="1359"/>
      <c r="X14" s="1359"/>
      <c r="Y14" s="1359"/>
      <c r="Z14" s="1361"/>
      <c r="AA14" s="1359"/>
      <c r="AB14" s="1359"/>
      <c r="AC14" s="1361"/>
      <c r="AD14" s="1359"/>
      <c r="AE14" s="1359"/>
      <c r="AF14" s="1361"/>
      <c r="AG14" s="1369"/>
    </row>
    <row r="15" spans="1:35" ht="33" customHeight="1">
      <c r="A15" s="1370"/>
      <c r="B15" s="532"/>
      <c r="C15" s="1362" t="s">
        <v>643</v>
      </c>
      <c r="D15" s="1362"/>
      <c r="E15" s="1362"/>
      <c r="F15" s="1362"/>
      <c r="G15" s="533"/>
      <c r="H15" s="534"/>
      <c r="I15" s="1363"/>
      <c r="J15" s="1363"/>
      <c r="K15" s="1363"/>
      <c r="L15" s="1363"/>
      <c r="M15" s="1363"/>
      <c r="N15" s="1363"/>
      <c r="O15" s="1363"/>
      <c r="P15" s="1363"/>
      <c r="Q15" s="1363"/>
      <c r="R15" s="1363"/>
      <c r="S15" s="1363"/>
      <c r="T15" s="1363"/>
      <c r="U15" s="1363"/>
      <c r="V15" s="1363"/>
      <c r="W15" s="535"/>
      <c r="X15" s="535"/>
      <c r="Y15" s="535"/>
      <c r="Z15" s="535"/>
      <c r="AA15" s="535"/>
      <c r="AB15" s="535"/>
      <c r="AC15" s="535"/>
      <c r="AD15" s="535"/>
      <c r="AE15" s="535"/>
      <c r="AF15" s="535"/>
      <c r="AG15" s="536"/>
    </row>
    <row r="16" spans="1:35" ht="16.5" customHeight="1">
      <c r="B16" s="1348" t="s">
        <v>609</v>
      </c>
      <c r="C16" s="537"/>
      <c r="D16" s="1351" t="s">
        <v>610</v>
      </c>
      <c r="E16" s="1351"/>
      <c r="F16" s="1351"/>
      <c r="G16" s="1351"/>
      <c r="H16" s="1351"/>
      <c r="I16" s="1351"/>
      <c r="J16" s="538"/>
      <c r="K16" s="1352" t="s">
        <v>611</v>
      </c>
      <c r="L16" s="1353"/>
      <c r="M16" s="1353"/>
      <c r="N16" s="1353"/>
      <c r="O16" s="1353"/>
      <c r="P16" s="1353"/>
      <c r="Q16" s="1353"/>
      <c r="R16" s="1353"/>
      <c r="S16" s="1353"/>
      <c r="T16" s="1353"/>
      <c r="U16" s="1353"/>
      <c r="V16" s="1353"/>
      <c r="W16" s="1353"/>
      <c r="X16" s="1353"/>
      <c r="Y16" s="1353"/>
      <c r="Z16" s="1353"/>
      <c r="AA16" s="1353"/>
      <c r="AB16" s="1353"/>
      <c r="AC16" s="1353"/>
      <c r="AD16" s="1353"/>
      <c r="AE16" s="1353"/>
      <c r="AF16" s="1353"/>
      <c r="AG16" s="1354"/>
    </row>
    <row r="17" spans="1:43" ht="16.5" customHeight="1">
      <c r="B17" s="1349"/>
      <c r="C17" s="526"/>
      <c r="D17" s="1342"/>
      <c r="E17" s="1342"/>
      <c r="F17" s="1345" t="s">
        <v>19</v>
      </c>
      <c r="G17" s="1342"/>
      <c r="H17" s="1345" t="s">
        <v>20</v>
      </c>
      <c r="I17" s="1342"/>
      <c r="J17" s="1338" t="s">
        <v>21</v>
      </c>
      <c r="K17" s="539"/>
      <c r="L17" s="1340"/>
      <c r="M17" s="1340"/>
      <c r="N17" s="1340"/>
      <c r="O17" s="1340"/>
      <c r="P17" s="1340"/>
      <c r="Q17" s="1340"/>
      <c r="R17" s="1340"/>
      <c r="S17" s="1340"/>
      <c r="T17" s="1340"/>
      <c r="U17" s="1340"/>
      <c r="V17" s="1340"/>
      <c r="W17" s="1340"/>
      <c r="X17" s="1340"/>
      <c r="Y17" s="1340"/>
      <c r="Z17" s="1340"/>
      <c r="AA17" s="1340"/>
      <c r="AB17" s="1340"/>
      <c r="AC17" s="1340"/>
      <c r="AD17" s="1340"/>
      <c r="AE17" s="1340"/>
      <c r="AF17" s="1340"/>
      <c r="AG17" s="540"/>
      <c r="AH17" s="1708" t="s">
        <v>617</v>
      </c>
      <c r="AI17" s="1709" t="s">
        <v>640</v>
      </c>
      <c r="AJ17" s="1710"/>
      <c r="AK17" s="1711"/>
    </row>
    <row r="18" spans="1:43" ht="16.5" customHeight="1">
      <c r="B18" s="1349"/>
      <c r="C18" s="530"/>
      <c r="D18" s="1343"/>
      <c r="E18" s="1343"/>
      <c r="F18" s="1347"/>
      <c r="G18" s="1343"/>
      <c r="H18" s="1347"/>
      <c r="I18" s="1343"/>
      <c r="J18" s="1339"/>
      <c r="K18" s="541"/>
      <c r="L18" s="1341"/>
      <c r="M18" s="1341"/>
      <c r="N18" s="1341"/>
      <c r="O18" s="1341"/>
      <c r="P18" s="1341"/>
      <c r="Q18" s="1341"/>
      <c r="R18" s="1341"/>
      <c r="S18" s="1341"/>
      <c r="T18" s="1341"/>
      <c r="U18" s="1341"/>
      <c r="V18" s="1341"/>
      <c r="W18" s="1341"/>
      <c r="X18" s="1341"/>
      <c r="Y18" s="1341"/>
      <c r="Z18" s="1341"/>
      <c r="AA18" s="1341"/>
      <c r="AB18" s="1341"/>
      <c r="AC18" s="1341"/>
      <c r="AD18" s="1341"/>
      <c r="AE18" s="1341"/>
      <c r="AF18" s="1341"/>
      <c r="AG18" s="542"/>
      <c r="AH18" s="1708"/>
      <c r="AI18" s="1712"/>
      <c r="AJ18" s="1713"/>
      <c r="AK18" s="1714"/>
    </row>
    <row r="19" spans="1:43" ht="16.5" customHeight="1">
      <c r="B19" s="1349"/>
      <c r="C19" s="526"/>
      <c r="D19" s="1342"/>
      <c r="E19" s="1342"/>
      <c r="F19" s="1345" t="s">
        <v>19</v>
      </c>
      <c r="G19" s="1342"/>
      <c r="H19" s="1345" t="s">
        <v>20</v>
      </c>
      <c r="I19" s="1342"/>
      <c r="J19" s="1338" t="s">
        <v>21</v>
      </c>
      <c r="K19" s="539"/>
      <c r="L19" s="1340"/>
      <c r="M19" s="1340"/>
      <c r="N19" s="1340"/>
      <c r="O19" s="1340"/>
      <c r="P19" s="1340"/>
      <c r="Q19" s="1340"/>
      <c r="R19" s="1340"/>
      <c r="S19" s="1340"/>
      <c r="T19" s="1340"/>
      <c r="U19" s="1340"/>
      <c r="V19" s="1340"/>
      <c r="W19" s="1340"/>
      <c r="X19" s="1340"/>
      <c r="Y19" s="1340"/>
      <c r="Z19" s="1340"/>
      <c r="AA19" s="1340"/>
      <c r="AB19" s="1340"/>
      <c r="AC19" s="1340"/>
      <c r="AD19" s="1340"/>
      <c r="AE19" s="1340"/>
      <c r="AF19" s="1340"/>
      <c r="AG19" s="540"/>
    </row>
    <row r="20" spans="1:43" ht="16.5" customHeight="1">
      <c r="B20" s="1349"/>
      <c r="C20" s="530"/>
      <c r="D20" s="1343"/>
      <c r="E20" s="1343"/>
      <c r="F20" s="1347"/>
      <c r="G20" s="1343"/>
      <c r="H20" s="1347"/>
      <c r="I20" s="1343"/>
      <c r="J20" s="1339"/>
      <c r="K20" s="541"/>
      <c r="L20" s="1341"/>
      <c r="M20" s="1341"/>
      <c r="N20" s="1341"/>
      <c r="O20" s="1341"/>
      <c r="P20" s="1341"/>
      <c r="Q20" s="1341"/>
      <c r="R20" s="1341"/>
      <c r="S20" s="1341"/>
      <c r="T20" s="1341"/>
      <c r="U20" s="1341"/>
      <c r="V20" s="1341"/>
      <c r="W20" s="1341"/>
      <c r="X20" s="1341"/>
      <c r="Y20" s="1341"/>
      <c r="Z20" s="1341"/>
      <c r="AA20" s="1341"/>
      <c r="AB20" s="1341"/>
      <c r="AC20" s="1341"/>
      <c r="AD20" s="1341"/>
      <c r="AE20" s="1341"/>
      <c r="AF20" s="1341"/>
      <c r="AG20" s="542"/>
    </row>
    <row r="21" spans="1:43" ht="16.5" customHeight="1">
      <c r="B21" s="1349"/>
      <c r="C21" s="526"/>
      <c r="D21" s="1342"/>
      <c r="E21" s="1342"/>
      <c r="F21" s="1345" t="s">
        <v>19</v>
      </c>
      <c r="G21" s="1342"/>
      <c r="H21" s="1345" t="s">
        <v>20</v>
      </c>
      <c r="I21" s="1342"/>
      <c r="J21" s="1338" t="s">
        <v>21</v>
      </c>
      <c r="K21" s="539"/>
      <c r="L21" s="1340"/>
      <c r="M21" s="1340"/>
      <c r="N21" s="1340"/>
      <c r="O21" s="1340"/>
      <c r="P21" s="1340"/>
      <c r="Q21" s="1340"/>
      <c r="R21" s="1340"/>
      <c r="S21" s="1340"/>
      <c r="T21" s="1340"/>
      <c r="U21" s="1340"/>
      <c r="V21" s="1340"/>
      <c r="W21" s="1340"/>
      <c r="X21" s="1340"/>
      <c r="Y21" s="1340"/>
      <c r="Z21" s="1340"/>
      <c r="AA21" s="1340"/>
      <c r="AB21" s="1340"/>
      <c r="AC21" s="1340"/>
      <c r="AD21" s="1340"/>
      <c r="AE21" s="1340"/>
      <c r="AF21" s="1340"/>
      <c r="AG21" s="540"/>
    </row>
    <row r="22" spans="1:43" ht="16.5" customHeight="1">
      <c r="B22" s="1349"/>
      <c r="C22" s="537"/>
      <c r="D22" s="1343"/>
      <c r="E22" s="1344"/>
      <c r="F22" s="1324"/>
      <c r="G22" s="1344"/>
      <c r="H22" s="1324"/>
      <c r="I22" s="1344"/>
      <c r="J22" s="1346"/>
      <c r="K22" s="543"/>
      <c r="L22" s="1341"/>
      <c r="M22" s="1341"/>
      <c r="N22" s="1341"/>
      <c r="O22" s="1341"/>
      <c r="P22" s="1341"/>
      <c r="Q22" s="1341"/>
      <c r="R22" s="1341"/>
      <c r="S22" s="1341"/>
      <c r="T22" s="1341"/>
      <c r="U22" s="1341"/>
      <c r="V22" s="1341"/>
      <c r="W22" s="1341"/>
      <c r="X22" s="1341"/>
      <c r="Y22" s="1341"/>
      <c r="Z22" s="1341"/>
      <c r="AA22" s="1341"/>
      <c r="AB22" s="1341"/>
      <c r="AC22" s="1341"/>
      <c r="AD22" s="1341"/>
      <c r="AE22" s="1341"/>
      <c r="AF22" s="1341"/>
      <c r="AG22" s="544"/>
    </row>
    <row r="23" spans="1:43" ht="16.5" customHeight="1">
      <c r="B23" s="1349"/>
      <c r="C23" s="526"/>
      <c r="D23" s="1342"/>
      <c r="E23" s="1342"/>
      <c r="F23" s="1345" t="s">
        <v>19</v>
      </c>
      <c r="G23" s="1342"/>
      <c r="H23" s="1345" t="s">
        <v>20</v>
      </c>
      <c r="I23" s="1342"/>
      <c r="J23" s="1338" t="s">
        <v>21</v>
      </c>
      <c r="K23" s="539"/>
      <c r="L23" s="1340"/>
      <c r="M23" s="1340"/>
      <c r="N23" s="1340"/>
      <c r="O23" s="1340"/>
      <c r="P23" s="1340"/>
      <c r="Q23" s="1340"/>
      <c r="R23" s="1340"/>
      <c r="S23" s="1340"/>
      <c r="T23" s="1340"/>
      <c r="U23" s="1340"/>
      <c r="V23" s="1340"/>
      <c r="W23" s="1340"/>
      <c r="X23" s="1340"/>
      <c r="Y23" s="1340"/>
      <c r="Z23" s="1340"/>
      <c r="AA23" s="1340"/>
      <c r="AB23" s="1340"/>
      <c r="AC23" s="1340"/>
      <c r="AD23" s="1340"/>
      <c r="AE23" s="1340"/>
      <c r="AF23" s="1340"/>
      <c r="AG23" s="540"/>
    </row>
    <row r="24" spans="1:43" ht="16.5" customHeight="1">
      <c r="B24" s="1349"/>
      <c r="C24" s="530"/>
      <c r="D24" s="1343"/>
      <c r="E24" s="1343"/>
      <c r="F24" s="1347"/>
      <c r="G24" s="1343"/>
      <c r="H24" s="1347"/>
      <c r="I24" s="1343"/>
      <c r="J24" s="1339"/>
      <c r="K24" s="541"/>
      <c r="L24" s="1341"/>
      <c r="M24" s="1341"/>
      <c r="N24" s="1341"/>
      <c r="O24" s="1341"/>
      <c r="P24" s="1341"/>
      <c r="Q24" s="1341"/>
      <c r="R24" s="1341"/>
      <c r="S24" s="1341"/>
      <c r="T24" s="1341"/>
      <c r="U24" s="1341"/>
      <c r="V24" s="1341"/>
      <c r="W24" s="1341"/>
      <c r="X24" s="1341"/>
      <c r="Y24" s="1341"/>
      <c r="Z24" s="1341"/>
      <c r="AA24" s="1341"/>
      <c r="AB24" s="1341"/>
      <c r="AC24" s="1341"/>
      <c r="AD24" s="1341"/>
      <c r="AE24" s="1341"/>
      <c r="AF24" s="1341"/>
      <c r="AG24" s="542"/>
    </row>
    <row r="25" spans="1:43" ht="16.5" customHeight="1">
      <c r="B25" s="1349"/>
      <c r="C25" s="526"/>
      <c r="D25" s="1342"/>
      <c r="E25" s="1342"/>
      <c r="F25" s="1345" t="s">
        <v>19</v>
      </c>
      <c r="G25" s="1342"/>
      <c r="H25" s="1345" t="s">
        <v>20</v>
      </c>
      <c r="I25" s="1342"/>
      <c r="J25" s="1338" t="s">
        <v>21</v>
      </c>
      <c r="K25" s="539"/>
      <c r="L25" s="1340"/>
      <c r="M25" s="1340"/>
      <c r="N25" s="1340"/>
      <c r="O25" s="1340"/>
      <c r="P25" s="1340"/>
      <c r="Q25" s="1340"/>
      <c r="R25" s="1340"/>
      <c r="S25" s="1340"/>
      <c r="T25" s="1340"/>
      <c r="U25" s="1340"/>
      <c r="V25" s="1340"/>
      <c r="W25" s="1340"/>
      <c r="X25" s="1340"/>
      <c r="Y25" s="1340"/>
      <c r="Z25" s="1340"/>
      <c r="AA25" s="1340"/>
      <c r="AB25" s="1340"/>
      <c r="AC25" s="1340"/>
      <c r="AD25" s="1340"/>
      <c r="AE25" s="1340"/>
      <c r="AF25" s="1340"/>
      <c r="AG25" s="540"/>
    </row>
    <row r="26" spans="1:43" ht="16.5" customHeight="1">
      <c r="B26" s="1350"/>
      <c r="C26" s="537"/>
      <c r="D26" s="1343"/>
      <c r="E26" s="1344"/>
      <c r="F26" s="1324"/>
      <c r="G26" s="1344"/>
      <c r="H26" s="1324"/>
      <c r="I26" s="1344"/>
      <c r="J26" s="1346"/>
      <c r="K26" s="543"/>
      <c r="L26" s="1341"/>
      <c r="M26" s="1341"/>
      <c r="N26" s="1341"/>
      <c r="O26" s="1341"/>
      <c r="P26" s="1341"/>
      <c r="Q26" s="1341"/>
      <c r="R26" s="1341"/>
      <c r="S26" s="1341"/>
      <c r="T26" s="1341"/>
      <c r="U26" s="1341"/>
      <c r="V26" s="1341"/>
      <c r="W26" s="1341"/>
      <c r="X26" s="1341"/>
      <c r="Y26" s="1341"/>
      <c r="Z26" s="1341"/>
      <c r="AA26" s="1341"/>
      <c r="AB26" s="1341"/>
      <c r="AC26" s="1341"/>
      <c r="AD26" s="1341"/>
      <c r="AE26" s="1341"/>
      <c r="AF26" s="1341"/>
      <c r="AG26" s="544"/>
      <c r="AH26" s="510" t="s">
        <v>612</v>
      </c>
    </row>
    <row r="27" spans="1:43" ht="16.5" customHeight="1">
      <c r="B27" s="523"/>
      <c r="C27" s="545"/>
      <c r="D27" s="545"/>
      <c r="E27" s="546" t="s">
        <v>613</v>
      </c>
      <c r="F27" s="545"/>
      <c r="G27" s="545"/>
      <c r="H27" s="545"/>
      <c r="I27" s="545"/>
      <c r="J27" s="545"/>
      <c r="K27" s="545"/>
      <c r="L27" s="545"/>
      <c r="M27" s="545"/>
      <c r="N27" s="545"/>
      <c r="O27" s="545"/>
      <c r="P27" s="545"/>
      <c r="Q27" s="545"/>
      <c r="R27" s="545"/>
      <c r="S27" s="545"/>
      <c r="T27" s="545"/>
      <c r="U27" s="545"/>
      <c r="V27" s="545"/>
      <c r="W27" s="545"/>
      <c r="X27" s="545"/>
      <c r="Y27" s="545"/>
      <c r="Z27" s="545"/>
      <c r="AA27" s="545"/>
      <c r="AB27" s="545"/>
      <c r="AC27" s="545"/>
      <c r="AD27" s="545"/>
      <c r="AE27" s="545"/>
      <c r="AF27" s="545"/>
      <c r="AG27" s="547"/>
      <c r="AH27" s="510" t="s">
        <v>614</v>
      </c>
    </row>
    <row r="28" spans="1:43" ht="16.5" customHeight="1">
      <c r="A28" s="1707" t="s">
        <v>687</v>
      </c>
      <c r="B28" s="548"/>
      <c r="C28" s="513"/>
      <c r="D28" s="513"/>
      <c r="E28" s="513"/>
      <c r="F28" s="513"/>
      <c r="G28" s="1332" t="s">
        <v>691</v>
      </c>
      <c r="H28" s="1332"/>
      <c r="I28" s="1334"/>
      <c r="J28" s="1324" t="s">
        <v>19</v>
      </c>
      <c r="K28" s="1336"/>
      <c r="L28" s="1324" t="s">
        <v>20</v>
      </c>
      <c r="M28" s="1336"/>
      <c r="N28" s="1324" t="s">
        <v>21</v>
      </c>
      <c r="O28" s="549"/>
      <c r="P28" s="549"/>
      <c r="Q28" s="549"/>
      <c r="R28" s="549"/>
      <c r="S28" s="549"/>
      <c r="T28" s="549"/>
      <c r="U28" s="549"/>
      <c r="V28" s="1326" t="s">
        <v>615</v>
      </c>
      <c r="W28" s="1326"/>
      <c r="X28" s="1328">
        <f>IF(AI29=AI30,AI40,"")</f>
        <v>0</v>
      </c>
      <c r="Y28" s="1328"/>
      <c r="Z28" s="1328"/>
      <c r="AA28" s="1328"/>
      <c r="AB28" s="1328"/>
      <c r="AC28" s="1328"/>
      <c r="AD28" s="1328"/>
      <c r="AE28" s="1330"/>
      <c r="AF28" s="1330"/>
      <c r="AG28" s="550"/>
      <c r="AI28" s="551" t="s">
        <v>616</v>
      </c>
      <c r="AJ28" s="552"/>
      <c r="AK28" s="552"/>
      <c r="AL28" s="552"/>
      <c r="AM28" s="552"/>
      <c r="AN28" s="552"/>
      <c r="AO28" s="552"/>
      <c r="AP28" s="552"/>
      <c r="AQ28" s="552"/>
    </row>
    <row r="29" spans="1:43" ht="16.5" customHeight="1">
      <c r="A29" s="1707"/>
      <c r="B29" s="553"/>
      <c r="C29" s="554"/>
      <c r="D29" s="554"/>
      <c r="E29" s="554"/>
      <c r="F29" s="554"/>
      <c r="G29" s="1333"/>
      <c r="H29" s="1333"/>
      <c r="I29" s="1335"/>
      <c r="J29" s="1325"/>
      <c r="K29" s="1337"/>
      <c r="L29" s="1325"/>
      <c r="M29" s="1337"/>
      <c r="N29" s="1325"/>
      <c r="O29" s="555"/>
      <c r="P29" s="555"/>
      <c r="Q29" s="555"/>
      <c r="R29" s="555"/>
      <c r="S29" s="555"/>
      <c r="T29" s="555"/>
      <c r="U29" s="555"/>
      <c r="V29" s="1327"/>
      <c r="W29" s="1327"/>
      <c r="X29" s="1329"/>
      <c r="Y29" s="1329"/>
      <c r="Z29" s="1329"/>
      <c r="AA29" s="1329"/>
      <c r="AB29" s="1329"/>
      <c r="AC29" s="1329"/>
      <c r="AD29" s="1329"/>
      <c r="AE29" s="1331"/>
      <c r="AF29" s="1331"/>
      <c r="AG29" s="556"/>
      <c r="AH29" s="510" t="s">
        <v>617</v>
      </c>
      <c r="AI29" s="557" t="s">
        <v>618</v>
      </c>
      <c r="AJ29" s="552"/>
      <c r="AK29" s="552"/>
      <c r="AL29" s="552"/>
      <c r="AM29" s="552"/>
      <c r="AN29" s="552"/>
      <c r="AO29" s="552"/>
      <c r="AP29" s="552"/>
      <c r="AQ29" s="552"/>
    </row>
    <row r="30" spans="1:43" ht="13.5" customHeight="1">
      <c r="B30" s="558" t="s">
        <v>106</v>
      </c>
      <c r="C30" s="558"/>
      <c r="D30" s="558"/>
      <c r="E30" s="558"/>
      <c r="F30" s="558"/>
      <c r="G30" s="558"/>
      <c r="H30" s="558"/>
      <c r="I30" s="558"/>
      <c r="J30" s="558"/>
      <c r="K30" s="558"/>
      <c r="L30" s="558"/>
      <c r="M30" s="558"/>
      <c r="N30" s="558"/>
      <c r="O30" s="558"/>
      <c r="P30" s="558"/>
      <c r="Q30" s="558"/>
      <c r="R30" s="558"/>
      <c r="S30" s="558"/>
      <c r="T30" s="558"/>
      <c r="U30" s="558"/>
      <c r="V30" s="558"/>
      <c r="W30" s="558"/>
      <c r="X30" s="558"/>
      <c r="Y30" s="558"/>
      <c r="Z30" s="558"/>
      <c r="AA30" s="558"/>
      <c r="AB30" s="558"/>
      <c r="AC30" s="558"/>
      <c r="AD30" s="558"/>
      <c r="AE30" s="558"/>
      <c r="AF30" s="558"/>
      <c r="AG30" s="558"/>
      <c r="AI30" s="559" t="s">
        <v>618</v>
      </c>
    </row>
    <row r="31" spans="1:43" s="562" customFormat="1" ht="13.5" customHeight="1">
      <c r="B31" s="560">
        <v>1</v>
      </c>
      <c r="C31" s="560" t="s">
        <v>619</v>
      </c>
      <c r="D31" s="1705" t="s">
        <v>598</v>
      </c>
      <c r="E31" s="1705"/>
      <c r="F31" s="1705"/>
      <c r="G31" s="1705"/>
      <c r="H31" s="1705"/>
      <c r="I31" s="560"/>
      <c r="J31" s="560"/>
      <c r="K31" s="560"/>
      <c r="L31" s="560"/>
      <c r="M31" s="560"/>
      <c r="N31" s="560"/>
      <c r="O31" s="560"/>
      <c r="P31" s="560"/>
      <c r="Q31" s="560"/>
      <c r="R31" s="560"/>
      <c r="S31" s="560"/>
      <c r="T31" s="560"/>
      <c r="U31" s="558"/>
      <c r="V31" s="558"/>
      <c r="W31" s="558"/>
      <c r="X31" s="558"/>
      <c r="Y31" s="558"/>
      <c r="Z31" s="558"/>
      <c r="AA31" s="558"/>
      <c r="AB31" s="558"/>
      <c r="AC31" s="558"/>
      <c r="AD31" s="558"/>
      <c r="AE31" s="558"/>
      <c r="AF31" s="558"/>
      <c r="AG31" s="558"/>
      <c r="AH31" s="561"/>
      <c r="AI31" s="559" t="s">
        <v>620</v>
      </c>
    </row>
    <row r="32" spans="1:43" s="562" customFormat="1" ht="13.5" customHeight="1">
      <c r="B32" s="563"/>
      <c r="C32" s="560"/>
      <c r="D32" s="1705" t="s">
        <v>621</v>
      </c>
      <c r="E32" s="1705"/>
      <c r="F32" s="1705"/>
      <c r="G32" s="1705"/>
      <c r="H32" s="1705"/>
      <c r="I32" s="560"/>
      <c r="J32" s="560" t="s">
        <v>622</v>
      </c>
      <c r="K32" s="560"/>
      <c r="L32" s="563"/>
      <c r="M32" s="560"/>
      <c r="N32" s="560"/>
      <c r="O32" s="560"/>
      <c r="P32" s="560"/>
      <c r="Q32" s="560"/>
      <c r="R32" s="560"/>
      <c r="S32" s="560"/>
      <c r="T32" s="560"/>
      <c r="U32" s="558"/>
      <c r="V32" s="558"/>
      <c r="W32" s="558"/>
      <c r="X32" s="558"/>
      <c r="Y32" s="558"/>
      <c r="Z32" s="558"/>
      <c r="AA32" s="558"/>
      <c r="AB32" s="558"/>
      <c r="AC32" s="558"/>
      <c r="AD32" s="558"/>
      <c r="AE32" s="558"/>
      <c r="AF32" s="558"/>
      <c r="AG32" s="558"/>
      <c r="AH32" s="561"/>
    </row>
    <row r="33" spans="2:35" s="562" customFormat="1" ht="13.5" customHeight="1">
      <c r="B33" s="560"/>
      <c r="C33" s="560"/>
      <c r="D33" s="1705" t="s">
        <v>603</v>
      </c>
      <c r="E33" s="1705"/>
      <c r="F33" s="1705"/>
      <c r="G33" s="1705"/>
      <c r="H33" s="1705"/>
      <c r="I33" s="560"/>
      <c r="J33" s="560"/>
      <c r="K33" s="560"/>
      <c r="L33" s="563"/>
      <c r="M33" s="560"/>
      <c r="N33" s="560"/>
      <c r="O33" s="560"/>
      <c r="P33" s="560"/>
      <c r="Q33" s="560"/>
      <c r="R33" s="560"/>
      <c r="S33" s="560"/>
      <c r="T33" s="560"/>
      <c r="U33" s="558"/>
      <c r="V33" s="558"/>
      <c r="W33" s="558"/>
      <c r="X33" s="558"/>
      <c r="Y33" s="558"/>
      <c r="Z33" s="558"/>
      <c r="AA33" s="558"/>
      <c r="AB33" s="558"/>
      <c r="AC33" s="558"/>
      <c r="AD33" s="558"/>
      <c r="AE33" s="558"/>
      <c r="AF33" s="558"/>
      <c r="AG33" s="558"/>
      <c r="AH33" s="561"/>
    </row>
    <row r="34" spans="2:35" s="562" customFormat="1" ht="13.5" customHeight="1">
      <c r="B34" s="560"/>
      <c r="C34" s="560"/>
      <c r="D34" s="1706" t="s">
        <v>604</v>
      </c>
      <c r="E34" s="1706"/>
      <c r="F34" s="1706"/>
      <c r="G34" s="1706"/>
      <c r="H34" s="1706"/>
      <c r="I34" s="560"/>
      <c r="J34" s="560" t="s">
        <v>402</v>
      </c>
      <c r="K34" s="563"/>
      <c r="L34" s="560"/>
      <c r="M34" s="560"/>
      <c r="N34" s="560"/>
      <c r="O34" s="560"/>
      <c r="P34" s="560"/>
      <c r="Q34" s="560"/>
      <c r="R34" s="560"/>
      <c r="S34" s="560"/>
      <c r="T34" s="560"/>
      <c r="U34" s="558"/>
      <c r="V34" s="558"/>
      <c r="W34" s="558"/>
      <c r="X34" s="558"/>
      <c r="Y34" s="558"/>
      <c r="Z34" s="558"/>
      <c r="AA34" s="558"/>
      <c r="AB34" s="558"/>
      <c r="AC34" s="558"/>
      <c r="AD34" s="558"/>
      <c r="AE34" s="558"/>
      <c r="AF34" s="558"/>
      <c r="AG34" s="558"/>
      <c r="AH34" s="561"/>
    </row>
    <row r="35" spans="2:35" s="562" customFormat="1" ht="13.5" customHeight="1">
      <c r="B35" s="560">
        <v>2</v>
      </c>
      <c r="C35" s="560"/>
      <c r="D35" s="1703" t="s">
        <v>623</v>
      </c>
      <c r="E35" s="1703"/>
      <c r="F35" s="1703"/>
      <c r="G35" s="1703"/>
      <c r="H35" s="1703"/>
      <c r="I35" s="1703"/>
      <c r="J35" s="1703"/>
      <c r="K35" s="1703"/>
      <c r="L35" s="1703"/>
      <c r="M35" s="1703"/>
      <c r="N35" s="1703"/>
      <c r="O35" s="1703"/>
      <c r="P35" s="1703"/>
      <c r="Q35" s="1703"/>
      <c r="R35" s="1703"/>
      <c r="S35" s="1703"/>
      <c r="T35" s="1703"/>
      <c r="U35" s="1703"/>
      <c r="V35" s="1703"/>
      <c r="W35" s="1703"/>
      <c r="X35" s="1703"/>
      <c r="Y35" s="1703"/>
      <c r="Z35" s="1703"/>
      <c r="AA35" s="1703"/>
      <c r="AB35" s="1703"/>
      <c r="AC35" s="1703"/>
      <c r="AD35" s="1703"/>
      <c r="AE35" s="1703"/>
      <c r="AF35" s="1703"/>
      <c r="AG35" s="1703"/>
      <c r="AH35" s="561"/>
    </row>
    <row r="36" spans="2:35" s="562" customFormat="1" ht="13.5" customHeight="1">
      <c r="B36" s="560"/>
      <c r="C36" s="560"/>
      <c r="D36" s="1703" t="s">
        <v>624</v>
      </c>
      <c r="E36" s="1703"/>
      <c r="F36" s="1703"/>
      <c r="G36" s="1703"/>
      <c r="H36" s="1703"/>
      <c r="I36" s="1703"/>
      <c r="J36" s="1703"/>
      <c r="K36" s="1703"/>
      <c r="L36" s="1703"/>
      <c r="M36" s="1703"/>
      <c r="N36" s="1703"/>
      <c r="O36" s="1703"/>
      <c r="P36" s="1703"/>
      <c r="Q36" s="1703"/>
      <c r="R36" s="1703"/>
      <c r="S36" s="1703"/>
      <c r="T36" s="1703"/>
      <c r="U36" s="1703"/>
      <c r="V36" s="1703"/>
      <c r="W36" s="1703"/>
      <c r="X36" s="1703"/>
      <c r="Y36" s="1703"/>
      <c r="Z36" s="1703"/>
      <c r="AA36" s="1703"/>
      <c r="AB36" s="1703"/>
      <c r="AC36" s="1703"/>
      <c r="AD36" s="1703"/>
      <c r="AE36" s="1703"/>
      <c r="AF36" s="1703"/>
      <c r="AG36" s="1703"/>
      <c r="AH36" s="561"/>
    </row>
    <row r="37" spans="2:35" s="562" customFormat="1" ht="13.5" customHeight="1">
      <c r="B37" s="560">
        <v>3</v>
      </c>
      <c r="C37" s="560"/>
      <c r="D37" s="1704" t="s">
        <v>772</v>
      </c>
      <c r="E37" s="1704"/>
      <c r="F37" s="1704"/>
      <c r="G37" s="1704"/>
      <c r="H37" s="1704"/>
      <c r="I37" s="1704"/>
      <c r="J37" s="1704"/>
      <c r="K37" s="1704"/>
      <c r="L37" s="1704"/>
      <c r="M37" s="1704"/>
      <c r="N37" s="1704"/>
      <c r="O37" s="1704"/>
      <c r="P37" s="1704"/>
      <c r="Q37" s="1704"/>
      <c r="R37" s="1704"/>
      <c r="S37" s="1704"/>
      <c r="T37" s="1704"/>
      <c r="U37" s="1704"/>
      <c r="V37" s="1704"/>
      <c r="W37" s="1704"/>
      <c r="X37" s="1704"/>
      <c r="Y37" s="1704"/>
      <c r="Z37" s="1704"/>
      <c r="AA37" s="1704"/>
      <c r="AB37" s="1704"/>
      <c r="AC37" s="1704"/>
      <c r="AD37" s="1704"/>
      <c r="AE37" s="1704"/>
      <c r="AF37" s="1704"/>
      <c r="AG37" s="1704"/>
      <c r="AH37" s="561"/>
    </row>
    <row r="38" spans="2:35" s="562" customFormat="1" ht="13.5" customHeight="1">
      <c r="B38" s="560">
        <v>4</v>
      </c>
      <c r="C38" s="560"/>
      <c r="D38" s="1704" t="s">
        <v>654</v>
      </c>
      <c r="E38" s="1704"/>
      <c r="F38" s="1704"/>
      <c r="G38" s="1704"/>
      <c r="H38" s="1704"/>
      <c r="I38" s="1704"/>
      <c r="J38" s="1704"/>
      <c r="K38" s="1704"/>
      <c r="L38" s="1704"/>
      <c r="M38" s="1704"/>
      <c r="N38" s="1704"/>
      <c r="O38" s="1704"/>
      <c r="P38" s="1704"/>
      <c r="Q38" s="1704"/>
      <c r="R38" s="1704"/>
      <c r="S38" s="1704"/>
      <c r="T38" s="1704"/>
      <c r="U38" s="1704"/>
      <c r="V38" s="1704"/>
      <c r="W38" s="1704"/>
      <c r="X38" s="1704"/>
      <c r="Y38" s="1704"/>
      <c r="Z38" s="1704"/>
      <c r="AA38" s="1704"/>
      <c r="AB38" s="1704"/>
      <c r="AC38" s="1704"/>
      <c r="AD38" s="1704"/>
      <c r="AE38" s="1704"/>
      <c r="AF38" s="1704"/>
      <c r="AG38" s="1704"/>
      <c r="AH38" s="561"/>
    </row>
    <row r="39" spans="2:35" s="562" customFormat="1" ht="13.5" customHeight="1">
      <c r="B39" s="560">
        <v>5</v>
      </c>
      <c r="C39" s="560"/>
      <c r="D39" s="560" t="s">
        <v>625</v>
      </c>
      <c r="E39" s="764"/>
      <c r="F39" s="764"/>
      <c r="G39" s="764"/>
      <c r="H39" s="764"/>
      <c r="I39" s="764"/>
      <c r="J39" s="764"/>
      <c r="K39" s="764"/>
      <c r="L39" s="764"/>
      <c r="M39" s="764"/>
      <c r="N39" s="764"/>
      <c r="O39" s="764"/>
      <c r="P39" s="764"/>
      <c r="Q39" s="764"/>
      <c r="R39" s="764"/>
      <c r="S39" s="764"/>
      <c r="T39" s="764"/>
      <c r="U39" s="764"/>
      <c r="V39" s="764"/>
      <c r="W39" s="764"/>
      <c r="X39" s="764"/>
      <c r="Y39" s="764"/>
      <c r="Z39" s="764"/>
      <c r="AA39" s="764"/>
      <c r="AB39" s="764"/>
      <c r="AC39" s="764"/>
      <c r="AD39" s="764"/>
      <c r="AE39" s="764"/>
      <c r="AF39" s="764"/>
      <c r="AG39" s="764"/>
      <c r="AH39" s="561"/>
    </row>
    <row r="40" spans="2:35" ht="13.5" customHeight="1">
      <c r="B40" s="560">
        <v>6</v>
      </c>
      <c r="C40" s="560"/>
      <c r="D40" s="560" t="s">
        <v>743</v>
      </c>
      <c r="E40" s="560"/>
      <c r="F40" s="560"/>
      <c r="G40" s="560"/>
      <c r="H40" s="560"/>
      <c r="I40" s="560"/>
      <c r="J40" s="560"/>
      <c r="K40" s="560"/>
      <c r="L40" s="560"/>
      <c r="M40" s="560"/>
      <c r="N40" s="560"/>
      <c r="O40" s="560"/>
      <c r="P40" s="560"/>
      <c r="Q40" s="560"/>
      <c r="R40" s="560"/>
      <c r="S40" s="560"/>
      <c r="T40" s="560"/>
      <c r="U40" s="558"/>
      <c r="V40" s="558"/>
      <c r="W40" s="558"/>
      <c r="X40" s="558"/>
      <c r="Y40" s="558"/>
      <c r="Z40" s="558"/>
      <c r="AA40" s="558"/>
      <c r="AB40" s="558"/>
      <c r="AC40" s="558"/>
      <c r="AD40" s="558"/>
      <c r="AE40" s="558"/>
      <c r="AF40" s="558"/>
      <c r="AG40" s="558"/>
      <c r="AH40" s="561"/>
      <c r="AI40" s="559">
        <f>+I14</f>
        <v>0</v>
      </c>
    </row>
    <row r="41" spans="2:35" ht="21.75" customHeight="1">
      <c r="D41" s="747"/>
      <c r="W41" s="747"/>
      <c r="X41" s="559"/>
    </row>
    <row r="42" spans="2:35" ht="21.75" customHeight="1">
      <c r="D42" s="747" t="s">
        <v>693</v>
      </c>
      <c r="W42" s="747" t="s">
        <v>626</v>
      </c>
      <c r="X42" s="559"/>
    </row>
    <row r="43" spans="2:35" ht="21.75" customHeight="1">
      <c r="D43" s="747" t="s">
        <v>626</v>
      </c>
      <c r="W43" s="747" t="s">
        <v>627</v>
      </c>
      <c r="X43" s="559"/>
    </row>
    <row r="44" spans="2:35" ht="21.75" customHeight="1">
      <c r="D44" s="747" t="s">
        <v>627</v>
      </c>
      <c r="W44" s="747" t="s">
        <v>628</v>
      </c>
      <c r="X44" s="559"/>
    </row>
    <row r="45" spans="2:35" ht="21.75" customHeight="1">
      <c r="D45" s="747" t="s">
        <v>306</v>
      </c>
      <c r="W45" s="747" t="s">
        <v>629</v>
      </c>
      <c r="X45" s="559"/>
    </row>
    <row r="46" spans="2:35" ht="21.75" customHeight="1">
      <c r="D46" s="559"/>
      <c r="E46" s="559"/>
      <c r="F46" s="559"/>
      <c r="G46" s="559"/>
      <c r="H46" s="559"/>
      <c r="I46" s="559"/>
      <c r="J46" s="559"/>
      <c r="K46" s="559"/>
      <c r="L46" s="559"/>
      <c r="M46" s="559"/>
      <c r="N46" s="559"/>
      <c r="O46" s="559"/>
      <c r="P46" s="559"/>
      <c r="Q46" s="559"/>
      <c r="R46" s="559"/>
      <c r="S46" s="559"/>
      <c r="T46" s="559"/>
      <c r="U46" s="559"/>
      <c r="V46" s="559"/>
      <c r="X46" s="559"/>
    </row>
  </sheetData>
  <sheetProtection algorithmName="SHA-512" hashValue="Ur/wzjSG40WQ9gMufU5iV0/sugp4o4H+6pCx3OXUtHmKyEeaqyIiVo9XTwD1Dvy4MEeaSz8KQZ7bacDt5nN6dw==" saltValue="L08tlnNMjWDzD4RXaFeqiw==" spinCount="100000" sheet="1" objects="1" scenarios="1"/>
  <mergeCells count="91">
    <mergeCell ref="B2:AG2"/>
    <mergeCell ref="K3:AA3"/>
    <mergeCell ref="B4:AG5"/>
    <mergeCell ref="O7:S7"/>
    <mergeCell ref="I8:M9"/>
    <mergeCell ref="O8:S8"/>
    <mergeCell ref="U8:AG9"/>
    <mergeCell ref="O9:S9"/>
    <mergeCell ref="A13:A15"/>
    <mergeCell ref="C13:F13"/>
    <mergeCell ref="H13:H14"/>
    <mergeCell ref="I13:P13"/>
    <mergeCell ref="R13:V14"/>
    <mergeCell ref="C14:F14"/>
    <mergeCell ref="I14:Q14"/>
    <mergeCell ref="C15:F15"/>
    <mergeCell ref="I15:V15"/>
    <mergeCell ref="O10:S10"/>
    <mergeCell ref="C12:F12"/>
    <mergeCell ref="I12:AF12"/>
    <mergeCell ref="W13:W14"/>
    <mergeCell ref="X13:Y14"/>
    <mergeCell ref="Z13:Z14"/>
    <mergeCell ref="AA13:AB14"/>
    <mergeCell ref="AC13:AC14"/>
    <mergeCell ref="AD13:AE14"/>
    <mergeCell ref="AF13:AG14"/>
    <mergeCell ref="B16:B26"/>
    <mergeCell ref="D16:I16"/>
    <mergeCell ref="K16:AG16"/>
    <mergeCell ref="D17:D18"/>
    <mergeCell ref="E17:E18"/>
    <mergeCell ref="F17:F18"/>
    <mergeCell ref="G17:G18"/>
    <mergeCell ref="H17:H18"/>
    <mergeCell ref="I17:I18"/>
    <mergeCell ref="J17:J18"/>
    <mergeCell ref="I21:I22"/>
    <mergeCell ref="L17:AF18"/>
    <mergeCell ref="L21:AF22"/>
    <mergeCell ref="D19:D20"/>
    <mergeCell ref="E19:E20"/>
    <mergeCell ref="F19:F20"/>
    <mergeCell ref="AH17:AH18"/>
    <mergeCell ref="AI17:AK18"/>
    <mergeCell ref="I19:I20"/>
    <mergeCell ref="J19:J20"/>
    <mergeCell ref="L19:AF20"/>
    <mergeCell ref="G19:G20"/>
    <mergeCell ref="H19:H20"/>
    <mergeCell ref="D21:D22"/>
    <mergeCell ref="E21:E22"/>
    <mergeCell ref="F21:F22"/>
    <mergeCell ref="G21:G22"/>
    <mergeCell ref="H21:H22"/>
    <mergeCell ref="D23:D24"/>
    <mergeCell ref="E23:E24"/>
    <mergeCell ref="F23:F24"/>
    <mergeCell ref="G23:G24"/>
    <mergeCell ref="H23:H24"/>
    <mergeCell ref="I23:I24"/>
    <mergeCell ref="J23:J24"/>
    <mergeCell ref="L23:AF24"/>
    <mergeCell ref="J21:J22"/>
    <mergeCell ref="D33:H33"/>
    <mergeCell ref="J25:J26"/>
    <mergeCell ref="L25:AF26"/>
    <mergeCell ref="M28:M29"/>
    <mergeCell ref="N28:N29"/>
    <mergeCell ref="D25:D26"/>
    <mergeCell ref="E25:E26"/>
    <mergeCell ref="L28:L29"/>
    <mergeCell ref="F25:F26"/>
    <mergeCell ref="G25:G26"/>
    <mergeCell ref="H25:H26"/>
    <mergeCell ref="I25:I26"/>
    <mergeCell ref="A28:A29"/>
    <mergeCell ref="G28:H29"/>
    <mergeCell ref="I28:I29"/>
    <mergeCell ref="J28:J29"/>
    <mergeCell ref="K28:K29"/>
    <mergeCell ref="D35:AG35"/>
    <mergeCell ref="D36:AG36"/>
    <mergeCell ref="D37:AG37"/>
    <mergeCell ref="D38:AG38"/>
    <mergeCell ref="V28:W29"/>
    <mergeCell ref="X28:AD29"/>
    <mergeCell ref="AE28:AF29"/>
    <mergeCell ref="D31:H31"/>
    <mergeCell ref="D32:H32"/>
    <mergeCell ref="D34:H34"/>
  </mergeCells>
  <phoneticPr fontId="3"/>
  <dataValidations count="3">
    <dataValidation type="list" allowBlank="1" showInputMessage="1" showErrorMessage="1" sqref="D17:D26" xr:uid="{00000000-0002-0000-1800-000000000000}">
      <formula1>$D$41:$D$45</formula1>
    </dataValidation>
    <dataValidation type="list" allowBlank="1" showInputMessage="1" showErrorMessage="1" sqref="AI29" xr:uid="{00000000-0002-0000-1800-000001000000}">
      <formula1>$AI$30:$AI$31</formula1>
    </dataValidation>
    <dataValidation type="list" allowBlank="1" showInputMessage="1" showErrorMessage="1" sqref="W13" xr:uid="{00000000-0002-0000-1800-000002000000}">
      <formula1>$W$41:$W$45</formula1>
    </dataValidation>
  </dataValidations>
  <hyperlinks>
    <hyperlink ref="K3" r:id="rId1" xr:uid="{00000000-0004-0000-1800-000000000000}"/>
  </hyperlinks>
  <printOptions horizontalCentered="1"/>
  <pageMargins left="0.62992125984251968" right="0.37" top="0.47244094488188981" bottom="0.39370078740157483" header="0.39370078740157483" footer="0.19685039370078741"/>
  <pageSetup paperSize="9" scale="85" orientation="portrait" horizontalDpi="300" verticalDpi="300" r:id="rId2"/>
  <headerFooter alignWithMargins="0"/>
  <drawing r:id="rId3"/>
  <legacyDrawing r:id="rId4"/>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L36"/>
  <sheetViews>
    <sheetView showZeros="0" workbookViewId="0">
      <selection activeCell="AL5" sqref="AL5"/>
    </sheetView>
  </sheetViews>
  <sheetFormatPr defaultColWidth="3.5" defaultRowHeight="21.75" customHeight="1"/>
  <cols>
    <col min="1" max="1" width="9.375" style="511" customWidth="1"/>
    <col min="2" max="2" width="3.5" style="511" customWidth="1"/>
    <col min="3" max="3" width="3.125" style="511" customWidth="1"/>
    <col min="4" max="5" width="3.5" style="511" customWidth="1"/>
    <col min="6" max="6" width="3.125" style="511" customWidth="1"/>
    <col min="7" max="7" width="3.5" style="511" customWidth="1"/>
    <col min="8" max="8" width="3.125" style="511" customWidth="1"/>
    <col min="9" max="9" width="4" style="511" customWidth="1"/>
    <col min="10" max="10" width="3.125" style="511" customWidth="1"/>
    <col min="11" max="31" width="3.5" style="511" customWidth="1"/>
    <col min="32" max="32" width="1.75" style="511" customWidth="1"/>
    <col min="33" max="33" width="3.5" style="511" customWidth="1"/>
    <col min="34" max="34" width="8.5" style="511" customWidth="1"/>
    <col min="35" max="16384" width="3.5" style="511"/>
  </cols>
  <sheetData>
    <row r="1" spans="1:33" ht="81.75" customHeight="1"/>
    <row r="2" spans="1:33" s="509" customFormat="1" ht="45.75" customHeight="1">
      <c r="B2" s="1709" t="s">
        <v>639</v>
      </c>
      <c r="C2" s="1710"/>
      <c r="D2" s="1710"/>
      <c r="E2" s="1710"/>
      <c r="F2" s="1710"/>
      <c r="G2" s="1710"/>
      <c r="H2" s="1710"/>
      <c r="I2" s="1710"/>
      <c r="J2" s="1710"/>
      <c r="K2" s="1710"/>
      <c r="L2" s="1710"/>
      <c r="M2" s="1710"/>
      <c r="N2" s="1710"/>
      <c r="O2" s="1710"/>
      <c r="P2" s="1710"/>
      <c r="Q2" s="1710"/>
      <c r="R2" s="1710"/>
      <c r="S2" s="1710"/>
      <c r="T2" s="1710"/>
      <c r="U2" s="1710"/>
      <c r="V2" s="1710"/>
      <c r="W2" s="1710"/>
      <c r="X2" s="1710"/>
      <c r="Y2" s="1710"/>
      <c r="Z2" s="1710"/>
      <c r="AA2" s="1710"/>
      <c r="AB2" s="1710"/>
      <c r="AC2" s="1710"/>
      <c r="AD2" s="1710"/>
      <c r="AE2" s="1710"/>
      <c r="AF2" s="1710"/>
      <c r="AG2" s="1711"/>
    </row>
    <row r="3" spans="1:33" s="510" customFormat="1" ht="20.25" customHeight="1">
      <c r="B3" s="586" t="s">
        <v>595</v>
      </c>
      <c r="C3" s="587"/>
      <c r="D3" s="587"/>
      <c r="E3" s="587"/>
      <c r="F3" s="587"/>
      <c r="G3" s="587"/>
      <c r="H3" s="587"/>
      <c r="I3" s="587"/>
      <c r="J3" s="587"/>
      <c r="K3" s="1716" t="s">
        <v>596</v>
      </c>
      <c r="L3" s="1716"/>
      <c r="M3" s="1716"/>
      <c r="N3" s="1716"/>
      <c r="O3" s="1716"/>
      <c r="P3" s="1716"/>
      <c r="Q3" s="1716"/>
      <c r="R3" s="1716"/>
      <c r="S3" s="1716"/>
      <c r="T3" s="1716"/>
      <c r="U3" s="1716"/>
      <c r="V3" s="1716"/>
      <c r="W3" s="1716"/>
      <c r="X3" s="1716"/>
      <c r="Y3" s="1716"/>
      <c r="Z3" s="1716"/>
      <c r="AA3" s="1716"/>
      <c r="AB3" s="587"/>
      <c r="AC3" s="587"/>
      <c r="AD3" s="587"/>
      <c r="AE3" s="587"/>
      <c r="AF3" s="587"/>
      <c r="AG3" s="588"/>
    </row>
    <row r="4" spans="1:33" s="28" customFormat="1" ht="16.5" customHeight="1">
      <c r="A4" s="107"/>
      <c r="B4" s="1717" t="s">
        <v>681</v>
      </c>
      <c r="C4" s="1717"/>
      <c r="D4" s="1717"/>
      <c r="E4" s="1717"/>
      <c r="F4" s="1717"/>
      <c r="G4" s="1717"/>
      <c r="H4" s="1717"/>
      <c r="I4" s="1717"/>
      <c r="J4" s="1717"/>
      <c r="K4" s="1717"/>
      <c r="L4" s="1717"/>
      <c r="M4" s="1717"/>
      <c r="N4" s="1717"/>
      <c r="O4" s="1717"/>
      <c r="P4" s="1717"/>
      <c r="Q4" s="1717"/>
      <c r="R4" s="1717"/>
      <c r="S4" s="1717"/>
      <c r="T4" s="1717"/>
      <c r="U4" s="1717"/>
      <c r="V4" s="1717"/>
      <c r="W4" s="1717"/>
      <c r="X4" s="1717"/>
      <c r="Y4" s="1717"/>
      <c r="Z4" s="1717"/>
      <c r="AA4" s="1717"/>
      <c r="AB4" s="1717"/>
      <c r="AC4" s="1717"/>
      <c r="AD4" s="1717"/>
      <c r="AE4" s="1717"/>
      <c r="AF4" s="1717"/>
      <c r="AG4" s="1717"/>
    </row>
    <row r="5" spans="1:33" s="141" customFormat="1" ht="16.5" customHeight="1">
      <c r="A5" s="229"/>
      <c r="B5" s="1718"/>
      <c r="C5" s="1718"/>
      <c r="D5" s="1718"/>
      <c r="E5" s="1718"/>
      <c r="F5" s="1718"/>
      <c r="G5" s="1718"/>
      <c r="H5" s="1718"/>
      <c r="I5" s="1718"/>
      <c r="J5" s="1718"/>
      <c r="K5" s="1718"/>
      <c r="L5" s="1718"/>
      <c r="M5" s="1718"/>
      <c r="N5" s="1718"/>
      <c r="O5" s="1718"/>
      <c r="P5" s="1718"/>
      <c r="Q5" s="1718"/>
      <c r="R5" s="1718"/>
      <c r="S5" s="1718"/>
      <c r="T5" s="1718"/>
      <c r="U5" s="1718"/>
      <c r="V5" s="1718"/>
      <c r="W5" s="1718"/>
      <c r="X5" s="1718"/>
      <c r="Y5" s="1718"/>
      <c r="Z5" s="1718"/>
      <c r="AA5" s="1718"/>
      <c r="AB5" s="1718"/>
      <c r="AC5" s="1718"/>
      <c r="AD5" s="1718"/>
      <c r="AE5" s="1718"/>
      <c r="AF5" s="1718"/>
      <c r="AG5" s="1718"/>
    </row>
    <row r="6" spans="1:33" ht="21.75" customHeight="1">
      <c r="B6" s="512" t="s">
        <v>630</v>
      </c>
      <c r="C6" s="513"/>
      <c r="D6" s="513"/>
      <c r="E6" s="513"/>
      <c r="F6" s="513"/>
      <c r="G6" s="513"/>
      <c r="H6" s="513"/>
      <c r="I6" s="513"/>
      <c r="J6" s="513"/>
      <c r="K6" s="513"/>
      <c r="L6" s="513"/>
      <c r="M6" s="513"/>
      <c r="N6" s="513"/>
      <c r="O6" s="513"/>
      <c r="P6" s="513"/>
      <c r="Q6" s="513"/>
      <c r="R6" s="513"/>
      <c r="S6" s="513"/>
      <c r="T6" s="513"/>
      <c r="U6" s="513"/>
      <c r="V6" s="513"/>
      <c r="W6" s="513"/>
      <c r="X6" s="513"/>
      <c r="Y6" s="513"/>
      <c r="Z6" s="513"/>
      <c r="AA6" s="513"/>
      <c r="AB6" s="513"/>
      <c r="AC6" s="513"/>
      <c r="AD6" s="513"/>
      <c r="AE6" s="513"/>
      <c r="AF6" s="518" t="s">
        <v>599</v>
      </c>
    </row>
    <row r="7" spans="1:33" ht="11.25" customHeight="1">
      <c r="B7" s="515"/>
      <c r="C7" s="515"/>
      <c r="D7" s="515"/>
      <c r="E7" s="515"/>
      <c r="F7" s="515"/>
      <c r="G7" s="515"/>
      <c r="H7" s="515"/>
      <c r="I7" s="515"/>
      <c r="J7" s="515"/>
      <c r="K7" s="515"/>
      <c r="L7" s="516"/>
      <c r="M7" s="516"/>
      <c r="N7" s="516"/>
      <c r="O7" s="566"/>
      <c r="P7" s="566"/>
      <c r="Q7" s="566"/>
      <c r="R7" s="566"/>
      <c r="S7" s="516"/>
      <c r="T7" s="516"/>
      <c r="U7" s="516"/>
      <c r="V7" s="516"/>
      <c r="W7" s="513"/>
      <c r="X7" s="513"/>
      <c r="Y7" s="513"/>
      <c r="Z7" s="513"/>
      <c r="AA7" s="513"/>
      <c r="AB7" s="513"/>
      <c r="AC7" s="517"/>
      <c r="AD7" s="513"/>
      <c r="AE7" s="513"/>
      <c r="AF7" s="513"/>
    </row>
    <row r="8" spans="1:33" ht="19.5" customHeight="1">
      <c r="B8" s="1355" t="s">
        <v>631</v>
      </c>
      <c r="C8" s="1355"/>
      <c r="D8" s="1355"/>
      <c r="E8" s="1355"/>
      <c r="F8" s="1355"/>
      <c r="G8" s="1355"/>
      <c r="H8" s="1355"/>
      <c r="I8" s="1355"/>
      <c r="J8" s="1355"/>
      <c r="K8" s="1355"/>
      <c r="L8" s="1355"/>
      <c r="M8" s="1355"/>
      <c r="N8" s="1355"/>
      <c r="O8" s="1355"/>
      <c r="P8" s="1355"/>
      <c r="Q8" s="1355"/>
      <c r="R8" s="1355"/>
      <c r="S8" s="1355"/>
      <c r="T8" s="1355"/>
      <c r="U8" s="1355"/>
      <c r="V8" s="1355"/>
      <c r="W8" s="1355"/>
      <c r="X8" s="1355"/>
      <c r="Y8" s="1355"/>
      <c r="Z8" s="1355"/>
      <c r="AA8" s="1355"/>
      <c r="AB8" s="1355"/>
      <c r="AC8" s="1355"/>
      <c r="AD8" s="1355"/>
      <c r="AE8" s="1355"/>
      <c r="AF8" s="1355"/>
      <c r="AG8" s="567"/>
    </row>
    <row r="9" spans="1:33" ht="19.5" customHeight="1">
      <c r="B9" s="515"/>
      <c r="C9" s="515"/>
      <c r="D9" s="515"/>
      <c r="E9" s="515"/>
      <c r="F9" s="515"/>
      <c r="G9" s="515"/>
      <c r="H9" s="515"/>
      <c r="I9" s="515"/>
      <c r="J9" s="515"/>
      <c r="K9" s="515"/>
      <c r="L9" s="516"/>
      <c r="M9" s="516"/>
      <c r="N9" s="516"/>
      <c r="O9" s="568"/>
      <c r="P9" s="568"/>
      <c r="Q9" s="568"/>
      <c r="R9" s="568"/>
      <c r="S9" s="516"/>
      <c r="T9" s="516"/>
      <c r="U9" s="516"/>
      <c r="V9" s="516"/>
      <c r="W9" s="513"/>
      <c r="X9" s="513"/>
      <c r="Y9" s="513"/>
      <c r="Z9" s="513"/>
      <c r="AA9" s="513"/>
      <c r="AB9" s="513"/>
      <c r="AC9" s="513"/>
      <c r="AD9" s="513"/>
      <c r="AE9" s="513"/>
      <c r="AF9" s="513"/>
    </row>
    <row r="10" spans="1:33" ht="33" customHeight="1">
      <c r="B10" s="519"/>
      <c r="C10" s="1356" t="s">
        <v>105</v>
      </c>
      <c r="D10" s="1356"/>
      <c r="E10" s="1356"/>
      <c r="F10" s="1356"/>
      <c r="G10" s="520"/>
      <c r="H10" s="521"/>
      <c r="I10" s="1357"/>
      <c r="J10" s="1357"/>
      <c r="K10" s="1357"/>
      <c r="L10" s="1357"/>
      <c r="M10" s="1357"/>
      <c r="N10" s="1357"/>
      <c r="O10" s="1357"/>
      <c r="P10" s="1357"/>
      <c r="Q10" s="1357"/>
      <c r="R10" s="1357"/>
      <c r="S10" s="1357"/>
      <c r="T10" s="1357"/>
      <c r="U10" s="1357"/>
      <c r="V10" s="1357"/>
      <c r="W10" s="1357"/>
      <c r="X10" s="1357"/>
      <c r="Y10" s="1357"/>
      <c r="Z10" s="1357"/>
      <c r="AA10" s="1357"/>
      <c r="AB10" s="1357"/>
      <c r="AC10" s="1357"/>
      <c r="AD10" s="1357"/>
      <c r="AE10" s="1357"/>
      <c r="AF10" s="522"/>
    </row>
    <row r="11" spans="1:33" ht="9" customHeight="1">
      <c r="A11" s="1370" t="s">
        <v>606</v>
      </c>
      <c r="B11" s="523"/>
      <c r="C11" s="1371" t="str">
        <f>IF(I11="","","フ　　リ　　ガ　　ナ")</f>
        <v/>
      </c>
      <c r="D11" s="1371"/>
      <c r="E11" s="1371"/>
      <c r="F11" s="1371"/>
      <c r="G11" s="524"/>
      <c r="H11" s="1372"/>
      <c r="I11" s="1373"/>
      <c r="J11" s="1373"/>
      <c r="K11" s="1373"/>
      <c r="L11" s="1373"/>
      <c r="M11" s="1373"/>
      <c r="N11" s="1373"/>
      <c r="O11" s="1373"/>
      <c r="P11" s="525"/>
      <c r="Q11" s="1374" t="s">
        <v>607</v>
      </c>
      <c r="R11" s="1345"/>
      <c r="S11" s="1345"/>
      <c r="T11" s="1345"/>
      <c r="U11" s="1338"/>
      <c r="V11" s="1358"/>
      <c r="W11" s="1358"/>
      <c r="X11" s="1358"/>
      <c r="Y11" s="1360" t="s">
        <v>19</v>
      </c>
      <c r="Z11" s="1358"/>
      <c r="AA11" s="1358"/>
      <c r="AB11" s="1360" t="s">
        <v>20</v>
      </c>
      <c r="AC11" s="1358"/>
      <c r="AD11" s="1358"/>
      <c r="AE11" s="1360" t="s">
        <v>608</v>
      </c>
      <c r="AF11" s="1368"/>
    </row>
    <row r="12" spans="1:33" ht="24" customHeight="1">
      <c r="A12" s="1370"/>
      <c r="B12" s="528"/>
      <c r="C12" s="1376" t="s">
        <v>64</v>
      </c>
      <c r="D12" s="1376"/>
      <c r="E12" s="1376"/>
      <c r="F12" s="1376"/>
      <c r="G12" s="529"/>
      <c r="H12" s="1365"/>
      <c r="I12" s="1377"/>
      <c r="J12" s="1377"/>
      <c r="K12" s="1377"/>
      <c r="L12" s="1377"/>
      <c r="M12" s="1377"/>
      <c r="N12" s="1377"/>
      <c r="O12" s="1377"/>
      <c r="P12" s="1377"/>
      <c r="Q12" s="1375"/>
      <c r="R12" s="1347"/>
      <c r="S12" s="1347"/>
      <c r="T12" s="1347"/>
      <c r="U12" s="1339"/>
      <c r="V12" s="1359"/>
      <c r="W12" s="1359"/>
      <c r="X12" s="1359"/>
      <c r="Y12" s="1361"/>
      <c r="Z12" s="1359"/>
      <c r="AA12" s="1359"/>
      <c r="AB12" s="1361"/>
      <c r="AC12" s="1359"/>
      <c r="AD12" s="1359"/>
      <c r="AE12" s="1361"/>
      <c r="AF12" s="1369"/>
    </row>
    <row r="13" spans="1:33" ht="33" customHeight="1">
      <c r="A13" s="1370"/>
      <c r="B13" s="532"/>
      <c r="C13" s="1362" t="s">
        <v>632</v>
      </c>
      <c r="D13" s="1362"/>
      <c r="E13" s="1362"/>
      <c r="F13" s="1362"/>
      <c r="G13" s="533"/>
      <c r="H13" s="534"/>
      <c r="I13" s="1363"/>
      <c r="J13" s="1363"/>
      <c r="K13" s="1363"/>
      <c r="L13" s="1363"/>
      <c r="M13" s="1363"/>
      <c r="N13" s="1363"/>
      <c r="O13" s="1363"/>
      <c r="P13" s="1363"/>
      <c r="Q13" s="1363"/>
      <c r="R13" s="1363"/>
      <c r="S13" s="1363"/>
      <c r="T13" s="1363"/>
      <c r="U13" s="1363"/>
      <c r="V13" s="1363"/>
      <c r="W13" s="1363"/>
      <c r="X13" s="1363"/>
      <c r="Y13" s="569"/>
      <c r="Z13" s="570"/>
      <c r="AA13" s="570"/>
      <c r="AB13" s="569"/>
      <c r="AC13" s="570"/>
      <c r="AD13" s="570"/>
      <c r="AE13" s="571"/>
      <c r="AF13" s="572"/>
    </row>
    <row r="14" spans="1:33" ht="33" customHeight="1">
      <c r="A14" s="573"/>
      <c r="B14" s="532"/>
      <c r="C14" s="1362" t="s">
        <v>295</v>
      </c>
      <c r="D14" s="1362"/>
      <c r="E14" s="1362"/>
      <c r="F14" s="1362"/>
      <c r="G14" s="533"/>
      <c r="H14" s="534"/>
      <c r="I14" s="1363"/>
      <c r="J14" s="1363"/>
      <c r="K14" s="1363"/>
      <c r="L14" s="1363"/>
      <c r="M14" s="1363"/>
      <c r="N14" s="1363"/>
      <c r="O14" s="1363"/>
      <c r="P14" s="1363"/>
      <c r="Q14" s="1363"/>
      <c r="R14" s="1363"/>
      <c r="S14" s="1363"/>
      <c r="T14" s="1363"/>
      <c r="U14" s="1363"/>
      <c r="V14" s="1363"/>
      <c r="W14" s="1363"/>
      <c r="X14" s="1363"/>
      <c r="Y14" s="535"/>
      <c r="Z14" s="535"/>
      <c r="AA14" s="535"/>
      <c r="AB14" s="535"/>
      <c r="AC14" s="535"/>
      <c r="AD14" s="535"/>
      <c r="AE14" s="535"/>
      <c r="AF14" s="536"/>
    </row>
    <row r="15" spans="1:33" ht="16.5" customHeight="1">
      <c r="B15" s="1348" t="s">
        <v>609</v>
      </c>
      <c r="C15" s="537"/>
      <c r="D15" s="1351" t="s">
        <v>610</v>
      </c>
      <c r="E15" s="1351"/>
      <c r="F15" s="1351"/>
      <c r="G15" s="1351"/>
      <c r="H15" s="1351"/>
      <c r="I15" s="1351"/>
      <c r="J15" s="538"/>
      <c r="K15" s="1352" t="s">
        <v>611</v>
      </c>
      <c r="L15" s="1353"/>
      <c r="M15" s="1353"/>
      <c r="N15" s="1353"/>
      <c r="O15" s="1353"/>
      <c r="P15" s="1353"/>
      <c r="Q15" s="1353"/>
      <c r="R15" s="1353"/>
      <c r="S15" s="1353"/>
      <c r="T15" s="1353"/>
      <c r="U15" s="1353"/>
      <c r="V15" s="1353"/>
      <c r="W15" s="1353"/>
      <c r="X15" s="1353"/>
      <c r="Y15" s="1353"/>
      <c r="Z15" s="1353"/>
      <c r="AA15" s="1353"/>
      <c r="AB15" s="1353"/>
      <c r="AC15" s="1353"/>
      <c r="AD15" s="1353"/>
      <c r="AE15" s="1353"/>
      <c r="AF15" s="1354"/>
    </row>
    <row r="16" spans="1:33" ht="16.5" customHeight="1">
      <c r="B16" s="1349"/>
      <c r="C16" s="526"/>
      <c r="D16" s="1342"/>
      <c r="E16" s="1342"/>
      <c r="F16" s="1345" t="s">
        <v>19</v>
      </c>
      <c r="G16" s="1342"/>
      <c r="H16" s="1345" t="s">
        <v>20</v>
      </c>
      <c r="I16" s="1342"/>
      <c r="J16" s="1338" t="s">
        <v>21</v>
      </c>
      <c r="K16" s="539"/>
      <c r="L16" s="1340"/>
      <c r="M16" s="1340"/>
      <c r="N16" s="1340"/>
      <c r="O16" s="1340"/>
      <c r="P16" s="1340"/>
      <c r="Q16" s="1340"/>
      <c r="R16" s="1340"/>
      <c r="S16" s="1340"/>
      <c r="T16" s="1340"/>
      <c r="U16" s="1340"/>
      <c r="V16" s="1340"/>
      <c r="W16" s="1340"/>
      <c r="X16" s="1340"/>
      <c r="Y16" s="1340"/>
      <c r="Z16" s="1340"/>
      <c r="AA16" s="1340"/>
      <c r="AB16" s="1340"/>
      <c r="AC16" s="1340"/>
      <c r="AD16" s="1340"/>
      <c r="AE16" s="1340"/>
      <c r="AF16" s="540"/>
    </row>
    <row r="17" spans="1:38" ht="16.5" customHeight="1">
      <c r="B17" s="1349"/>
      <c r="C17" s="530"/>
      <c r="D17" s="1343"/>
      <c r="E17" s="1343"/>
      <c r="F17" s="1347"/>
      <c r="G17" s="1343"/>
      <c r="H17" s="1347"/>
      <c r="I17" s="1343"/>
      <c r="J17" s="1339"/>
      <c r="K17" s="541"/>
      <c r="L17" s="1341"/>
      <c r="M17" s="1341"/>
      <c r="N17" s="1341"/>
      <c r="O17" s="1341"/>
      <c r="P17" s="1341"/>
      <c r="Q17" s="1341"/>
      <c r="R17" s="1341"/>
      <c r="S17" s="1341"/>
      <c r="T17" s="1341"/>
      <c r="U17" s="1341"/>
      <c r="V17" s="1341"/>
      <c r="W17" s="1341"/>
      <c r="X17" s="1341"/>
      <c r="Y17" s="1341"/>
      <c r="Z17" s="1341"/>
      <c r="AA17" s="1341"/>
      <c r="AB17" s="1341"/>
      <c r="AC17" s="1341"/>
      <c r="AD17" s="1341"/>
      <c r="AE17" s="1341"/>
      <c r="AF17" s="542"/>
    </row>
    <row r="18" spans="1:38" ht="16.5" customHeight="1">
      <c r="B18" s="1349"/>
      <c r="C18" s="526"/>
      <c r="D18" s="1342"/>
      <c r="E18" s="1342"/>
      <c r="F18" s="1345" t="s">
        <v>19</v>
      </c>
      <c r="G18" s="1342"/>
      <c r="H18" s="1345" t="s">
        <v>20</v>
      </c>
      <c r="I18" s="1342"/>
      <c r="J18" s="1338" t="s">
        <v>21</v>
      </c>
      <c r="K18" s="539"/>
      <c r="L18" s="1340"/>
      <c r="M18" s="1340"/>
      <c r="N18" s="1340"/>
      <c r="O18" s="1340"/>
      <c r="P18" s="1340"/>
      <c r="Q18" s="1340"/>
      <c r="R18" s="1340"/>
      <c r="S18" s="1340"/>
      <c r="T18" s="1340"/>
      <c r="U18" s="1340"/>
      <c r="V18" s="1340"/>
      <c r="W18" s="1340"/>
      <c r="X18" s="1340"/>
      <c r="Y18" s="1340"/>
      <c r="Z18" s="1340"/>
      <c r="AA18" s="1340"/>
      <c r="AB18" s="1340"/>
      <c r="AC18" s="1340"/>
      <c r="AD18" s="1340"/>
      <c r="AE18" s="1340"/>
      <c r="AF18" s="540"/>
    </row>
    <row r="19" spans="1:38" ht="16.5" customHeight="1">
      <c r="B19" s="1349"/>
      <c r="C19" s="530"/>
      <c r="D19" s="1343"/>
      <c r="E19" s="1343"/>
      <c r="F19" s="1347"/>
      <c r="G19" s="1343"/>
      <c r="H19" s="1347"/>
      <c r="I19" s="1343"/>
      <c r="J19" s="1339"/>
      <c r="K19" s="541"/>
      <c r="L19" s="1341"/>
      <c r="M19" s="1341"/>
      <c r="N19" s="1341"/>
      <c r="O19" s="1341"/>
      <c r="P19" s="1341"/>
      <c r="Q19" s="1341"/>
      <c r="R19" s="1341"/>
      <c r="S19" s="1341"/>
      <c r="T19" s="1341"/>
      <c r="U19" s="1341"/>
      <c r="V19" s="1341"/>
      <c r="W19" s="1341"/>
      <c r="X19" s="1341"/>
      <c r="Y19" s="1341"/>
      <c r="Z19" s="1341"/>
      <c r="AA19" s="1341"/>
      <c r="AB19" s="1341"/>
      <c r="AC19" s="1341"/>
      <c r="AD19" s="1341"/>
      <c r="AE19" s="1341"/>
      <c r="AF19" s="542"/>
    </row>
    <row r="20" spans="1:38" ht="16.5" customHeight="1">
      <c r="B20" s="1349"/>
      <c r="C20" s="526"/>
      <c r="D20" s="1342"/>
      <c r="E20" s="1342"/>
      <c r="F20" s="1345" t="s">
        <v>19</v>
      </c>
      <c r="G20" s="1342"/>
      <c r="H20" s="1345" t="s">
        <v>20</v>
      </c>
      <c r="I20" s="1342"/>
      <c r="J20" s="1338" t="s">
        <v>21</v>
      </c>
      <c r="K20" s="539"/>
      <c r="L20" s="1340"/>
      <c r="M20" s="1340"/>
      <c r="N20" s="1340"/>
      <c r="O20" s="1340"/>
      <c r="P20" s="1340"/>
      <c r="Q20" s="1340"/>
      <c r="R20" s="1340"/>
      <c r="S20" s="1340"/>
      <c r="T20" s="1340"/>
      <c r="U20" s="1340"/>
      <c r="V20" s="1340"/>
      <c r="W20" s="1340"/>
      <c r="X20" s="1340"/>
      <c r="Y20" s="1340"/>
      <c r="Z20" s="1340"/>
      <c r="AA20" s="1340"/>
      <c r="AB20" s="1340"/>
      <c r="AC20" s="1340"/>
      <c r="AD20" s="1340"/>
      <c r="AE20" s="1340"/>
      <c r="AF20" s="540"/>
    </row>
    <row r="21" spans="1:38" ht="16.5" customHeight="1">
      <c r="B21" s="1349"/>
      <c r="C21" s="537"/>
      <c r="D21" s="1343"/>
      <c r="E21" s="1344"/>
      <c r="F21" s="1324"/>
      <c r="G21" s="1344"/>
      <c r="H21" s="1324"/>
      <c r="I21" s="1344"/>
      <c r="J21" s="1346"/>
      <c r="K21" s="543"/>
      <c r="L21" s="1341"/>
      <c r="M21" s="1341"/>
      <c r="N21" s="1341"/>
      <c r="O21" s="1341"/>
      <c r="P21" s="1341"/>
      <c r="Q21" s="1341"/>
      <c r="R21" s="1341"/>
      <c r="S21" s="1341"/>
      <c r="T21" s="1341"/>
      <c r="U21" s="1341"/>
      <c r="V21" s="1341"/>
      <c r="W21" s="1341"/>
      <c r="X21" s="1341"/>
      <c r="Y21" s="1341"/>
      <c r="Z21" s="1341"/>
      <c r="AA21" s="1341"/>
      <c r="AB21" s="1341"/>
      <c r="AC21" s="1341"/>
      <c r="AD21" s="1341"/>
      <c r="AE21" s="1341"/>
      <c r="AF21" s="544"/>
    </row>
    <row r="22" spans="1:38" ht="16.5" customHeight="1">
      <c r="B22" s="1349"/>
      <c r="C22" s="526"/>
      <c r="D22" s="1342"/>
      <c r="E22" s="1342"/>
      <c r="F22" s="1345" t="s">
        <v>19</v>
      </c>
      <c r="G22" s="1342"/>
      <c r="H22" s="1345" t="s">
        <v>20</v>
      </c>
      <c r="I22" s="1342"/>
      <c r="J22" s="1338" t="s">
        <v>21</v>
      </c>
      <c r="K22" s="539"/>
      <c r="L22" s="1340"/>
      <c r="M22" s="1340"/>
      <c r="N22" s="1340"/>
      <c r="O22" s="1340"/>
      <c r="P22" s="1340"/>
      <c r="Q22" s="1340"/>
      <c r="R22" s="1340"/>
      <c r="S22" s="1340"/>
      <c r="T22" s="1340"/>
      <c r="U22" s="1340"/>
      <c r="V22" s="1340"/>
      <c r="W22" s="1340"/>
      <c r="X22" s="1340"/>
      <c r="Y22" s="1340"/>
      <c r="Z22" s="1340"/>
      <c r="AA22" s="1340"/>
      <c r="AB22" s="1340"/>
      <c r="AC22" s="1340"/>
      <c r="AD22" s="1340"/>
      <c r="AE22" s="1340"/>
      <c r="AF22" s="540"/>
    </row>
    <row r="23" spans="1:38" ht="16.5" customHeight="1">
      <c r="B23" s="1349"/>
      <c r="C23" s="530"/>
      <c r="D23" s="1343"/>
      <c r="E23" s="1343"/>
      <c r="F23" s="1347"/>
      <c r="G23" s="1343"/>
      <c r="H23" s="1347"/>
      <c r="I23" s="1343"/>
      <c r="J23" s="1339"/>
      <c r="K23" s="541"/>
      <c r="L23" s="1341"/>
      <c r="M23" s="1341"/>
      <c r="N23" s="1341"/>
      <c r="O23" s="1341"/>
      <c r="P23" s="1341"/>
      <c r="Q23" s="1341"/>
      <c r="R23" s="1341"/>
      <c r="S23" s="1341"/>
      <c r="T23" s="1341"/>
      <c r="U23" s="1341"/>
      <c r="V23" s="1341"/>
      <c r="W23" s="1341"/>
      <c r="X23" s="1341"/>
      <c r="Y23" s="1341"/>
      <c r="Z23" s="1341"/>
      <c r="AA23" s="1341"/>
      <c r="AB23" s="1341"/>
      <c r="AC23" s="1341"/>
      <c r="AD23" s="1341"/>
      <c r="AE23" s="1341"/>
      <c r="AF23" s="542"/>
    </row>
    <row r="24" spans="1:38" ht="16.5" customHeight="1">
      <c r="B24" s="1349"/>
      <c r="C24" s="526"/>
      <c r="D24" s="1342"/>
      <c r="E24" s="1342"/>
      <c r="F24" s="1345" t="s">
        <v>19</v>
      </c>
      <c r="G24" s="1342"/>
      <c r="H24" s="1345" t="s">
        <v>20</v>
      </c>
      <c r="I24" s="1342"/>
      <c r="J24" s="1338" t="s">
        <v>21</v>
      </c>
      <c r="K24" s="539"/>
      <c r="L24" s="1340"/>
      <c r="M24" s="1340"/>
      <c r="N24" s="1340"/>
      <c r="O24" s="1340"/>
      <c r="P24" s="1340"/>
      <c r="Q24" s="1340"/>
      <c r="R24" s="1340"/>
      <c r="S24" s="1340"/>
      <c r="T24" s="1340"/>
      <c r="U24" s="1340"/>
      <c r="V24" s="1340"/>
      <c r="W24" s="1340"/>
      <c r="X24" s="1340"/>
      <c r="Y24" s="1340"/>
      <c r="Z24" s="1340"/>
      <c r="AA24" s="1340"/>
      <c r="AB24" s="1340"/>
      <c r="AC24" s="1340"/>
      <c r="AD24" s="1340"/>
      <c r="AE24" s="1340"/>
      <c r="AF24" s="540"/>
    </row>
    <row r="25" spans="1:38" ht="16.5" customHeight="1">
      <c r="B25" s="1350"/>
      <c r="C25" s="537"/>
      <c r="D25" s="1343"/>
      <c r="E25" s="1344"/>
      <c r="F25" s="1324"/>
      <c r="G25" s="1344"/>
      <c r="H25" s="1324"/>
      <c r="I25" s="1344"/>
      <c r="J25" s="1346"/>
      <c r="K25" s="543"/>
      <c r="L25" s="1341"/>
      <c r="M25" s="1341"/>
      <c r="N25" s="1341"/>
      <c r="O25" s="1341"/>
      <c r="P25" s="1341"/>
      <c r="Q25" s="1341"/>
      <c r="R25" s="1341"/>
      <c r="S25" s="1341"/>
      <c r="T25" s="1341"/>
      <c r="U25" s="1341"/>
      <c r="V25" s="1341"/>
      <c r="W25" s="1341"/>
      <c r="X25" s="1341"/>
      <c r="Y25" s="1341"/>
      <c r="Z25" s="1341"/>
      <c r="AA25" s="1341"/>
      <c r="AB25" s="1341"/>
      <c r="AC25" s="1341"/>
      <c r="AD25" s="1341"/>
      <c r="AE25" s="1341"/>
      <c r="AF25" s="544"/>
      <c r="AG25" s="510" t="s">
        <v>612</v>
      </c>
    </row>
    <row r="26" spans="1:38" ht="16.5" customHeight="1">
      <c r="B26" s="523"/>
      <c r="C26" s="545"/>
      <c r="D26" s="545"/>
      <c r="E26" s="546" t="s">
        <v>613</v>
      </c>
      <c r="F26" s="545"/>
      <c r="G26" s="545"/>
      <c r="H26" s="545"/>
      <c r="I26" s="545"/>
      <c r="J26" s="545"/>
      <c r="K26" s="545"/>
      <c r="L26" s="545"/>
      <c r="M26" s="545"/>
      <c r="N26" s="545"/>
      <c r="O26" s="545"/>
      <c r="P26" s="545"/>
      <c r="Q26" s="545"/>
      <c r="R26" s="545"/>
      <c r="S26" s="545"/>
      <c r="T26" s="545"/>
      <c r="U26" s="545"/>
      <c r="V26" s="545"/>
      <c r="W26" s="545"/>
      <c r="X26" s="545"/>
      <c r="Y26" s="545"/>
      <c r="Z26" s="545"/>
      <c r="AA26" s="545"/>
      <c r="AB26" s="545"/>
      <c r="AC26" s="545"/>
      <c r="AD26" s="545"/>
      <c r="AE26" s="545"/>
      <c r="AF26" s="547"/>
      <c r="AG26" s="510" t="s">
        <v>614</v>
      </c>
    </row>
    <row r="27" spans="1:38" ht="16.5" customHeight="1">
      <c r="A27" s="1707" t="s">
        <v>687</v>
      </c>
      <c r="B27" s="548"/>
      <c r="C27" s="513"/>
      <c r="D27" s="513"/>
      <c r="E27" s="513"/>
      <c r="F27" s="513"/>
      <c r="G27" s="1332" t="s">
        <v>691</v>
      </c>
      <c r="H27" s="1332"/>
      <c r="I27" s="1334"/>
      <c r="J27" s="1324" t="s">
        <v>19</v>
      </c>
      <c r="K27" s="1336"/>
      <c r="L27" s="1324" t="s">
        <v>20</v>
      </c>
      <c r="M27" s="1336"/>
      <c r="N27" s="1324" t="s">
        <v>21</v>
      </c>
      <c r="O27" s="549"/>
      <c r="P27" s="549"/>
      <c r="Q27" s="549"/>
      <c r="R27" s="549"/>
      <c r="S27" s="549"/>
      <c r="T27" s="549"/>
      <c r="U27" s="1326" t="s">
        <v>615</v>
      </c>
      <c r="V27" s="1326"/>
      <c r="W27" s="1328">
        <f>IF(AH28=AH29,AH32,"")</f>
        <v>0</v>
      </c>
      <c r="X27" s="1328"/>
      <c r="Y27" s="1328"/>
      <c r="Z27" s="1328"/>
      <c r="AA27" s="1328"/>
      <c r="AB27" s="1328"/>
      <c r="AC27" s="1328"/>
      <c r="AD27" s="1330"/>
      <c r="AE27" s="1330"/>
      <c r="AF27" s="550"/>
      <c r="AH27" s="551" t="s">
        <v>616</v>
      </c>
      <c r="AI27" s="552"/>
      <c r="AJ27" s="552"/>
      <c r="AK27" s="552"/>
      <c r="AL27" s="552"/>
    </row>
    <row r="28" spans="1:38" ht="16.5" customHeight="1">
      <c r="A28" s="1707"/>
      <c r="B28" s="553"/>
      <c r="C28" s="554"/>
      <c r="D28" s="554"/>
      <c r="E28" s="554"/>
      <c r="F28" s="554"/>
      <c r="G28" s="1333"/>
      <c r="H28" s="1333"/>
      <c r="I28" s="1335"/>
      <c r="J28" s="1325"/>
      <c r="K28" s="1337"/>
      <c r="L28" s="1325"/>
      <c r="M28" s="1337"/>
      <c r="N28" s="1325"/>
      <c r="O28" s="555"/>
      <c r="P28" s="555"/>
      <c r="Q28" s="555"/>
      <c r="R28" s="555"/>
      <c r="S28" s="555"/>
      <c r="T28" s="555"/>
      <c r="U28" s="1327"/>
      <c r="V28" s="1327"/>
      <c r="W28" s="1329"/>
      <c r="X28" s="1329"/>
      <c r="Y28" s="1329"/>
      <c r="Z28" s="1329"/>
      <c r="AA28" s="1329"/>
      <c r="AB28" s="1329"/>
      <c r="AC28" s="1329"/>
      <c r="AD28" s="1331"/>
      <c r="AE28" s="1331"/>
      <c r="AF28" s="556"/>
      <c r="AG28" s="510" t="s">
        <v>617</v>
      </c>
      <c r="AH28" s="557" t="s">
        <v>618</v>
      </c>
      <c r="AI28" s="552"/>
      <c r="AJ28" s="552"/>
      <c r="AK28" s="552"/>
      <c r="AL28" s="552"/>
    </row>
    <row r="29" spans="1:38" ht="24" customHeight="1">
      <c r="B29" s="574" t="s">
        <v>106</v>
      </c>
      <c r="C29" s="558"/>
      <c r="D29" s="558"/>
      <c r="E29" s="558"/>
      <c r="F29" s="558"/>
      <c r="G29" s="558"/>
      <c r="H29" s="558"/>
      <c r="I29" s="558"/>
      <c r="J29" s="558"/>
      <c r="K29" s="558"/>
      <c r="L29" s="558"/>
      <c r="M29" s="558"/>
      <c r="N29" s="558"/>
      <c r="O29" s="558"/>
      <c r="P29" s="558"/>
      <c r="Q29" s="558"/>
      <c r="R29" s="558"/>
      <c r="S29" s="558"/>
      <c r="T29" s="558"/>
      <c r="U29" s="558"/>
      <c r="V29" s="558"/>
      <c r="W29" s="558"/>
      <c r="X29" s="558"/>
      <c r="Y29" s="558"/>
      <c r="Z29" s="558"/>
      <c r="AA29" s="558"/>
      <c r="AB29" s="558"/>
      <c r="AC29" s="558"/>
      <c r="AD29" s="558"/>
      <c r="AE29" s="558"/>
      <c r="AF29" s="558"/>
      <c r="AH29" s="559" t="s">
        <v>618</v>
      </c>
    </row>
    <row r="30" spans="1:38" ht="15" customHeight="1">
      <c r="B30" s="560" t="s">
        <v>625</v>
      </c>
      <c r="C30" s="560"/>
      <c r="D30" s="513"/>
      <c r="E30" s="560"/>
      <c r="F30" s="560"/>
      <c r="G30" s="560"/>
      <c r="H30" s="560"/>
      <c r="I30" s="560"/>
      <c r="J30" s="560"/>
      <c r="K30" s="560"/>
      <c r="L30" s="560"/>
      <c r="M30" s="560"/>
      <c r="N30" s="560"/>
      <c r="O30" s="560"/>
      <c r="P30" s="560"/>
      <c r="Q30" s="560"/>
      <c r="R30" s="560"/>
      <c r="S30" s="560"/>
      <c r="T30" s="558"/>
      <c r="U30" s="558"/>
      <c r="V30" s="558"/>
      <c r="W30" s="558"/>
      <c r="X30" s="558"/>
      <c r="Y30" s="558"/>
      <c r="Z30" s="558"/>
      <c r="AA30" s="558"/>
      <c r="AB30" s="558"/>
      <c r="AC30" s="558"/>
      <c r="AD30" s="558"/>
      <c r="AE30" s="558"/>
      <c r="AF30" s="558"/>
      <c r="AG30" s="561"/>
      <c r="AH30" s="559" t="s">
        <v>620</v>
      </c>
      <c r="AI30" s="562"/>
      <c r="AJ30" s="562"/>
      <c r="AK30" s="562"/>
      <c r="AL30" s="562"/>
    </row>
    <row r="31" spans="1:38" ht="21.75" customHeight="1">
      <c r="D31" s="747"/>
      <c r="V31" s="747"/>
      <c r="X31" s="559"/>
      <c r="AG31" s="561"/>
      <c r="AH31" s="562"/>
      <c r="AI31" s="562"/>
      <c r="AJ31" s="562"/>
      <c r="AK31" s="562"/>
      <c r="AL31" s="562"/>
    </row>
    <row r="32" spans="1:38" ht="21.75" customHeight="1">
      <c r="D32" s="747" t="s">
        <v>693</v>
      </c>
      <c r="V32" s="747" t="s">
        <v>626</v>
      </c>
      <c r="X32" s="559"/>
      <c r="AG32" s="561"/>
      <c r="AH32" s="559">
        <f>+I12</f>
        <v>0</v>
      </c>
      <c r="AI32" s="562"/>
      <c r="AJ32" s="562"/>
      <c r="AK32" s="562"/>
      <c r="AL32" s="562"/>
    </row>
    <row r="33" spans="3:34" ht="21.75" customHeight="1">
      <c r="D33" s="747" t="s">
        <v>626</v>
      </c>
      <c r="V33" s="747" t="s">
        <v>627</v>
      </c>
      <c r="X33" s="559"/>
      <c r="AG33" s="561"/>
      <c r="AH33" s="559">
        <f>+I10</f>
        <v>0</v>
      </c>
    </row>
    <row r="34" spans="3:34" ht="21.75" customHeight="1">
      <c r="D34" s="747" t="s">
        <v>695</v>
      </c>
      <c r="V34" s="747" t="s">
        <v>628</v>
      </c>
      <c r="X34" s="559"/>
    </row>
    <row r="35" spans="3:34" ht="21.75" customHeight="1">
      <c r="D35" s="747" t="s">
        <v>306</v>
      </c>
      <c r="V35" s="747" t="s">
        <v>629</v>
      </c>
      <c r="X35" s="559"/>
    </row>
    <row r="36" spans="3:34" ht="21.75" customHeight="1">
      <c r="C36" s="559"/>
      <c r="D36" s="559"/>
      <c r="E36" s="559"/>
      <c r="F36" s="559"/>
      <c r="G36" s="559"/>
      <c r="H36" s="559"/>
      <c r="I36" s="559"/>
      <c r="J36" s="559"/>
      <c r="K36" s="559"/>
      <c r="L36" s="559"/>
      <c r="M36" s="559"/>
      <c r="N36" s="559"/>
      <c r="O36" s="559"/>
      <c r="P36" s="559"/>
      <c r="Q36" s="559"/>
      <c r="R36" s="559"/>
      <c r="S36" s="559"/>
      <c r="T36" s="559"/>
      <c r="U36" s="559"/>
      <c r="V36" s="559"/>
      <c r="W36" s="559"/>
      <c r="X36" s="559"/>
    </row>
  </sheetData>
  <sheetProtection algorithmName="SHA-512" hashValue="FmRWl8plRwDRjHagoK8rG1d38NA3zaZOMQwtFYIktZRQSmFdA1bmhDaQ2vrFeoKQTe3NbayezdRXP6VUDkt9hQ==" saltValue="ENA/fxHzob+PkUPp+UHDjg==" spinCount="100000" sheet="1"/>
  <mergeCells count="78">
    <mergeCell ref="A27:A28"/>
    <mergeCell ref="L27:L28"/>
    <mergeCell ref="I24:I25"/>
    <mergeCell ref="J24:J25"/>
    <mergeCell ref="L24:AE25"/>
    <mergeCell ref="N27:N28"/>
    <mergeCell ref="U27:V28"/>
    <mergeCell ref="W27:AC28"/>
    <mergeCell ref="AD27:AE28"/>
    <mergeCell ref="M27:M28"/>
    <mergeCell ref="B15:B25"/>
    <mergeCell ref="D15:I15"/>
    <mergeCell ref="K15:AF15"/>
    <mergeCell ref="D24:D25"/>
    <mergeCell ref="E24:E25"/>
    <mergeCell ref="F24:F25"/>
    <mergeCell ref="G24:G25"/>
    <mergeCell ref="H24:H25"/>
    <mergeCell ref="K27:K28"/>
    <mergeCell ref="E22:E23"/>
    <mergeCell ref="F22:F23"/>
    <mergeCell ref="G22:G23"/>
    <mergeCell ref="H22:H23"/>
    <mergeCell ref="I22:I23"/>
    <mergeCell ref="J22:J23"/>
    <mergeCell ref="I27:I28"/>
    <mergeCell ref="G27:H28"/>
    <mergeCell ref="J27:J28"/>
    <mergeCell ref="L18:AE19"/>
    <mergeCell ref="L16:AE17"/>
    <mergeCell ref="L22:AE23"/>
    <mergeCell ref="D20:D21"/>
    <mergeCell ref="E20:E21"/>
    <mergeCell ref="F20:F21"/>
    <mergeCell ref="G20:G21"/>
    <mergeCell ref="H20:H21"/>
    <mergeCell ref="I20:I21"/>
    <mergeCell ref="J20:J21"/>
    <mergeCell ref="L20:AE21"/>
    <mergeCell ref="D22:D23"/>
    <mergeCell ref="AE11:AF12"/>
    <mergeCell ref="V11:V12"/>
    <mergeCell ref="I12:P12"/>
    <mergeCell ref="AC11:AD12"/>
    <mergeCell ref="Y11:Y12"/>
    <mergeCell ref="Z11:AA12"/>
    <mergeCell ref="AB11:AB12"/>
    <mergeCell ref="B2:AG2"/>
    <mergeCell ref="K3:AA3"/>
    <mergeCell ref="B4:AG5"/>
    <mergeCell ref="B8:AF8"/>
    <mergeCell ref="C10:F10"/>
    <mergeCell ref="I10:AE10"/>
    <mergeCell ref="C14:F14"/>
    <mergeCell ref="I14:X14"/>
    <mergeCell ref="E18:E19"/>
    <mergeCell ref="F18:F19"/>
    <mergeCell ref="G18:G19"/>
    <mergeCell ref="I16:I17"/>
    <mergeCell ref="J16:J17"/>
    <mergeCell ref="D18:D19"/>
    <mergeCell ref="D16:D17"/>
    <mergeCell ref="E16:E17"/>
    <mergeCell ref="F16:F17"/>
    <mergeCell ref="G16:G17"/>
    <mergeCell ref="H16:H17"/>
    <mergeCell ref="H18:H19"/>
    <mergeCell ref="I18:I19"/>
    <mergeCell ref="J18:J19"/>
    <mergeCell ref="A11:A13"/>
    <mergeCell ref="C11:F11"/>
    <mergeCell ref="H11:H12"/>
    <mergeCell ref="I11:O11"/>
    <mergeCell ref="Q11:U12"/>
    <mergeCell ref="I13:X13"/>
    <mergeCell ref="C13:F13"/>
    <mergeCell ref="W11:X12"/>
    <mergeCell ref="C12:F12"/>
  </mergeCells>
  <phoneticPr fontId="3"/>
  <dataValidations count="3">
    <dataValidation type="list" allowBlank="1" showInputMessage="1" showErrorMessage="1" sqref="V11:V12" xr:uid="{00000000-0002-0000-1900-000000000000}">
      <formula1>$V$31:$V$35</formula1>
    </dataValidation>
    <dataValidation type="list" allowBlank="1" showInputMessage="1" showErrorMessage="1" sqref="AH28" xr:uid="{00000000-0002-0000-1900-000001000000}">
      <formula1>$AH$29:$AH$30</formula1>
    </dataValidation>
    <dataValidation type="list" allowBlank="1" showInputMessage="1" showErrorMessage="1" sqref="D16:D25" xr:uid="{00000000-0002-0000-1900-000002000000}">
      <formula1>$D$31:$D$35</formula1>
    </dataValidation>
  </dataValidations>
  <hyperlinks>
    <hyperlink ref="K3" r:id="rId1" xr:uid="{00000000-0004-0000-1900-000000000000}"/>
  </hyperlinks>
  <printOptions horizontalCentered="1"/>
  <pageMargins left="0.62992125984251968" right="0.37" top="0.47244094488188981" bottom="0.39370078740157483" header="0.39370078740157483" footer="0.19685039370078741"/>
  <pageSetup paperSize="9" scale="86" orientation="portrait" horizontalDpi="300" verticalDpi="300" r:id="rId2"/>
  <headerFooter alignWithMargins="0"/>
  <drawing r:id="rId3"/>
  <legacyDrawing r:id="rId4"/>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IU51"/>
  <sheetViews>
    <sheetView workbookViewId="0">
      <selection activeCell="C10" sqref="C10"/>
    </sheetView>
  </sheetViews>
  <sheetFormatPr defaultColWidth="3.125" defaultRowHeight="33" customHeight="1"/>
  <cols>
    <col min="1" max="2" width="3" style="57" customWidth="1"/>
    <col min="3" max="3" width="28.25" style="59" customWidth="1"/>
    <col min="4" max="4" width="2" style="59" customWidth="1"/>
    <col min="5" max="5" width="48.75" style="59" customWidth="1"/>
    <col min="6" max="6" width="17.75" style="59" customWidth="1"/>
    <col min="7" max="7" width="4.875" style="59" customWidth="1"/>
    <col min="8" max="8" width="1.25" style="57" customWidth="1"/>
    <col min="9" max="11" width="3.375" style="57" customWidth="1"/>
    <col min="12" max="47" width="3.125" style="57" customWidth="1"/>
    <col min="48" max="16384" width="3.125" style="59"/>
  </cols>
  <sheetData>
    <row r="1" spans="1:255" s="8" customFormat="1" ht="10.5" customHeight="1">
      <c r="D1" s="61"/>
      <c r="E1" s="61"/>
      <c r="F1" s="61"/>
      <c r="G1" s="61"/>
      <c r="H1" s="61"/>
      <c r="I1" s="61"/>
      <c r="K1" s="590"/>
      <c r="L1" s="589"/>
      <c r="M1" s="589"/>
      <c r="N1" s="589"/>
      <c r="O1" s="589"/>
      <c r="P1" s="589"/>
      <c r="Q1" s="589"/>
      <c r="R1" s="589"/>
      <c r="S1" s="589"/>
      <c r="T1" s="589"/>
      <c r="U1" s="589"/>
      <c r="V1" s="589"/>
      <c r="W1" s="589"/>
      <c r="X1" s="589"/>
      <c r="Y1" s="589"/>
      <c r="Z1" s="589"/>
      <c r="AA1" s="589"/>
      <c r="AB1" s="589"/>
      <c r="AC1" s="589"/>
      <c r="AD1" s="589"/>
      <c r="AE1" s="589"/>
      <c r="AF1" s="1717" t="s">
        <v>576</v>
      </c>
      <c r="AG1" s="1717"/>
      <c r="AH1" s="1717"/>
      <c r="AI1" s="1717"/>
      <c r="AJ1" s="1717"/>
      <c r="AK1" s="1717"/>
      <c r="AL1" s="1717"/>
      <c r="AM1" s="1717"/>
      <c r="AN1" s="1717"/>
      <c r="AO1" s="1717"/>
      <c r="AP1" s="1717"/>
      <c r="AQ1" s="1717"/>
      <c r="AR1" s="1717"/>
      <c r="AS1" s="1717"/>
      <c r="AT1" s="1717"/>
      <c r="AU1" s="1717"/>
      <c r="AV1" s="1717"/>
      <c r="AW1" s="1717"/>
      <c r="AX1" s="1717"/>
      <c r="AY1" s="1717"/>
      <c r="AZ1" s="1717"/>
      <c r="BA1" s="1717"/>
      <c r="BB1" s="1717"/>
      <c r="BC1" s="1717"/>
      <c r="BD1" s="1717"/>
      <c r="BE1" s="1717"/>
      <c r="BF1" s="1717"/>
      <c r="BG1" s="1717"/>
      <c r="BH1" s="1717"/>
      <c r="BI1" s="1717"/>
      <c r="BJ1" s="1717"/>
      <c r="BK1" s="1717"/>
      <c r="BL1" s="1717" t="s">
        <v>576</v>
      </c>
      <c r="BM1" s="1717"/>
      <c r="BN1" s="1717"/>
      <c r="BO1" s="1717"/>
      <c r="BP1" s="1717"/>
      <c r="BQ1" s="1717"/>
      <c r="BR1" s="1717"/>
      <c r="BS1" s="1717"/>
      <c r="BT1" s="1717"/>
      <c r="BU1" s="1717"/>
      <c r="BV1" s="1717"/>
      <c r="BW1" s="1717"/>
      <c r="BX1" s="1717"/>
      <c r="BY1" s="1717"/>
      <c r="BZ1" s="1717"/>
      <c r="CA1" s="1717"/>
      <c r="CB1" s="1717"/>
      <c r="CC1" s="1717"/>
      <c r="CD1" s="1717"/>
      <c r="CE1" s="1717"/>
      <c r="CF1" s="1717"/>
      <c r="CG1" s="1717"/>
      <c r="CH1" s="1717"/>
      <c r="CI1" s="1717"/>
      <c r="CJ1" s="1717"/>
      <c r="CK1" s="1717"/>
      <c r="CL1" s="1717"/>
      <c r="CM1" s="1717"/>
      <c r="CN1" s="1717"/>
      <c r="CO1" s="1717"/>
      <c r="CP1" s="1717"/>
      <c r="CQ1" s="1717"/>
      <c r="CR1" s="1717" t="s">
        <v>576</v>
      </c>
      <c r="CS1" s="1717"/>
      <c r="CT1" s="1717"/>
      <c r="CU1" s="1717"/>
      <c r="CV1" s="1717"/>
      <c r="CW1" s="1717"/>
      <c r="CX1" s="1717"/>
      <c r="CY1" s="1717"/>
      <c r="CZ1" s="1717"/>
      <c r="DA1" s="1717"/>
      <c r="DB1" s="1717"/>
      <c r="DC1" s="1717"/>
      <c r="DD1" s="1717"/>
      <c r="DE1" s="1717"/>
      <c r="DF1" s="1717"/>
      <c r="DG1" s="1717"/>
      <c r="DH1" s="1717"/>
      <c r="DI1" s="1717"/>
      <c r="DJ1" s="1717"/>
      <c r="DK1" s="1717"/>
      <c r="DL1" s="1717"/>
      <c r="DM1" s="1717"/>
      <c r="DN1" s="1717"/>
      <c r="DO1" s="1717"/>
      <c r="DP1" s="1717"/>
      <c r="DQ1" s="1717"/>
      <c r="DR1" s="1717"/>
      <c r="DS1" s="1717"/>
      <c r="DT1" s="1717"/>
      <c r="DU1" s="1717"/>
      <c r="DV1" s="1717"/>
      <c r="DW1" s="1717"/>
      <c r="DX1" s="1717" t="s">
        <v>576</v>
      </c>
      <c r="DY1" s="1717"/>
      <c r="DZ1" s="1717"/>
      <c r="EA1" s="1717"/>
      <c r="EB1" s="1717"/>
      <c r="EC1" s="1717"/>
      <c r="ED1" s="1717"/>
      <c r="EE1" s="1717"/>
      <c r="EF1" s="1717"/>
      <c r="EG1" s="1717"/>
      <c r="EH1" s="1717"/>
      <c r="EI1" s="1717"/>
      <c r="EJ1" s="1717"/>
      <c r="EK1" s="1717"/>
      <c r="EL1" s="1717"/>
      <c r="EM1" s="1717"/>
      <c r="EN1" s="1717"/>
      <c r="EO1" s="1717"/>
      <c r="EP1" s="1717"/>
      <c r="EQ1" s="1717"/>
      <c r="ER1" s="1717"/>
      <c r="ES1" s="1717"/>
      <c r="ET1" s="1717"/>
      <c r="EU1" s="1717"/>
      <c r="EV1" s="1717"/>
      <c r="EW1" s="1717"/>
      <c r="EX1" s="1717"/>
      <c r="EY1" s="1717"/>
      <c r="EZ1" s="1717"/>
      <c r="FA1" s="1717"/>
      <c r="FB1" s="1717"/>
      <c r="FC1" s="1717"/>
      <c r="FD1" s="1717" t="s">
        <v>576</v>
      </c>
      <c r="FE1" s="1717"/>
      <c r="FF1" s="1717"/>
      <c r="FG1" s="1717"/>
      <c r="FH1" s="1717"/>
      <c r="FI1" s="1717"/>
      <c r="FJ1" s="1717"/>
      <c r="FK1" s="1717"/>
      <c r="FL1" s="1717"/>
      <c r="FM1" s="1717"/>
      <c r="FN1" s="1717"/>
      <c r="FO1" s="1717"/>
      <c r="FP1" s="1717"/>
      <c r="FQ1" s="1717"/>
      <c r="FR1" s="1717"/>
      <c r="FS1" s="1717"/>
      <c r="FT1" s="1717"/>
      <c r="FU1" s="1717"/>
      <c r="FV1" s="1717"/>
      <c r="FW1" s="1717"/>
      <c r="FX1" s="1717"/>
      <c r="FY1" s="1717"/>
      <c r="FZ1" s="1717"/>
      <c r="GA1" s="1717"/>
      <c r="GB1" s="1717"/>
      <c r="GC1" s="1717"/>
      <c r="GD1" s="1717"/>
      <c r="GE1" s="1717"/>
      <c r="GF1" s="1717"/>
      <c r="GG1" s="1717"/>
      <c r="GH1" s="1717"/>
      <c r="GI1" s="1717"/>
      <c r="GJ1" s="1717" t="s">
        <v>576</v>
      </c>
      <c r="GK1" s="1717"/>
      <c r="GL1" s="1717"/>
      <c r="GM1" s="1717"/>
      <c r="GN1" s="1717"/>
      <c r="GO1" s="1717"/>
      <c r="GP1" s="1717"/>
      <c r="GQ1" s="1717"/>
      <c r="GR1" s="1717"/>
      <c r="GS1" s="1717"/>
      <c r="GT1" s="1717"/>
      <c r="GU1" s="1717"/>
      <c r="GV1" s="1717"/>
      <c r="GW1" s="1717"/>
      <c r="GX1" s="1717"/>
      <c r="GY1" s="1717"/>
      <c r="GZ1" s="1717"/>
      <c r="HA1" s="1717"/>
      <c r="HB1" s="1717"/>
      <c r="HC1" s="1717"/>
      <c r="HD1" s="1717"/>
      <c r="HE1" s="1717"/>
      <c r="HF1" s="1717"/>
      <c r="HG1" s="1717"/>
      <c r="HH1" s="1717"/>
      <c r="HI1" s="1717"/>
      <c r="HJ1" s="1717"/>
      <c r="HK1" s="1717"/>
      <c r="HL1" s="1717"/>
      <c r="HM1" s="1717"/>
      <c r="HN1" s="1717"/>
      <c r="HO1" s="1717"/>
      <c r="HP1" s="1717" t="s">
        <v>576</v>
      </c>
      <c r="HQ1" s="1717"/>
      <c r="HR1" s="1717"/>
      <c r="HS1" s="1717"/>
      <c r="HT1" s="1717"/>
      <c r="HU1" s="1717"/>
      <c r="HV1" s="1717"/>
      <c r="HW1" s="1717"/>
      <c r="HX1" s="1717"/>
      <c r="HY1" s="1717"/>
      <c r="HZ1" s="1717"/>
      <c r="IA1" s="1717"/>
      <c r="IB1" s="1717"/>
      <c r="IC1" s="1717"/>
      <c r="ID1" s="1717"/>
      <c r="IE1" s="1717"/>
      <c r="IF1" s="1717"/>
      <c r="IG1" s="1717"/>
      <c r="IH1" s="1717"/>
      <c r="II1" s="1717"/>
      <c r="IJ1" s="1717"/>
      <c r="IK1" s="1717"/>
      <c r="IL1" s="1717"/>
      <c r="IM1" s="1717"/>
      <c r="IN1" s="1717"/>
      <c r="IO1" s="1717"/>
      <c r="IP1" s="1717"/>
      <c r="IQ1" s="1717"/>
      <c r="IR1" s="1717"/>
      <c r="IS1" s="1717"/>
      <c r="IT1" s="1717"/>
      <c r="IU1" s="1717"/>
    </row>
    <row r="2" spans="1:255" s="8" customFormat="1" ht="17.25" customHeight="1">
      <c r="B2" s="1718" t="s">
        <v>681</v>
      </c>
      <c r="C2" s="1718"/>
      <c r="D2" s="1718"/>
      <c r="E2" s="1718"/>
      <c r="F2" s="1718"/>
      <c r="G2" s="1718"/>
      <c r="H2" s="590"/>
      <c r="I2" s="1701" t="s">
        <v>348</v>
      </c>
      <c r="J2" s="1685" t="s">
        <v>349</v>
      </c>
      <c r="K2" s="1724" t="s">
        <v>350</v>
      </c>
      <c r="O2" s="590"/>
      <c r="P2" s="590"/>
      <c r="Q2" s="590"/>
      <c r="R2" s="590"/>
      <c r="S2" s="590"/>
      <c r="T2" s="590"/>
      <c r="U2" s="590"/>
      <c r="V2" s="590"/>
      <c r="W2" s="590"/>
      <c r="X2" s="590"/>
      <c r="Y2" s="590"/>
      <c r="Z2" s="590"/>
      <c r="AA2" s="590"/>
      <c r="AB2" s="590"/>
      <c r="AC2" s="590"/>
      <c r="AD2" s="590"/>
      <c r="AE2" s="590"/>
      <c r="AF2" s="1718"/>
      <c r="AG2" s="1718"/>
      <c r="AH2" s="1718"/>
      <c r="AI2" s="1718"/>
      <c r="AJ2" s="1718"/>
      <c r="AK2" s="1718"/>
      <c r="AL2" s="1718"/>
      <c r="AM2" s="1718"/>
      <c r="AN2" s="1718"/>
      <c r="AO2" s="1718"/>
      <c r="AP2" s="1718"/>
      <c r="AQ2" s="1718"/>
      <c r="AR2" s="1718"/>
      <c r="AS2" s="1718"/>
      <c r="AT2" s="1718"/>
      <c r="AU2" s="1718"/>
      <c r="AV2" s="1718"/>
      <c r="AW2" s="1718"/>
      <c r="AX2" s="1718"/>
      <c r="AY2" s="1718"/>
      <c r="AZ2" s="1718"/>
      <c r="BA2" s="1718"/>
      <c r="BB2" s="1718"/>
      <c r="BC2" s="1718"/>
      <c r="BD2" s="1718"/>
      <c r="BE2" s="1718"/>
      <c r="BF2" s="1718"/>
      <c r="BG2" s="1718"/>
      <c r="BH2" s="1718"/>
      <c r="BI2" s="1718"/>
      <c r="BJ2" s="1718"/>
      <c r="BK2" s="1718"/>
      <c r="BL2" s="1718"/>
      <c r="BM2" s="1718"/>
      <c r="BN2" s="1718"/>
      <c r="BO2" s="1718"/>
      <c r="BP2" s="1718"/>
      <c r="BQ2" s="1718"/>
      <c r="BR2" s="1718"/>
      <c r="BS2" s="1718"/>
      <c r="BT2" s="1718"/>
      <c r="BU2" s="1718"/>
      <c r="BV2" s="1718"/>
      <c r="BW2" s="1718"/>
      <c r="BX2" s="1718"/>
      <c r="BY2" s="1718"/>
      <c r="BZ2" s="1718"/>
      <c r="CA2" s="1718"/>
      <c r="CB2" s="1718"/>
      <c r="CC2" s="1718"/>
      <c r="CD2" s="1718"/>
      <c r="CE2" s="1718"/>
      <c r="CF2" s="1718"/>
      <c r="CG2" s="1718"/>
      <c r="CH2" s="1718"/>
      <c r="CI2" s="1718"/>
      <c r="CJ2" s="1718"/>
      <c r="CK2" s="1718"/>
      <c r="CL2" s="1718"/>
      <c r="CM2" s="1718"/>
      <c r="CN2" s="1718"/>
      <c r="CO2" s="1718"/>
      <c r="CP2" s="1718"/>
      <c r="CQ2" s="1718"/>
      <c r="CR2" s="1718"/>
      <c r="CS2" s="1718"/>
      <c r="CT2" s="1718"/>
      <c r="CU2" s="1718"/>
      <c r="CV2" s="1718"/>
      <c r="CW2" s="1718"/>
      <c r="CX2" s="1718"/>
      <c r="CY2" s="1718"/>
      <c r="CZ2" s="1718"/>
      <c r="DA2" s="1718"/>
      <c r="DB2" s="1718"/>
      <c r="DC2" s="1718"/>
      <c r="DD2" s="1718"/>
      <c r="DE2" s="1718"/>
      <c r="DF2" s="1718"/>
      <c r="DG2" s="1718"/>
      <c r="DH2" s="1718"/>
      <c r="DI2" s="1718"/>
      <c r="DJ2" s="1718"/>
      <c r="DK2" s="1718"/>
      <c r="DL2" s="1718"/>
      <c r="DM2" s="1718"/>
      <c r="DN2" s="1718"/>
      <c r="DO2" s="1718"/>
      <c r="DP2" s="1718"/>
      <c r="DQ2" s="1718"/>
      <c r="DR2" s="1718"/>
      <c r="DS2" s="1718"/>
      <c r="DT2" s="1718"/>
      <c r="DU2" s="1718"/>
      <c r="DV2" s="1718"/>
      <c r="DW2" s="1718"/>
      <c r="DX2" s="1718"/>
      <c r="DY2" s="1718"/>
      <c r="DZ2" s="1718"/>
      <c r="EA2" s="1718"/>
      <c r="EB2" s="1718"/>
      <c r="EC2" s="1718"/>
      <c r="ED2" s="1718"/>
      <c r="EE2" s="1718"/>
      <c r="EF2" s="1718"/>
      <c r="EG2" s="1718"/>
      <c r="EH2" s="1718"/>
      <c r="EI2" s="1718"/>
      <c r="EJ2" s="1718"/>
      <c r="EK2" s="1718"/>
      <c r="EL2" s="1718"/>
      <c r="EM2" s="1718"/>
      <c r="EN2" s="1718"/>
      <c r="EO2" s="1718"/>
      <c r="EP2" s="1718"/>
      <c r="EQ2" s="1718"/>
      <c r="ER2" s="1718"/>
      <c r="ES2" s="1718"/>
      <c r="ET2" s="1718"/>
      <c r="EU2" s="1718"/>
      <c r="EV2" s="1718"/>
      <c r="EW2" s="1718"/>
      <c r="EX2" s="1718"/>
      <c r="EY2" s="1718"/>
      <c r="EZ2" s="1718"/>
      <c r="FA2" s="1718"/>
      <c r="FB2" s="1718"/>
      <c r="FC2" s="1718"/>
      <c r="FD2" s="1718"/>
      <c r="FE2" s="1718"/>
      <c r="FF2" s="1718"/>
      <c r="FG2" s="1718"/>
      <c r="FH2" s="1718"/>
      <c r="FI2" s="1718"/>
      <c r="FJ2" s="1718"/>
      <c r="FK2" s="1718"/>
      <c r="FL2" s="1718"/>
      <c r="FM2" s="1718"/>
      <c r="FN2" s="1718"/>
      <c r="FO2" s="1718"/>
      <c r="FP2" s="1718"/>
      <c r="FQ2" s="1718"/>
      <c r="FR2" s="1718"/>
      <c r="FS2" s="1718"/>
      <c r="FT2" s="1718"/>
      <c r="FU2" s="1718"/>
      <c r="FV2" s="1718"/>
      <c r="FW2" s="1718"/>
      <c r="FX2" s="1718"/>
      <c r="FY2" s="1718"/>
      <c r="FZ2" s="1718"/>
      <c r="GA2" s="1718"/>
      <c r="GB2" s="1718"/>
      <c r="GC2" s="1718"/>
      <c r="GD2" s="1718"/>
      <c r="GE2" s="1718"/>
      <c r="GF2" s="1718"/>
      <c r="GG2" s="1718"/>
      <c r="GH2" s="1718"/>
      <c r="GI2" s="1718"/>
      <c r="GJ2" s="1718"/>
      <c r="GK2" s="1718"/>
      <c r="GL2" s="1718"/>
      <c r="GM2" s="1718"/>
      <c r="GN2" s="1718"/>
      <c r="GO2" s="1718"/>
      <c r="GP2" s="1718"/>
      <c r="GQ2" s="1718"/>
      <c r="GR2" s="1718"/>
      <c r="GS2" s="1718"/>
      <c r="GT2" s="1718"/>
      <c r="GU2" s="1718"/>
      <c r="GV2" s="1718"/>
      <c r="GW2" s="1718"/>
      <c r="GX2" s="1718"/>
      <c r="GY2" s="1718"/>
      <c r="GZ2" s="1718"/>
      <c r="HA2" s="1718"/>
      <c r="HB2" s="1718"/>
      <c r="HC2" s="1718"/>
      <c r="HD2" s="1718"/>
      <c r="HE2" s="1718"/>
      <c r="HF2" s="1718"/>
      <c r="HG2" s="1718"/>
      <c r="HH2" s="1718"/>
      <c r="HI2" s="1718"/>
      <c r="HJ2" s="1718"/>
      <c r="HK2" s="1718"/>
      <c r="HL2" s="1718"/>
      <c r="HM2" s="1718"/>
      <c r="HN2" s="1718"/>
      <c r="HO2" s="1718"/>
      <c r="HP2" s="1718"/>
      <c r="HQ2" s="1718"/>
      <c r="HR2" s="1718"/>
      <c r="HS2" s="1718"/>
      <c r="HT2" s="1718"/>
      <c r="HU2" s="1718"/>
      <c r="HV2" s="1718"/>
      <c r="HW2" s="1718"/>
      <c r="HX2" s="1718"/>
      <c r="HY2" s="1718"/>
      <c r="HZ2" s="1718"/>
      <c r="IA2" s="1718"/>
      <c r="IB2" s="1718"/>
      <c r="IC2" s="1718"/>
      <c r="ID2" s="1718"/>
      <c r="IE2" s="1718"/>
      <c r="IF2" s="1718"/>
      <c r="IG2" s="1718"/>
      <c r="IH2" s="1718"/>
      <c r="II2" s="1718"/>
      <c r="IJ2" s="1718"/>
      <c r="IK2" s="1718"/>
      <c r="IL2" s="1718"/>
      <c r="IM2" s="1718"/>
      <c r="IN2" s="1718"/>
      <c r="IO2" s="1718"/>
      <c r="IP2" s="1718"/>
      <c r="IQ2" s="1718"/>
      <c r="IR2" s="1718"/>
      <c r="IS2" s="1718"/>
      <c r="IT2" s="1718"/>
      <c r="IU2" s="1718"/>
    </row>
    <row r="3" spans="1:255" s="8" customFormat="1" ht="17.25" customHeight="1">
      <c r="B3" s="1718"/>
      <c r="C3" s="1718"/>
      <c r="D3" s="1718"/>
      <c r="E3" s="1718"/>
      <c r="F3" s="1718"/>
      <c r="G3" s="1718"/>
      <c r="H3" s="590"/>
      <c r="I3" s="1686"/>
      <c r="J3" s="1686"/>
      <c r="K3" s="1725"/>
      <c r="O3" s="590"/>
      <c r="P3" s="590"/>
      <c r="Q3" s="590"/>
      <c r="AB3" s="590"/>
      <c r="AC3" s="590"/>
      <c r="AD3" s="590"/>
      <c r="AE3" s="590"/>
      <c r="AF3" s="1718"/>
      <c r="AG3" s="1718"/>
      <c r="AH3" s="1718"/>
      <c r="AI3" s="1718"/>
      <c r="AJ3" s="1718"/>
      <c r="AK3" s="1718"/>
      <c r="AL3" s="1718"/>
      <c r="AM3" s="1718"/>
      <c r="AN3" s="1718"/>
      <c r="AO3" s="1718"/>
      <c r="AP3" s="1718"/>
      <c r="AQ3" s="1718"/>
      <c r="AR3" s="1718"/>
      <c r="AS3" s="1718"/>
      <c r="AT3" s="1718"/>
      <c r="AU3" s="1718"/>
      <c r="AV3" s="1718"/>
      <c r="AW3" s="1718"/>
      <c r="AX3" s="1718"/>
      <c r="AY3" s="1718"/>
      <c r="AZ3" s="1718"/>
      <c r="BA3" s="1718"/>
      <c r="BB3" s="1718"/>
      <c r="BC3" s="1718"/>
      <c r="BD3" s="1718"/>
      <c r="BE3" s="1718"/>
      <c r="BF3" s="1718"/>
      <c r="BG3" s="1718"/>
      <c r="BH3" s="1718"/>
      <c r="BI3" s="1718"/>
      <c r="BJ3" s="1718"/>
      <c r="BK3" s="1718"/>
      <c r="BL3" s="1718"/>
      <c r="BM3" s="1718"/>
      <c r="BN3" s="1718"/>
      <c r="BO3" s="1718"/>
      <c r="BP3" s="1718"/>
      <c r="BQ3" s="1718"/>
      <c r="BR3" s="1718"/>
      <c r="BS3" s="1718"/>
      <c r="BT3" s="1718"/>
      <c r="BU3" s="1718"/>
      <c r="BV3" s="1718"/>
      <c r="BW3" s="1718"/>
      <c r="BX3" s="1718"/>
      <c r="BY3" s="1718"/>
      <c r="BZ3" s="1718"/>
      <c r="CA3" s="1718"/>
      <c r="CB3" s="1718"/>
      <c r="CC3" s="1718"/>
      <c r="CD3" s="1718"/>
      <c r="CE3" s="1718"/>
      <c r="CF3" s="1718"/>
      <c r="CG3" s="1718"/>
      <c r="CH3" s="1718"/>
      <c r="CI3" s="1718"/>
      <c r="CJ3" s="1718"/>
      <c r="CK3" s="1718"/>
      <c r="CL3" s="1718"/>
      <c r="CM3" s="1718"/>
      <c r="CN3" s="1718"/>
      <c r="CO3" s="1718"/>
      <c r="CP3" s="1718"/>
      <c r="CQ3" s="1718"/>
      <c r="CR3" s="1718"/>
      <c r="CS3" s="1718"/>
      <c r="CT3" s="1718"/>
      <c r="CU3" s="1718"/>
      <c r="CV3" s="1718"/>
      <c r="CW3" s="1718"/>
      <c r="CX3" s="1718"/>
      <c r="CY3" s="1718"/>
      <c r="CZ3" s="1718"/>
      <c r="DA3" s="1718"/>
      <c r="DB3" s="1718"/>
      <c r="DC3" s="1718"/>
      <c r="DD3" s="1718"/>
      <c r="DE3" s="1718"/>
      <c r="DF3" s="1718"/>
      <c r="DG3" s="1718"/>
      <c r="DH3" s="1718"/>
      <c r="DI3" s="1718"/>
      <c r="DJ3" s="1718"/>
      <c r="DK3" s="1718"/>
      <c r="DL3" s="1718"/>
      <c r="DM3" s="1718"/>
      <c r="DN3" s="1718"/>
      <c r="DO3" s="1718"/>
      <c r="DP3" s="1718"/>
      <c r="DQ3" s="1718"/>
      <c r="DR3" s="1718"/>
      <c r="DS3" s="1718"/>
      <c r="DT3" s="1718"/>
      <c r="DU3" s="1718"/>
      <c r="DV3" s="1718"/>
      <c r="DW3" s="1718"/>
      <c r="DX3" s="1718"/>
      <c r="DY3" s="1718"/>
      <c r="DZ3" s="1718"/>
      <c r="EA3" s="1718"/>
      <c r="EB3" s="1718"/>
      <c r="EC3" s="1718"/>
      <c r="ED3" s="1718"/>
      <c r="EE3" s="1718"/>
      <c r="EF3" s="1718"/>
      <c r="EG3" s="1718"/>
      <c r="EH3" s="1718"/>
      <c r="EI3" s="1718"/>
      <c r="EJ3" s="1718"/>
      <c r="EK3" s="1718"/>
      <c r="EL3" s="1718"/>
      <c r="EM3" s="1718"/>
      <c r="EN3" s="1718"/>
      <c r="EO3" s="1718"/>
      <c r="EP3" s="1718"/>
      <c r="EQ3" s="1718"/>
      <c r="ER3" s="1718"/>
      <c r="ES3" s="1718"/>
      <c r="ET3" s="1718"/>
      <c r="EU3" s="1718"/>
      <c r="EV3" s="1718"/>
      <c r="EW3" s="1718"/>
      <c r="EX3" s="1718"/>
      <c r="EY3" s="1718"/>
      <c r="EZ3" s="1718"/>
      <c r="FA3" s="1718"/>
      <c r="FB3" s="1718"/>
      <c r="FC3" s="1718"/>
      <c r="FD3" s="1718"/>
      <c r="FE3" s="1718"/>
      <c r="FF3" s="1718"/>
      <c r="FG3" s="1718"/>
      <c r="FH3" s="1718"/>
      <c r="FI3" s="1718"/>
      <c r="FJ3" s="1718"/>
      <c r="FK3" s="1718"/>
      <c r="FL3" s="1718"/>
      <c r="FM3" s="1718"/>
      <c r="FN3" s="1718"/>
      <c r="FO3" s="1718"/>
      <c r="FP3" s="1718"/>
      <c r="FQ3" s="1718"/>
      <c r="FR3" s="1718"/>
      <c r="FS3" s="1718"/>
      <c r="FT3" s="1718"/>
      <c r="FU3" s="1718"/>
      <c r="FV3" s="1718"/>
      <c r="FW3" s="1718"/>
      <c r="FX3" s="1718"/>
      <c r="FY3" s="1718"/>
      <c r="FZ3" s="1718"/>
      <c r="GA3" s="1718"/>
      <c r="GB3" s="1718"/>
      <c r="GC3" s="1718"/>
      <c r="GD3" s="1718"/>
      <c r="GE3" s="1718"/>
      <c r="GF3" s="1718"/>
      <c r="GG3" s="1718"/>
      <c r="GH3" s="1718"/>
      <c r="GI3" s="1718"/>
      <c r="GJ3" s="1718"/>
      <c r="GK3" s="1718"/>
      <c r="GL3" s="1718"/>
      <c r="GM3" s="1718"/>
      <c r="GN3" s="1718"/>
      <c r="GO3" s="1718"/>
      <c r="GP3" s="1718"/>
      <c r="GQ3" s="1718"/>
      <c r="GR3" s="1718"/>
      <c r="GS3" s="1718"/>
      <c r="GT3" s="1718"/>
      <c r="GU3" s="1718"/>
      <c r="GV3" s="1718"/>
      <c r="GW3" s="1718"/>
      <c r="GX3" s="1718"/>
      <c r="GY3" s="1718"/>
      <c r="GZ3" s="1718"/>
      <c r="HA3" s="1718"/>
      <c r="HB3" s="1718"/>
      <c r="HC3" s="1718"/>
      <c r="HD3" s="1718"/>
      <c r="HE3" s="1718"/>
      <c r="HF3" s="1718"/>
      <c r="HG3" s="1718"/>
      <c r="HH3" s="1718"/>
      <c r="HI3" s="1718"/>
      <c r="HJ3" s="1718"/>
      <c r="HK3" s="1718"/>
      <c r="HL3" s="1718"/>
      <c r="HM3" s="1718"/>
      <c r="HN3" s="1718"/>
      <c r="HO3" s="1718"/>
      <c r="HP3" s="1718"/>
      <c r="HQ3" s="1718"/>
      <c r="HR3" s="1718"/>
      <c r="HS3" s="1718"/>
      <c r="HT3" s="1718"/>
      <c r="HU3" s="1718"/>
      <c r="HV3" s="1718"/>
      <c r="HW3" s="1718"/>
      <c r="HX3" s="1718"/>
      <c r="HY3" s="1718"/>
      <c r="HZ3" s="1718"/>
      <c r="IA3" s="1718"/>
      <c r="IB3" s="1718"/>
      <c r="IC3" s="1718"/>
      <c r="ID3" s="1718"/>
      <c r="IE3" s="1718"/>
      <c r="IF3" s="1718"/>
      <c r="IG3" s="1718"/>
      <c r="IH3" s="1718"/>
      <c r="II3" s="1718"/>
      <c r="IJ3" s="1718"/>
      <c r="IK3" s="1718"/>
      <c r="IL3" s="1718"/>
      <c r="IM3" s="1718"/>
      <c r="IN3" s="1718"/>
      <c r="IO3" s="1718"/>
      <c r="IP3" s="1718"/>
      <c r="IQ3" s="1718"/>
      <c r="IR3" s="1718"/>
      <c r="IS3" s="1718"/>
      <c r="IT3" s="1718"/>
      <c r="IU3" s="1718"/>
    </row>
    <row r="4" spans="1:255" s="8" customFormat="1" ht="17.25" customHeight="1">
      <c r="B4" s="1718"/>
      <c r="C4" s="1718"/>
      <c r="D4" s="1718"/>
      <c r="E4" s="1718"/>
      <c r="F4" s="1718"/>
      <c r="G4" s="1718"/>
      <c r="H4" s="590"/>
      <c r="I4" s="472" t="s">
        <v>351</v>
      </c>
      <c r="J4" s="483" t="s">
        <v>569</v>
      </c>
      <c r="K4" s="774" t="s">
        <v>569</v>
      </c>
    </row>
    <row r="5" spans="1:255" s="56" customFormat="1" ht="31.5" customHeight="1">
      <c r="A5" s="32"/>
      <c r="B5" s="66" t="s">
        <v>276</v>
      </c>
      <c r="C5" s="54"/>
      <c r="D5" s="54"/>
      <c r="E5" s="68"/>
      <c r="F5" s="69"/>
      <c r="G5" s="74" t="s">
        <v>310</v>
      </c>
      <c r="H5" s="32"/>
      <c r="I5" s="590"/>
      <c r="J5" s="590"/>
      <c r="K5" s="591"/>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row>
    <row r="6" spans="1:255" s="56" customFormat="1" ht="18.75" customHeight="1">
      <c r="A6" s="32"/>
      <c r="B6" s="890" t="s">
        <v>315</v>
      </c>
      <c r="C6" s="890"/>
      <c r="D6" s="890"/>
      <c r="E6" s="890"/>
      <c r="F6" s="890"/>
      <c r="G6" s="890"/>
      <c r="H6" s="32"/>
      <c r="I6" s="590"/>
      <c r="J6" s="590"/>
      <c r="K6" s="591"/>
      <c r="L6" s="57"/>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row>
    <row r="7" spans="1:255" ht="11.25" customHeight="1">
      <c r="B7" s="890"/>
      <c r="C7" s="890"/>
      <c r="D7" s="890"/>
      <c r="E7" s="890"/>
      <c r="F7" s="890"/>
      <c r="G7" s="890"/>
    </row>
    <row r="8" spans="1:255" ht="13.5" customHeight="1">
      <c r="B8" s="1727"/>
      <c r="C8" s="1727"/>
      <c r="D8" s="1727"/>
      <c r="E8" s="1727"/>
      <c r="F8" s="1727"/>
      <c r="G8" s="1727"/>
    </row>
    <row r="9" spans="1:255" s="70" customFormat="1" ht="24.75" customHeight="1">
      <c r="A9" s="35"/>
      <c r="B9" s="1728" t="s">
        <v>2</v>
      </c>
      <c r="C9" s="1729"/>
      <c r="D9" s="1728" t="s">
        <v>309</v>
      </c>
      <c r="E9" s="1730"/>
      <c r="F9" s="1729" t="s">
        <v>3</v>
      </c>
      <c r="G9" s="1730"/>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row>
    <row r="10" spans="1:255" s="70" customFormat="1" ht="33" customHeight="1">
      <c r="A10" s="35">
        <v>1</v>
      </c>
      <c r="B10" s="164"/>
      <c r="C10" s="166"/>
      <c r="D10" s="170"/>
      <c r="E10" s="171"/>
      <c r="F10" s="168"/>
      <c r="G10" s="174" t="s">
        <v>4</v>
      </c>
      <c r="H10" s="35"/>
      <c r="I10" s="1687" t="s">
        <v>571</v>
      </c>
      <c r="J10" s="1688"/>
      <c r="K10" s="1688"/>
      <c r="L10" s="1688"/>
      <c r="M10" s="1688"/>
      <c r="N10" s="1688"/>
      <c r="O10" s="1688"/>
      <c r="P10" s="1689"/>
      <c r="Q10" s="35"/>
      <c r="R10" s="71"/>
      <c r="S10" s="71"/>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row>
    <row r="11" spans="1:255" s="70" customFormat="1" ht="33" customHeight="1">
      <c r="A11" s="35">
        <v>2</v>
      </c>
      <c r="B11" s="164"/>
      <c r="C11" s="166"/>
      <c r="D11" s="170"/>
      <c r="E11" s="171"/>
      <c r="F11" s="168"/>
      <c r="G11" s="174"/>
      <c r="H11" s="208"/>
      <c r="I11" s="1693"/>
      <c r="J11" s="1694"/>
      <c r="K11" s="1694"/>
      <c r="L11" s="1694"/>
      <c r="M11" s="1694"/>
      <c r="N11" s="1694"/>
      <c r="O11" s="1694"/>
      <c r="P11" s="1695"/>
      <c r="Q11" s="35"/>
      <c r="R11" s="71"/>
      <c r="S11" s="71"/>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row>
    <row r="12" spans="1:255" s="70" customFormat="1" ht="33" customHeight="1">
      <c r="A12" s="35">
        <v>3</v>
      </c>
      <c r="B12" s="164"/>
      <c r="C12" s="166"/>
      <c r="D12" s="170"/>
      <c r="E12" s="171"/>
      <c r="F12" s="168"/>
      <c r="G12" s="174"/>
      <c r="H12" s="35"/>
      <c r="I12" s="35"/>
      <c r="J12" s="35"/>
      <c r="K12" s="35"/>
      <c r="L12" s="35"/>
      <c r="M12" s="35"/>
      <c r="N12" s="35"/>
      <c r="O12" s="71"/>
      <c r="P12" s="35"/>
      <c r="Q12" s="35"/>
      <c r="R12" s="71"/>
      <c r="S12" s="71"/>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row>
    <row r="13" spans="1:255" s="70" customFormat="1" ht="33" customHeight="1">
      <c r="A13" s="35">
        <v>4</v>
      </c>
      <c r="B13" s="164"/>
      <c r="C13" s="166"/>
      <c r="D13" s="170"/>
      <c r="E13" s="171"/>
      <c r="F13" s="168"/>
      <c r="G13" s="174"/>
      <c r="H13" s="35"/>
      <c r="I13" s="35"/>
      <c r="J13" s="35"/>
      <c r="K13" s="35"/>
      <c r="L13" s="35"/>
      <c r="M13" s="35"/>
      <c r="N13" s="35"/>
      <c r="O13" s="71"/>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row>
    <row r="14" spans="1:255" s="70" customFormat="1" ht="33" customHeight="1">
      <c r="A14" s="35">
        <v>5</v>
      </c>
      <c r="B14" s="164"/>
      <c r="C14" s="166"/>
      <c r="D14" s="170"/>
      <c r="E14" s="171"/>
      <c r="F14" s="168"/>
      <c r="G14" s="174"/>
      <c r="H14" s="35"/>
      <c r="I14" s="35"/>
      <c r="J14" s="35"/>
      <c r="K14" s="35"/>
      <c r="L14" s="35"/>
      <c r="M14" s="35"/>
      <c r="N14" s="35"/>
      <c r="O14" s="71"/>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row>
    <row r="15" spans="1:255" s="70" customFormat="1" ht="33" customHeight="1">
      <c r="A15" s="35">
        <v>6</v>
      </c>
      <c r="B15" s="164"/>
      <c r="C15" s="166"/>
      <c r="D15" s="170"/>
      <c r="E15" s="171"/>
      <c r="F15" s="168"/>
      <c r="G15" s="174"/>
      <c r="H15" s="35"/>
      <c r="I15" s="35"/>
      <c r="J15" s="35"/>
      <c r="K15" s="35"/>
      <c r="L15" s="35"/>
      <c r="M15" s="35"/>
      <c r="N15" s="35"/>
      <c r="O15" s="71"/>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row>
    <row r="16" spans="1:255" s="70" customFormat="1" ht="33" customHeight="1">
      <c r="A16" s="35">
        <v>7</v>
      </c>
      <c r="B16" s="164"/>
      <c r="C16" s="166"/>
      <c r="D16" s="170"/>
      <c r="E16" s="171"/>
      <c r="F16" s="168"/>
      <c r="G16" s="174"/>
      <c r="H16" s="35"/>
      <c r="I16" s="35"/>
      <c r="J16" s="35"/>
      <c r="K16" s="35"/>
      <c r="L16" s="35"/>
      <c r="M16" s="35"/>
      <c r="N16" s="35"/>
      <c r="O16" s="71"/>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row>
    <row r="17" spans="1:47" s="70" customFormat="1" ht="33" customHeight="1">
      <c r="A17" s="35">
        <v>8</v>
      </c>
      <c r="B17" s="164"/>
      <c r="C17" s="166"/>
      <c r="D17" s="170"/>
      <c r="E17" s="171"/>
      <c r="F17" s="168"/>
      <c r="G17" s="174"/>
      <c r="H17" s="35"/>
      <c r="I17" s="35"/>
      <c r="J17" s="35"/>
      <c r="K17" s="35"/>
      <c r="L17" s="35"/>
      <c r="M17" s="35"/>
      <c r="N17" s="35"/>
      <c r="O17" s="71"/>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row>
    <row r="18" spans="1:47" s="70" customFormat="1" ht="33" customHeight="1">
      <c r="A18" s="35">
        <v>9</v>
      </c>
      <c r="B18" s="164"/>
      <c r="C18" s="166"/>
      <c r="D18" s="170"/>
      <c r="E18" s="171"/>
      <c r="F18" s="168"/>
      <c r="G18" s="174"/>
      <c r="H18" s="35"/>
      <c r="I18" s="35"/>
      <c r="J18" s="35"/>
      <c r="K18" s="35"/>
      <c r="L18" s="35"/>
      <c r="M18" s="35"/>
      <c r="N18" s="35"/>
      <c r="O18" s="71"/>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row>
    <row r="19" spans="1:47" s="70" customFormat="1" ht="33" customHeight="1">
      <c r="A19" s="35">
        <v>10</v>
      </c>
      <c r="B19" s="164"/>
      <c r="C19" s="166"/>
      <c r="D19" s="170"/>
      <c r="E19" s="171"/>
      <c r="F19" s="168"/>
      <c r="G19" s="174"/>
      <c r="H19" s="35"/>
      <c r="I19" s="35"/>
      <c r="J19" s="35"/>
      <c r="K19" s="35"/>
      <c r="L19" s="35"/>
      <c r="M19" s="35"/>
      <c r="N19" s="35"/>
      <c r="O19" s="71"/>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row>
    <row r="20" spans="1:47" s="70" customFormat="1" ht="33" customHeight="1">
      <c r="A20" s="35">
        <v>11</v>
      </c>
      <c r="B20" s="164"/>
      <c r="C20" s="166"/>
      <c r="D20" s="170"/>
      <c r="E20" s="171"/>
      <c r="F20" s="168"/>
      <c r="G20" s="174"/>
      <c r="H20" s="35"/>
      <c r="I20" s="35"/>
      <c r="J20" s="35"/>
      <c r="K20" s="35"/>
      <c r="L20" s="35"/>
      <c r="M20" s="35"/>
      <c r="N20" s="35"/>
      <c r="O20" s="71"/>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row>
    <row r="21" spans="1:47" s="70" customFormat="1" ht="33" customHeight="1">
      <c r="A21" s="35">
        <v>12</v>
      </c>
      <c r="B21" s="164"/>
      <c r="C21" s="166"/>
      <c r="D21" s="170"/>
      <c r="E21" s="171"/>
      <c r="F21" s="168"/>
      <c r="G21" s="174"/>
      <c r="H21" s="35"/>
      <c r="I21" s="35"/>
      <c r="J21" s="35"/>
      <c r="K21" s="35"/>
      <c r="L21" s="35"/>
      <c r="M21" s="35"/>
      <c r="N21" s="35"/>
      <c r="O21" s="71"/>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row>
    <row r="22" spans="1:47" s="70" customFormat="1" ht="33" customHeight="1">
      <c r="A22" s="35">
        <v>13</v>
      </c>
      <c r="B22" s="164"/>
      <c r="C22" s="166"/>
      <c r="D22" s="170"/>
      <c r="E22" s="171"/>
      <c r="F22" s="168"/>
      <c r="G22" s="174"/>
      <c r="H22" s="35"/>
      <c r="I22" s="35"/>
      <c r="J22" s="35"/>
      <c r="K22" s="35"/>
      <c r="L22" s="35"/>
      <c r="M22" s="35"/>
      <c r="N22" s="35"/>
      <c r="O22" s="71"/>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row>
    <row r="23" spans="1:47" s="70" customFormat="1" ht="33" customHeight="1">
      <c r="A23" s="35">
        <v>14</v>
      </c>
      <c r="B23" s="164"/>
      <c r="C23" s="166"/>
      <c r="D23" s="170"/>
      <c r="E23" s="171"/>
      <c r="F23" s="168"/>
      <c r="G23" s="174"/>
      <c r="H23" s="35"/>
      <c r="I23" s="35"/>
      <c r="J23" s="35"/>
      <c r="K23" s="35"/>
      <c r="L23" s="35"/>
      <c r="M23" s="35"/>
      <c r="N23" s="35"/>
      <c r="O23" s="71"/>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row>
    <row r="24" spans="1:47" s="70" customFormat="1" ht="33" customHeight="1">
      <c r="A24" s="35">
        <v>15</v>
      </c>
      <c r="B24" s="164"/>
      <c r="C24" s="166"/>
      <c r="D24" s="170"/>
      <c r="E24" s="171"/>
      <c r="F24" s="168"/>
      <c r="G24" s="174"/>
      <c r="H24" s="35"/>
      <c r="I24" s="35"/>
      <c r="J24" s="35"/>
      <c r="K24" s="35"/>
      <c r="L24" s="35"/>
      <c r="M24" s="35"/>
      <c r="N24" s="35"/>
      <c r="O24" s="71"/>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row>
    <row r="25" spans="1:47" s="70" customFormat="1" ht="33" customHeight="1">
      <c r="A25" s="35">
        <v>16</v>
      </c>
      <c r="B25" s="164"/>
      <c r="C25" s="166"/>
      <c r="D25" s="170"/>
      <c r="E25" s="171"/>
      <c r="F25" s="168"/>
      <c r="G25" s="174"/>
      <c r="H25" s="35"/>
      <c r="I25" s="35"/>
      <c r="J25" s="35"/>
      <c r="K25" s="35"/>
      <c r="L25" s="35"/>
      <c r="M25" s="35"/>
      <c r="N25" s="35"/>
      <c r="O25" s="71"/>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row>
    <row r="26" spans="1:47" s="70" customFormat="1" ht="33" customHeight="1">
      <c r="A26" s="35">
        <v>17</v>
      </c>
      <c r="B26" s="164"/>
      <c r="C26" s="166"/>
      <c r="D26" s="170"/>
      <c r="E26" s="171"/>
      <c r="F26" s="168"/>
      <c r="G26" s="174"/>
      <c r="H26" s="35"/>
      <c r="I26" s="35"/>
      <c r="J26" s="35"/>
      <c r="K26" s="35"/>
      <c r="L26" s="35"/>
      <c r="M26" s="35"/>
      <c r="N26" s="35"/>
      <c r="O26" s="71"/>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row>
    <row r="27" spans="1:47" s="70" customFormat="1" ht="33" customHeight="1">
      <c r="A27" s="35">
        <v>18</v>
      </c>
      <c r="B27" s="164"/>
      <c r="C27" s="166"/>
      <c r="D27" s="170"/>
      <c r="E27" s="171"/>
      <c r="F27" s="168"/>
      <c r="G27" s="174"/>
      <c r="H27" s="35"/>
      <c r="I27" s="35"/>
      <c r="J27" s="35"/>
      <c r="K27" s="35"/>
      <c r="L27" s="35"/>
      <c r="M27" s="35"/>
      <c r="N27" s="35"/>
      <c r="O27" s="71"/>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row>
    <row r="28" spans="1:47" s="70" customFormat="1" ht="33" customHeight="1">
      <c r="A28" s="35">
        <v>19</v>
      </c>
      <c r="B28" s="164"/>
      <c r="C28" s="166"/>
      <c r="D28" s="170"/>
      <c r="E28" s="171"/>
      <c r="F28" s="168"/>
      <c r="G28" s="174"/>
      <c r="H28" s="35"/>
      <c r="I28" s="35"/>
      <c r="J28" s="35"/>
      <c r="K28" s="35"/>
      <c r="L28" s="35"/>
      <c r="M28" s="35"/>
      <c r="N28" s="35"/>
      <c r="O28" s="71"/>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row>
    <row r="29" spans="1:47" s="70" customFormat="1" ht="33" customHeight="1">
      <c r="A29" s="35">
        <v>20</v>
      </c>
      <c r="B29" s="164"/>
      <c r="C29" s="166"/>
      <c r="D29" s="170"/>
      <c r="E29" s="171"/>
      <c r="F29" s="168"/>
      <c r="G29" s="174"/>
      <c r="H29" s="35"/>
      <c r="I29" s="35"/>
      <c r="J29" s="35"/>
      <c r="K29" s="35"/>
      <c r="L29" s="35"/>
      <c r="M29" s="35"/>
      <c r="N29" s="35"/>
      <c r="O29" s="71"/>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row>
    <row r="30" spans="1:47" s="70" customFormat="1" ht="33" customHeight="1">
      <c r="A30" s="35">
        <v>21</v>
      </c>
      <c r="B30" s="164"/>
      <c r="C30" s="166"/>
      <c r="D30" s="170"/>
      <c r="E30" s="171"/>
      <c r="F30" s="168"/>
      <c r="G30" s="174"/>
      <c r="H30" s="35"/>
      <c r="I30" s="35"/>
      <c r="J30" s="35"/>
      <c r="K30" s="35"/>
      <c r="L30" s="35"/>
      <c r="M30" s="35"/>
      <c r="N30" s="35"/>
      <c r="O30" s="71"/>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row>
    <row r="31" spans="1:47" s="70" customFormat="1" ht="33" customHeight="1">
      <c r="A31" s="35">
        <v>22</v>
      </c>
      <c r="B31" s="164"/>
      <c r="C31" s="166"/>
      <c r="D31" s="170"/>
      <c r="E31" s="171"/>
      <c r="F31" s="168"/>
      <c r="G31" s="174"/>
      <c r="H31" s="35"/>
      <c r="I31" s="35"/>
      <c r="J31" s="35"/>
      <c r="K31" s="35"/>
      <c r="L31" s="35"/>
      <c r="M31" s="35"/>
      <c r="N31" s="35"/>
      <c r="O31" s="71"/>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row>
    <row r="32" spans="1:47" s="70" customFormat="1" ht="33" customHeight="1">
      <c r="A32" s="35">
        <v>23</v>
      </c>
      <c r="B32" s="165"/>
      <c r="C32" s="167"/>
      <c r="D32" s="172"/>
      <c r="E32" s="173"/>
      <c r="F32" s="169"/>
      <c r="G32" s="209"/>
      <c r="H32" s="35"/>
      <c r="I32" s="35"/>
      <c r="J32" s="35"/>
      <c r="K32" s="35"/>
      <c r="L32" s="35"/>
      <c r="M32" s="35"/>
      <c r="N32" s="35"/>
      <c r="O32" s="71"/>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row>
    <row r="33" spans="1:47" s="70" customFormat="1" ht="9" customHeight="1">
      <c r="A33" s="35"/>
      <c r="B33" s="81"/>
      <c r="C33" s="82"/>
      <c r="D33" s="82"/>
      <c r="E33" s="82"/>
      <c r="F33" s="84"/>
      <c r="G33" s="83"/>
      <c r="H33" s="35"/>
      <c r="I33" s="35"/>
      <c r="J33" s="35"/>
      <c r="K33" s="35"/>
      <c r="L33" s="35"/>
      <c r="M33" s="35"/>
      <c r="N33" s="35"/>
      <c r="O33" s="71"/>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row>
    <row r="34" spans="1:47" s="76" customFormat="1" ht="15.75" customHeight="1">
      <c r="A34" s="51"/>
      <c r="B34" s="7" t="s">
        <v>106</v>
      </c>
      <c r="C34" s="72"/>
      <c r="D34" s="72"/>
      <c r="E34" s="72"/>
      <c r="F34" s="73"/>
      <c r="G34" s="74"/>
      <c r="H34" s="51"/>
      <c r="I34" s="51"/>
      <c r="J34" s="51"/>
      <c r="K34" s="51"/>
      <c r="L34" s="51"/>
      <c r="M34" s="51"/>
      <c r="N34" s="51"/>
      <c r="O34" s="75"/>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row>
    <row r="35" spans="1:47" s="76" customFormat="1" ht="15" customHeight="1">
      <c r="A35" s="51"/>
      <c r="B35" s="873" t="s">
        <v>298</v>
      </c>
      <c r="C35" s="873"/>
      <c r="D35" s="873"/>
      <c r="E35" s="873"/>
      <c r="F35" s="873"/>
      <c r="G35" s="873"/>
      <c r="H35" s="51"/>
      <c r="I35" s="51"/>
      <c r="J35" s="51"/>
      <c r="K35" s="51"/>
      <c r="L35" s="51"/>
      <c r="M35" s="51"/>
      <c r="N35" s="51"/>
      <c r="O35" s="75"/>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row>
    <row r="36" spans="1:47" s="76" customFormat="1" ht="15" customHeight="1">
      <c r="A36" s="51"/>
      <c r="B36" s="1726" t="s">
        <v>297</v>
      </c>
      <c r="C36" s="1726"/>
      <c r="D36" s="1726"/>
      <c r="E36" s="1726"/>
      <c r="F36" s="1726"/>
      <c r="G36" s="1726"/>
      <c r="H36" s="51"/>
      <c r="I36" s="51"/>
      <c r="J36" s="51"/>
      <c r="K36" s="51"/>
      <c r="L36" s="51"/>
      <c r="M36" s="51"/>
      <c r="N36" s="51"/>
      <c r="O36" s="75"/>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row>
    <row r="37" spans="1:47" s="57" customFormat="1" ht="17.25" customHeight="1">
      <c r="F37" s="175"/>
      <c r="G37" s="176"/>
      <c r="H37" s="175"/>
      <c r="O37" s="58"/>
    </row>
    <row r="38" spans="1:47" s="57" customFormat="1" ht="17.25" customHeight="1">
      <c r="F38" s="175"/>
      <c r="G38" s="77" t="s">
        <v>4</v>
      </c>
      <c r="H38" s="175"/>
      <c r="O38" s="58"/>
    </row>
    <row r="39" spans="1:47" s="57" customFormat="1" ht="17.25" customHeight="1">
      <c r="F39" s="175"/>
      <c r="G39" s="77" t="s">
        <v>5</v>
      </c>
      <c r="H39" s="175"/>
      <c r="O39" s="58"/>
    </row>
    <row r="40" spans="1:47" s="57" customFormat="1" ht="33" customHeight="1">
      <c r="G40" s="77"/>
      <c r="O40" s="58"/>
    </row>
    <row r="41" spans="1:47" s="57" customFormat="1" ht="33" customHeight="1">
      <c r="G41" s="77"/>
      <c r="O41" s="58"/>
    </row>
    <row r="42" spans="1:47" s="57" customFormat="1" ht="33" customHeight="1">
      <c r="G42" s="77"/>
      <c r="O42" s="58"/>
    </row>
    <row r="43" spans="1:47" s="57" customFormat="1" ht="33" customHeight="1">
      <c r="G43" s="77"/>
      <c r="O43" s="58"/>
    </row>
    <row r="44" spans="1:47" s="35" customFormat="1" ht="33" customHeight="1">
      <c r="G44" s="78"/>
      <c r="O44" s="71"/>
    </row>
    <row r="45" spans="1:47" s="30" customFormat="1" ht="33" customHeight="1">
      <c r="G45" s="79"/>
      <c r="O45" s="80"/>
    </row>
    <row r="46" spans="1:47" s="57" customFormat="1" ht="33" customHeight="1"/>
    <row r="47" spans="1:47" s="57" customFormat="1" ht="33" customHeight="1"/>
    <row r="48" spans="1:47" s="57" customFormat="1" ht="33" customHeight="1"/>
    <row r="49" s="57" customFormat="1" ht="33" customHeight="1"/>
    <row r="50" s="57" customFormat="1" ht="33" customHeight="1"/>
    <row r="51" s="57" customFormat="1" ht="33" customHeight="1"/>
  </sheetData>
  <sheetProtection algorithmName="SHA-512" hashValue="wvQNyRKpBbxMw2DEjIAnWYhRVOmLOhOyNA3kl6itQzNLZOYoV95/ArHX2wNE+8Bw2d/AelESLv5SWCP/nbBg2Q==" saltValue="M3LtFNjAeNron+FliOTe7A==" spinCount="100000" sheet="1" objects="1" scenarios="1" selectLockedCells="1"/>
  <mergeCells count="19">
    <mergeCell ref="B2:G4"/>
    <mergeCell ref="I10:P11"/>
    <mergeCell ref="B35:G35"/>
    <mergeCell ref="B36:G36"/>
    <mergeCell ref="B6:G7"/>
    <mergeCell ref="B8:G8"/>
    <mergeCell ref="B9:C9"/>
    <mergeCell ref="D9:E9"/>
    <mergeCell ref="F9:G9"/>
    <mergeCell ref="HP1:IU3"/>
    <mergeCell ref="I2:I3"/>
    <mergeCell ref="J2:J3"/>
    <mergeCell ref="K2:K3"/>
    <mergeCell ref="FD1:GI3"/>
    <mergeCell ref="AF1:BK3"/>
    <mergeCell ref="BL1:CQ3"/>
    <mergeCell ref="CR1:DW3"/>
    <mergeCell ref="DX1:FC3"/>
    <mergeCell ref="GJ1:HO3"/>
  </mergeCells>
  <phoneticPr fontId="3"/>
  <dataValidations count="1">
    <dataValidation type="list" allowBlank="1" showInputMessage="1" showErrorMessage="1" sqref="G10:G32" xr:uid="{00000000-0002-0000-1A00-000000000000}">
      <formula1>$G$37:$G$39</formula1>
    </dataValidation>
  </dataValidations>
  <pageMargins left="0.67" right="0.27" top="0.49" bottom="0.57999999999999996" header="0.35" footer="0.55000000000000004"/>
  <pageSetup paperSize="9" scale="90" orientation="portrait" horizontalDpi="4294967294" verticalDpi="300" r:id="rId1"/>
  <headerFooter alignWithMargins="0"/>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7">
    <pageSetUpPr fitToPage="1"/>
  </sheetPr>
  <dimension ref="A1:IU48"/>
  <sheetViews>
    <sheetView workbookViewId="0">
      <selection activeCell="C7" sqref="C7"/>
    </sheetView>
  </sheetViews>
  <sheetFormatPr defaultColWidth="4.625" defaultRowHeight="30.75" customHeight="1"/>
  <cols>
    <col min="1" max="1" width="2.25" style="8" customWidth="1"/>
    <col min="2" max="2" width="4.5" style="8" customWidth="1"/>
    <col min="3" max="3" width="5.125" style="8" customWidth="1"/>
    <col min="4" max="6" width="3.375" style="61" customWidth="1"/>
    <col min="7" max="7" width="3.25" style="61" customWidth="1"/>
    <col min="8" max="9" width="3.375" style="61" customWidth="1"/>
    <col min="10" max="10" width="57" style="8" customWidth="1"/>
    <col min="11" max="11" width="3.75" style="8" customWidth="1"/>
    <col min="12" max="14" width="3.375" style="8" customWidth="1"/>
    <col min="15" max="16384" width="4.625" style="8"/>
  </cols>
  <sheetData>
    <row r="1" spans="1:255" ht="10.5" customHeight="1">
      <c r="K1" s="590"/>
      <c r="L1" s="589"/>
      <c r="M1" s="589"/>
      <c r="N1" s="589"/>
      <c r="O1" s="589"/>
      <c r="P1" s="589"/>
      <c r="Q1" s="589"/>
      <c r="R1" s="589"/>
      <c r="S1" s="589"/>
      <c r="T1" s="589"/>
      <c r="U1" s="589"/>
      <c r="V1" s="589"/>
      <c r="W1" s="589"/>
      <c r="X1" s="589"/>
      <c r="Y1" s="589"/>
      <c r="Z1" s="589"/>
      <c r="AA1" s="589"/>
      <c r="AB1" s="589"/>
      <c r="AC1" s="589"/>
      <c r="AD1" s="589"/>
      <c r="AE1" s="589"/>
      <c r="AF1" s="1717" t="s">
        <v>576</v>
      </c>
      <c r="AG1" s="1717"/>
      <c r="AH1" s="1717"/>
      <c r="AI1" s="1717"/>
      <c r="AJ1" s="1717"/>
      <c r="AK1" s="1717"/>
      <c r="AL1" s="1717"/>
      <c r="AM1" s="1717"/>
      <c r="AN1" s="1717"/>
      <c r="AO1" s="1717"/>
      <c r="AP1" s="1717"/>
      <c r="AQ1" s="1717"/>
      <c r="AR1" s="1717"/>
      <c r="AS1" s="1717"/>
      <c r="AT1" s="1717"/>
      <c r="AU1" s="1717"/>
      <c r="AV1" s="1717"/>
      <c r="AW1" s="1717"/>
      <c r="AX1" s="1717"/>
      <c r="AY1" s="1717"/>
      <c r="AZ1" s="1717"/>
      <c r="BA1" s="1717"/>
      <c r="BB1" s="1717"/>
      <c r="BC1" s="1717"/>
      <c r="BD1" s="1717"/>
      <c r="BE1" s="1717"/>
      <c r="BF1" s="1717"/>
      <c r="BG1" s="1717"/>
      <c r="BH1" s="1717"/>
      <c r="BI1" s="1717"/>
      <c r="BJ1" s="1717"/>
      <c r="BK1" s="1717"/>
      <c r="BL1" s="1717" t="s">
        <v>576</v>
      </c>
      <c r="BM1" s="1717"/>
      <c r="BN1" s="1717"/>
      <c r="BO1" s="1717"/>
      <c r="BP1" s="1717"/>
      <c r="BQ1" s="1717"/>
      <c r="BR1" s="1717"/>
      <c r="BS1" s="1717"/>
      <c r="BT1" s="1717"/>
      <c r="BU1" s="1717"/>
      <c r="BV1" s="1717"/>
      <c r="BW1" s="1717"/>
      <c r="BX1" s="1717"/>
      <c r="BY1" s="1717"/>
      <c r="BZ1" s="1717"/>
      <c r="CA1" s="1717"/>
      <c r="CB1" s="1717"/>
      <c r="CC1" s="1717"/>
      <c r="CD1" s="1717"/>
      <c r="CE1" s="1717"/>
      <c r="CF1" s="1717"/>
      <c r="CG1" s="1717"/>
      <c r="CH1" s="1717"/>
      <c r="CI1" s="1717"/>
      <c r="CJ1" s="1717"/>
      <c r="CK1" s="1717"/>
      <c r="CL1" s="1717"/>
      <c r="CM1" s="1717"/>
      <c r="CN1" s="1717"/>
      <c r="CO1" s="1717"/>
      <c r="CP1" s="1717"/>
      <c r="CQ1" s="1717"/>
      <c r="CR1" s="1717" t="s">
        <v>576</v>
      </c>
      <c r="CS1" s="1717"/>
      <c r="CT1" s="1717"/>
      <c r="CU1" s="1717"/>
      <c r="CV1" s="1717"/>
      <c r="CW1" s="1717"/>
      <c r="CX1" s="1717"/>
      <c r="CY1" s="1717"/>
      <c r="CZ1" s="1717"/>
      <c r="DA1" s="1717"/>
      <c r="DB1" s="1717"/>
      <c r="DC1" s="1717"/>
      <c r="DD1" s="1717"/>
      <c r="DE1" s="1717"/>
      <c r="DF1" s="1717"/>
      <c r="DG1" s="1717"/>
      <c r="DH1" s="1717"/>
      <c r="DI1" s="1717"/>
      <c r="DJ1" s="1717"/>
      <c r="DK1" s="1717"/>
      <c r="DL1" s="1717"/>
      <c r="DM1" s="1717"/>
      <c r="DN1" s="1717"/>
      <c r="DO1" s="1717"/>
      <c r="DP1" s="1717"/>
      <c r="DQ1" s="1717"/>
      <c r="DR1" s="1717"/>
      <c r="DS1" s="1717"/>
      <c r="DT1" s="1717"/>
      <c r="DU1" s="1717"/>
      <c r="DV1" s="1717"/>
      <c r="DW1" s="1717"/>
      <c r="DX1" s="1717" t="s">
        <v>576</v>
      </c>
      <c r="DY1" s="1717"/>
      <c r="DZ1" s="1717"/>
      <c r="EA1" s="1717"/>
      <c r="EB1" s="1717"/>
      <c r="EC1" s="1717"/>
      <c r="ED1" s="1717"/>
      <c r="EE1" s="1717"/>
      <c r="EF1" s="1717"/>
      <c r="EG1" s="1717"/>
      <c r="EH1" s="1717"/>
      <c r="EI1" s="1717"/>
      <c r="EJ1" s="1717"/>
      <c r="EK1" s="1717"/>
      <c r="EL1" s="1717"/>
      <c r="EM1" s="1717"/>
      <c r="EN1" s="1717"/>
      <c r="EO1" s="1717"/>
      <c r="EP1" s="1717"/>
      <c r="EQ1" s="1717"/>
      <c r="ER1" s="1717"/>
      <c r="ES1" s="1717"/>
      <c r="ET1" s="1717"/>
      <c r="EU1" s="1717"/>
      <c r="EV1" s="1717"/>
      <c r="EW1" s="1717"/>
      <c r="EX1" s="1717"/>
      <c r="EY1" s="1717"/>
      <c r="EZ1" s="1717"/>
      <c r="FA1" s="1717"/>
      <c r="FB1" s="1717"/>
      <c r="FC1" s="1717"/>
      <c r="FD1" s="1717" t="s">
        <v>576</v>
      </c>
      <c r="FE1" s="1717"/>
      <c r="FF1" s="1717"/>
      <c r="FG1" s="1717"/>
      <c r="FH1" s="1717"/>
      <c r="FI1" s="1717"/>
      <c r="FJ1" s="1717"/>
      <c r="FK1" s="1717"/>
      <c r="FL1" s="1717"/>
      <c r="FM1" s="1717"/>
      <c r="FN1" s="1717"/>
      <c r="FO1" s="1717"/>
      <c r="FP1" s="1717"/>
      <c r="FQ1" s="1717"/>
      <c r="FR1" s="1717"/>
      <c r="FS1" s="1717"/>
      <c r="FT1" s="1717"/>
      <c r="FU1" s="1717"/>
      <c r="FV1" s="1717"/>
      <c r="FW1" s="1717"/>
      <c r="FX1" s="1717"/>
      <c r="FY1" s="1717"/>
      <c r="FZ1" s="1717"/>
      <c r="GA1" s="1717"/>
      <c r="GB1" s="1717"/>
      <c r="GC1" s="1717"/>
      <c r="GD1" s="1717"/>
      <c r="GE1" s="1717"/>
      <c r="GF1" s="1717"/>
      <c r="GG1" s="1717"/>
      <c r="GH1" s="1717"/>
      <c r="GI1" s="1717"/>
      <c r="GJ1" s="1717" t="s">
        <v>576</v>
      </c>
      <c r="GK1" s="1717"/>
      <c r="GL1" s="1717"/>
      <c r="GM1" s="1717"/>
      <c r="GN1" s="1717"/>
      <c r="GO1" s="1717"/>
      <c r="GP1" s="1717"/>
      <c r="GQ1" s="1717"/>
      <c r="GR1" s="1717"/>
      <c r="GS1" s="1717"/>
      <c r="GT1" s="1717"/>
      <c r="GU1" s="1717"/>
      <c r="GV1" s="1717"/>
      <c r="GW1" s="1717"/>
      <c r="GX1" s="1717"/>
      <c r="GY1" s="1717"/>
      <c r="GZ1" s="1717"/>
      <c r="HA1" s="1717"/>
      <c r="HB1" s="1717"/>
      <c r="HC1" s="1717"/>
      <c r="HD1" s="1717"/>
      <c r="HE1" s="1717"/>
      <c r="HF1" s="1717"/>
      <c r="HG1" s="1717"/>
      <c r="HH1" s="1717"/>
      <c r="HI1" s="1717"/>
      <c r="HJ1" s="1717"/>
      <c r="HK1" s="1717"/>
      <c r="HL1" s="1717"/>
      <c r="HM1" s="1717"/>
      <c r="HN1" s="1717"/>
      <c r="HO1" s="1717"/>
      <c r="HP1" s="1717" t="s">
        <v>576</v>
      </c>
      <c r="HQ1" s="1717"/>
      <c r="HR1" s="1717"/>
      <c r="HS1" s="1717"/>
      <c r="HT1" s="1717"/>
      <c r="HU1" s="1717"/>
      <c r="HV1" s="1717"/>
      <c r="HW1" s="1717"/>
      <c r="HX1" s="1717"/>
      <c r="HY1" s="1717"/>
      <c r="HZ1" s="1717"/>
      <c r="IA1" s="1717"/>
      <c r="IB1" s="1717"/>
      <c r="IC1" s="1717"/>
      <c r="ID1" s="1717"/>
      <c r="IE1" s="1717"/>
      <c r="IF1" s="1717"/>
      <c r="IG1" s="1717"/>
      <c r="IH1" s="1717"/>
      <c r="II1" s="1717"/>
      <c r="IJ1" s="1717"/>
      <c r="IK1" s="1717"/>
      <c r="IL1" s="1717"/>
      <c r="IM1" s="1717"/>
      <c r="IN1" s="1717"/>
      <c r="IO1" s="1717"/>
      <c r="IP1" s="1717"/>
      <c r="IQ1" s="1717"/>
      <c r="IR1" s="1717"/>
      <c r="IS1" s="1717"/>
      <c r="IT1" s="1717"/>
      <c r="IU1" s="1717"/>
    </row>
    <row r="2" spans="1:255" ht="17.25" customHeight="1">
      <c r="B2" s="1718" t="s">
        <v>681</v>
      </c>
      <c r="C2" s="1718"/>
      <c r="D2" s="1718"/>
      <c r="E2" s="1718"/>
      <c r="F2" s="1718"/>
      <c r="G2" s="1718"/>
      <c r="H2" s="1718"/>
      <c r="I2" s="1718"/>
      <c r="J2" s="1718"/>
      <c r="K2" s="591"/>
      <c r="L2" s="1701" t="s">
        <v>348</v>
      </c>
      <c r="M2" s="1685" t="s">
        <v>349</v>
      </c>
      <c r="N2" s="1724" t="s">
        <v>350</v>
      </c>
      <c r="O2" s="590"/>
      <c r="P2" s="590"/>
      <c r="Q2" s="590"/>
      <c r="R2" s="590"/>
      <c r="S2" s="590"/>
      <c r="T2" s="590"/>
      <c r="U2" s="590"/>
      <c r="V2" s="590"/>
      <c r="W2" s="590"/>
      <c r="X2" s="590"/>
      <c r="Y2" s="590"/>
      <c r="Z2" s="590"/>
      <c r="AA2" s="590"/>
      <c r="AB2" s="590"/>
      <c r="AC2" s="590"/>
      <c r="AD2" s="590"/>
      <c r="AE2" s="590"/>
      <c r="AF2" s="1718"/>
      <c r="AG2" s="1718"/>
      <c r="AH2" s="1718"/>
      <c r="AI2" s="1718"/>
      <c r="AJ2" s="1718"/>
      <c r="AK2" s="1718"/>
      <c r="AL2" s="1718"/>
      <c r="AM2" s="1718"/>
      <c r="AN2" s="1718"/>
      <c r="AO2" s="1718"/>
      <c r="AP2" s="1718"/>
      <c r="AQ2" s="1718"/>
      <c r="AR2" s="1718"/>
      <c r="AS2" s="1718"/>
      <c r="AT2" s="1718"/>
      <c r="AU2" s="1718"/>
      <c r="AV2" s="1718"/>
      <c r="AW2" s="1718"/>
      <c r="AX2" s="1718"/>
      <c r="AY2" s="1718"/>
      <c r="AZ2" s="1718"/>
      <c r="BA2" s="1718"/>
      <c r="BB2" s="1718"/>
      <c r="BC2" s="1718"/>
      <c r="BD2" s="1718"/>
      <c r="BE2" s="1718"/>
      <c r="BF2" s="1718"/>
      <c r="BG2" s="1718"/>
      <c r="BH2" s="1718"/>
      <c r="BI2" s="1718"/>
      <c r="BJ2" s="1718"/>
      <c r="BK2" s="1718"/>
      <c r="BL2" s="1718"/>
      <c r="BM2" s="1718"/>
      <c r="BN2" s="1718"/>
      <c r="BO2" s="1718"/>
      <c r="BP2" s="1718"/>
      <c r="BQ2" s="1718"/>
      <c r="BR2" s="1718"/>
      <c r="BS2" s="1718"/>
      <c r="BT2" s="1718"/>
      <c r="BU2" s="1718"/>
      <c r="BV2" s="1718"/>
      <c r="BW2" s="1718"/>
      <c r="BX2" s="1718"/>
      <c r="BY2" s="1718"/>
      <c r="BZ2" s="1718"/>
      <c r="CA2" s="1718"/>
      <c r="CB2" s="1718"/>
      <c r="CC2" s="1718"/>
      <c r="CD2" s="1718"/>
      <c r="CE2" s="1718"/>
      <c r="CF2" s="1718"/>
      <c r="CG2" s="1718"/>
      <c r="CH2" s="1718"/>
      <c r="CI2" s="1718"/>
      <c r="CJ2" s="1718"/>
      <c r="CK2" s="1718"/>
      <c r="CL2" s="1718"/>
      <c r="CM2" s="1718"/>
      <c r="CN2" s="1718"/>
      <c r="CO2" s="1718"/>
      <c r="CP2" s="1718"/>
      <c r="CQ2" s="1718"/>
      <c r="CR2" s="1718"/>
      <c r="CS2" s="1718"/>
      <c r="CT2" s="1718"/>
      <c r="CU2" s="1718"/>
      <c r="CV2" s="1718"/>
      <c r="CW2" s="1718"/>
      <c r="CX2" s="1718"/>
      <c r="CY2" s="1718"/>
      <c r="CZ2" s="1718"/>
      <c r="DA2" s="1718"/>
      <c r="DB2" s="1718"/>
      <c r="DC2" s="1718"/>
      <c r="DD2" s="1718"/>
      <c r="DE2" s="1718"/>
      <c r="DF2" s="1718"/>
      <c r="DG2" s="1718"/>
      <c r="DH2" s="1718"/>
      <c r="DI2" s="1718"/>
      <c r="DJ2" s="1718"/>
      <c r="DK2" s="1718"/>
      <c r="DL2" s="1718"/>
      <c r="DM2" s="1718"/>
      <c r="DN2" s="1718"/>
      <c r="DO2" s="1718"/>
      <c r="DP2" s="1718"/>
      <c r="DQ2" s="1718"/>
      <c r="DR2" s="1718"/>
      <c r="DS2" s="1718"/>
      <c r="DT2" s="1718"/>
      <c r="DU2" s="1718"/>
      <c r="DV2" s="1718"/>
      <c r="DW2" s="1718"/>
      <c r="DX2" s="1718"/>
      <c r="DY2" s="1718"/>
      <c r="DZ2" s="1718"/>
      <c r="EA2" s="1718"/>
      <c r="EB2" s="1718"/>
      <c r="EC2" s="1718"/>
      <c r="ED2" s="1718"/>
      <c r="EE2" s="1718"/>
      <c r="EF2" s="1718"/>
      <c r="EG2" s="1718"/>
      <c r="EH2" s="1718"/>
      <c r="EI2" s="1718"/>
      <c r="EJ2" s="1718"/>
      <c r="EK2" s="1718"/>
      <c r="EL2" s="1718"/>
      <c r="EM2" s="1718"/>
      <c r="EN2" s="1718"/>
      <c r="EO2" s="1718"/>
      <c r="EP2" s="1718"/>
      <c r="EQ2" s="1718"/>
      <c r="ER2" s="1718"/>
      <c r="ES2" s="1718"/>
      <c r="ET2" s="1718"/>
      <c r="EU2" s="1718"/>
      <c r="EV2" s="1718"/>
      <c r="EW2" s="1718"/>
      <c r="EX2" s="1718"/>
      <c r="EY2" s="1718"/>
      <c r="EZ2" s="1718"/>
      <c r="FA2" s="1718"/>
      <c r="FB2" s="1718"/>
      <c r="FC2" s="1718"/>
      <c r="FD2" s="1718"/>
      <c r="FE2" s="1718"/>
      <c r="FF2" s="1718"/>
      <c r="FG2" s="1718"/>
      <c r="FH2" s="1718"/>
      <c r="FI2" s="1718"/>
      <c r="FJ2" s="1718"/>
      <c r="FK2" s="1718"/>
      <c r="FL2" s="1718"/>
      <c r="FM2" s="1718"/>
      <c r="FN2" s="1718"/>
      <c r="FO2" s="1718"/>
      <c r="FP2" s="1718"/>
      <c r="FQ2" s="1718"/>
      <c r="FR2" s="1718"/>
      <c r="FS2" s="1718"/>
      <c r="FT2" s="1718"/>
      <c r="FU2" s="1718"/>
      <c r="FV2" s="1718"/>
      <c r="FW2" s="1718"/>
      <c r="FX2" s="1718"/>
      <c r="FY2" s="1718"/>
      <c r="FZ2" s="1718"/>
      <c r="GA2" s="1718"/>
      <c r="GB2" s="1718"/>
      <c r="GC2" s="1718"/>
      <c r="GD2" s="1718"/>
      <c r="GE2" s="1718"/>
      <c r="GF2" s="1718"/>
      <c r="GG2" s="1718"/>
      <c r="GH2" s="1718"/>
      <c r="GI2" s="1718"/>
      <c r="GJ2" s="1718"/>
      <c r="GK2" s="1718"/>
      <c r="GL2" s="1718"/>
      <c r="GM2" s="1718"/>
      <c r="GN2" s="1718"/>
      <c r="GO2" s="1718"/>
      <c r="GP2" s="1718"/>
      <c r="GQ2" s="1718"/>
      <c r="GR2" s="1718"/>
      <c r="GS2" s="1718"/>
      <c r="GT2" s="1718"/>
      <c r="GU2" s="1718"/>
      <c r="GV2" s="1718"/>
      <c r="GW2" s="1718"/>
      <c r="GX2" s="1718"/>
      <c r="GY2" s="1718"/>
      <c r="GZ2" s="1718"/>
      <c r="HA2" s="1718"/>
      <c r="HB2" s="1718"/>
      <c r="HC2" s="1718"/>
      <c r="HD2" s="1718"/>
      <c r="HE2" s="1718"/>
      <c r="HF2" s="1718"/>
      <c r="HG2" s="1718"/>
      <c r="HH2" s="1718"/>
      <c r="HI2" s="1718"/>
      <c r="HJ2" s="1718"/>
      <c r="HK2" s="1718"/>
      <c r="HL2" s="1718"/>
      <c r="HM2" s="1718"/>
      <c r="HN2" s="1718"/>
      <c r="HO2" s="1718"/>
      <c r="HP2" s="1718"/>
      <c r="HQ2" s="1718"/>
      <c r="HR2" s="1718"/>
      <c r="HS2" s="1718"/>
      <c r="HT2" s="1718"/>
      <c r="HU2" s="1718"/>
      <c r="HV2" s="1718"/>
      <c r="HW2" s="1718"/>
      <c r="HX2" s="1718"/>
      <c r="HY2" s="1718"/>
      <c r="HZ2" s="1718"/>
      <c r="IA2" s="1718"/>
      <c r="IB2" s="1718"/>
      <c r="IC2" s="1718"/>
      <c r="ID2" s="1718"/>
      <c r="IE2" s="1718"/>
      <c r="IF2" s="1718"/>
      <c r="IG2" s="1718"/>
      <c r="IH2" s="1718"/>
      <c r="II2" s="1718"/>
      <c r="IJ2" s="1718"/>
      <c r="IK2" s="1718"/>
      <c r="IL2" s="1718"/>
      <c r="IM2" s="1718"/>
      <c r="IN2" s="1718"/>
      <c r="IO2" s="1718"/>
      <c r="IP2" s="1718"/>
      <c r="IQ2" s="1718"/>
      <c r="IR2" s="1718"/>
      <c r="IS2" s="1718"/>
      <c r="IT2" s="1718"/>
      <c r="IU2" s="1718"/>
    </row>
    <row r="3" spans="1:255" ht="17.25" customHeight="1">
      <c r="B3" s="1718"/>
      <c r="C3" s="1718"/>
      <c r="D3" s="1718"/>
      <c r="E3" s="1718"/>
      <c r="F3" s="1718"/>
      <c r="G3" s="1718"/>
      <c r="H3" s="1718"/>
      <c r="I3" s="1718"/>
      <c r="J3" s="1718"/>
      <c r="K3" s="591"/>
      <c r="L3" s="1686"/>
      <c r="M3" s="1686"/>
      <c r="N3" s="1725"/>
      <c r="O3" s="590"/>
      <c r="P3" s="590"/>
      <c r="Q3" s="590"/>
      <c r="AB3" s="590"/>
      <c r="AC3" s="590"/>
      <c r="AD3" s="590"/>
      <c r="AE3" s="590"/>
      <c r="AF3" s="1718"/>
      <c r="AG3" s="1718"/>
      <c r="AH3" s="1718"/>
      <c r="AI3" s="1718"/>
      <c r="AJ3" s="1718"/>
      <c r="AK3" s="1718"/>
      <c r="AL3" s="1718"/>
      <c r="AM3" s="1718"/>
      <c r="AN3" s="1718"/>
      <c r="AO3" s="1718"/>
      <c r="AP3" s="1718"/>
      <c r="AQ3" s="1718"/>
      <c r="AR3" s="1718"/>
      <c r="AS3" s="1718"/>
      <c r="AT3" s="1718"/>
      <c r="AU3" s="1718"/>
      <c r="AV3" s="1718"/>
      <c r="AW3" s="1718"/>
      <c r="AX3" s="1718"/>
      <c r="AY3" s="1718"/>
      <c r="AZ3" s="1718"/>
      <c r="BA3" s="1718"/>
      <c r="BB3" s="1718"/>
      <c r="BC3" s="1718"/>
      <c r="BD3" s="1718"/>
      <c r="BE3" s="1718"/>
      <c r="BF3" s="1718"/>
      <c r="BG3" s="1718"/>
      <c r="BH3" s="1718"/>
      <c r="BI3" s="1718"/>
      <c r="BJ3" s="1718"/>
      <c r="BK3" s="1718"/>
      <c r="BL3" s="1718"/>
      <c r="BM3" s="1718"/>
      <c r="BN3" s="1718"/>
      <c r="BO3" s="1718"/>
      <c r="BP3" s="1718"/>
      <c r="BQ3" s="1718"/>
      <c r="BR3" s="1718"/>
      <c r="BS3" s="1718"/>
      <c r="BT3" s="1718"/>
      <c r="BU3" s="1718"/>
      <c r="BV3" s="1718"/>
      <c r="BW3" s="1718"/>
      <c r="BX3" s="1718"/>
      <c r="BY3" s="1718"/>
      <c r="BZ3" s="1718"/>
      <c r="CA3" s="1718"/>
      <c r="CB3" s="1718"/>
      <c r="CC3" s="1718"/>
      <c r="CD3" s="1718"/>
      <c r="CE3" s="1718"/>
      <c r="CF3" s="1718"/>
      <c r="CG3" s="1718"/>
      <c r="CH3" s="1718"/>
      <c r="CI3" s="1718"/>
      <c r="CJ3" s="1718"/>
      <c r="CK3" s="1718"/>
      <c r="CL3" s="1718"/>
      <c r="CM3" s="1718"/>
      <c r="CN3" s="1718"/>
      <c r="CO3" s="1718"/>
      <c r="CP3" s="1718"/>
      <c r="CQ3" s="1718"/>
      <c r="CR3" s="1718"/>
      <c r="CS3" s="1718"/>
      <c r="CT3" s="1718"/>
      <c r="CU3" s="1718"/>
      <c r="CV3" s="1718"/>
      <c r="CW3" s="1718"/>
      <c r="CX3" s="1718"/>
      <c r="CY3" s="1718"/>
      <c r="CZ3" s="1718"/>
      <c r="DA3" s="1718"/>
      <c r="DB3" s="1718"/>
      <c r="DC3" s="1718"/>
      <c r="DD3" s="1718"/>
      <c r="DE3" s="1718"/>
      <c r="DF3" s="1718"/>
      <c r="DG3" s="1718"/>
      <c r="DH3" s="1718"/>
      <c r="DI3" s="1718"/>
      <c r="DJ3" s="1718"/>
      <c r="DK3" s="1718"/>
      <c r="DL3" s="1718"/>
      <c r="DM3" s="1718"/>
      <c r="DN3" s="1718"/>
      <c r="DO3" s="1718"/>
      <c r="DP3" s="1718"/>
      <c r="DQ3" s="1718"/>
      <c r="DR3" s="1718"/>
      <c r="DS3" s="1718"/>
      <c r="DT3" s="1718"/>
      <c r="DU3" s="1718"/>
      <c r="DV3" s="1718"/>
      <c r="DW3" s="1718"/>
      <c r="DX3" s="1718"/>
      <c r="DY3" s="1718"/>
      <c r="DZ3" s="1718"/>
      <c r="EA3" s="1718"/>
      <c r="EB3" s="1718"/>
      <c r="EC3" s="1718"/>
      <c r="ED3" s="1718"/>
      <c r="EE3" s="1718"/>
      <c r="EF3" s="1718"/>
      <c r="EG3" s="1718"/>
      <c r="EH3" s="1718"/>
      <c r="EI3" s="1718"/>
      <c r="EJ3" s="1718"/>
      <c r="EK3" s="1718"/>
      <c r="EL3" s="1718"/>
      <c r="EM3" s="1718"/>
      <c r="EN3" s="1718"/>
      <c r="EO3" s="1718"/>
      <c r="EP3" s="1718"/>
      <c r="EQ3" s="1718"/>
      <c r="ER3" s="1718"/>
      <c r="ES3" s="1718"/>
      <c r="ET3" s="1718"/>
      <c r="EU3" s="1718"/>
      <c r="EV3" s="1718"/>
      <c r="EW3" s="1718"/>
      <c r="EX3" s="1718"/>
      <c r="EY3" s="1718"/>
      <c r="EZ3" s="1718"/>
      <c r="FA3" s="1718"/>
      <c r="FB3" s="1718"/>
      <c r="FC3" s="1718"/>
      <c r="FD3" s="1718"/>
      <c r="FE3" s="1718"/>
      <c r="FF3" s="1718"/>
      <c r="FG3" s="1718"/>
      <c r="FH3" s="1718"/>
      <c r="FI3" s="1718"/>
      <c r="FJ3" s="1718"/>
      <c r="FK3" s="1718"/>
      <c r="FL3" s="1718"/>
      <c r="FM3" s="1718"/>
      <c r="FN3" s="1718"/>
      <c r="FO3" s="1718"/>
      <c r="FP3" s="1718"/>
      <c r="FQ3" s="1718"/>
      <c r="FR3" s="1718"/>
      <c r="FS3" s="1718"/>
      <c r="FT3" s="1718"/>
      <c r="FU3" s="1718"/>
      <c r="FV3" s="1718"/>
      <c r="FW3" s="1718"/>
      <c r="FX3" s="1718"/>
      <c r="FY3" s="1718"/>
      <c r="FZ3" s="1718"/>
      <c r="GA3" s="1718"/>
      <c r="GB3" s="1718"/>
      <c r="GC3" s="1718"/>
      <c r="GD3" s="1718"/>
      <c r="GE3" s="1718"/>
      <c r="GF3" s="1718"/>
      <c r="GG3" s="1718"/>
      <c r="GH3" s="1718"/>
      <c r="GI3" s="1718"/>
      <c r="GJ3" s="1718"/>
      <c r="GK3" s="1718"/>
      <c r="GL3" s="1718"/>
      <c r="GM3" s="1718"/>
      <c r="GN3" s="1718"/>
      <c r="GO3" s="1718"/>
      <c r="GP3" s="1718"/>
      <c r="GQ3" s="1718"/>
      <c r="GR3" s="1718"/>
      <c r="GS3" s="1718"/>
      <c r="GT3" s="1718"/>
      <c r="GU3" s="1718"/>
      <c r="GV3" s="1718"/>
      <c r="GW3" s="1718"/>
      <c r="GX3" s="1718"/>
      <c r="GY3" s="1718"/>
      <c r="GZ3" s="1718"/>
      <c r="HA3" s="1718"/>
      <c r="HB3" s="1718"/>
      <c r="HC3" s="1718"/>
      <c r="HD3" s="1718"/>
      <c r="HE3" s="1718"/>
      <c r="HF3" s="1718"/>
      <c r="HG3" s="1718"/>
      <c r="HH3" s="1718"/>
      <c r="HI3" s="1718"/>
      <c r="HJ3" s="1718"/>
      <c r="HK3" s="1718"/>
      <c r="HL3" s="1718"/>
      <c r="HM3" s="1718"/>
      <c r="HN3" s="1718"/>
      <c r="HO3" s="1718"/>
      <c r="HP3" s="1718"/>
      <c r="HQ3" s="1718"/>
      <c r="HR3" s="1718"/>
      <c r="HS3" s="1718"/>
      <c r="HT3" s="1718"/>
      <c r="HU3" s="1718"/>
      <c r="HV3" s="1718"/>
      <c r="HW3" s="1718"/>
      <c r="HX3" s="1718"/>
      <c r="HY3" s="1718"/>
      <c r="HZ3" s="1718"/>
      <c r="IA3" s="1718"/>
      <c r="IB3" s="1718"/>
      <c r="IC3" s="1718"/>
      <c r="ID3" s="1718"/>
      <c r="IE3" s="1718"/>
      <c r="IF3" s="1718"/>
      <c r="IG3" s="1718"/>
      <c r="IH3" s="1718"/>
      <c r="II3" s="1718"/>
      <c r="IJ3" s="1718"/>
      <c r="IK3" s="1718"/>
      <c r="IL3" s="1718"/>
      <c r="IM3" s="1718"/>
      <c r="IN3" s="1718"/>
      <c r="IO3" s="1718"/>
      <c r="IP3" s="1718"/>
      <c r="IQ3" s="1718"/>
      <c r="IR3" s="1718"/>
      <c r="IS3" s="1718"/>
      <c r="IT3" s="1718"/>
      <c r="IU3" s="1718"/>
    </row>
    <row r="4" spans="1:255" ht="17.25" customHeight="1">
      <c r="B4" s="1718"/>
      <c r="C4" s="1718"/>
      <c r="D4" s="1718"/>
      <c r="E4" s="1718"/>
      <c r="F4" s="1718"/>
      <c r="G4" s="1718"/>
      <c r="H4" s="1718"/>
      <c r="I4" s="1718"/>
      <c r="J4" s="1718"/>
      <c r="K4" s="591"/>
      <c r="L4" s="472" t="s">
        <v>351</v>
      </c>
      <c r="M4" s="472" t="s">
        <v>351</v>
      </c>
      <c r="N4" s="774" t="s">
        <v>569</v>
      </c>
    </row>
    <row r="5" spans="1:255" ht="31.5" customHeight="1">
      <c r="B5" s="287" t="s">
        <v>446</v>
      </c>
      <c r="C5" s="7"/>
      <c r="D5" s="69"/>
      <c r="E5" s="69"/>
      <c r="F5" s="69"/>
      <c r="G5" s="69"/>
      <c r="H5" s="69"/>
      <c r="I5" s="103"/>
      <c r="J5" s="115" t="s">
        <v>280</v>
      </c>
    </row>
    <row r="6" spans="1:255" ht="31.5" customHeight="1">
      <c r="B6" s="1732" t="s">
        <v>6</v>
      </c>
      <c r="C6" s="1732"/>
      <c r="D6" s="1732"/>
      <c r="E6" s="1732"/>
      <c r="F6" s="1732"/>
      <c r="G6" s="1732"/>
      <c r="H6" s="1732"/>
      <c r="I6" s="1732"/>
      <c r="J6" s="1732"/>
    </row>
    <row r="7" spans="1:255" s="11" customFormat="1" ht="28.5" customHeight="1">
      <c r="A7" s="24">
        <v>1</v>
      </c>
      <c r="B7" s="1141" t="s">
        <v>432</v>
      </c>
      <c r="C7" s="286"/>
      <c r="D7" s="273"/>
      <c r="E7" s="274" t="s">
        <v>19</v>
      </c>
      <c r="F7" s="273"/>
      <c r="G7" s="274" t="s">
        <v>20</v>
      </c>
      <c r="H7" s="273"/>
      <c r="I7" s="275" t="s">
        <v>21</v>
      </c>
      <c r="J7" s="285"/>
    </row>
    <row r="8" spans="1:255" s="11" customFormat="1" ht="28.5" customHeight="1">
      <c r="A8" s="24">
        <v>2</v>
      </c>
      <c r="B8" s="1142"/>
      <c r="C8" s="286"/>
      <c r="D8" s="273"/>
      <c r="E8" s="274" t="s">
        <v>19</v>
      </c>
      <c r="F8" s="273"/>
      <c r="G8" s="274" t="s">
        <v>20</v>
      </c>
      <c r="H8" s="273"/>
      <c r="I8" s="275" t="s">
        <v>21</v>
      </c>
      <c r="J8" s="285"/>
    </row>
    <row r="9" spans="1:255" s="11" customFormat="1" ht="28.5" customHeight="1">
      <c r="A9" s="24">
        <v>3</v>
      </c>
      <c r="B9" s="1142"/>
      <c r="C9" s="286"/>
      <c r="D9" s="273"/>
      <c r="E9" s="274" t="s">
        <v>19</v>
      </c>
      <c r="F9" s="273"/>
      <c r="G9" s="274" t="s">
        <v>20</v>
      </c>
      <c r="H9" s="273"/>
      <c r="I9" s="275" t="s">
        <v>21</v>
      </c>
      <c r="J9" s="285"/>
    </row>
    <row r="10" spans="1:255" s="11" customFormat="1" ht="28.5" customHeight="1">
      <c r="A10" s="24">
        <v>4</v>
      </c>
      <c r="B10" s="1142"/>
      <c r="C10" s="286"/>
      <c r="D10" s="273"/>
      <c r="E10" s="274" t="s">
        <v>19</v>
      </c>
      <c r="F10" s="273"/>
      <c r="G10" s="274" t="s">
        <v>20</v>
      </c>
      <c r="H10" s="273"/>
      <c r="I10" s="275" t="s">
        <v>21</v>
      </c>
      <c r="J10" s="285"/>
    </row>
    <row r="11" spans="1:255" s="11" customFormat="1" ht="28.5" customHeight="1">
      <c r="A11" s="24">
        <v>5</v>
      </c>
      <c r="B11" s="1142"/>
      <c r="C11" s="286"/>
      <c r="D11" s="273"/>
      <c r="E11" s="274" t="s">
        <v>19</v>
      </c>
      <c r="F11" s="273"/>
      <c r="G11" s="274" t="s">
        <v>20</v>
      </c>
      <c r="H11" s="273"/>
      <c r="I11" s="275" t="s">
        <v>21</v>
      </c>
      <c r="J11" s="285"/>
    </row>
    <row r="12" spans="1:255" s="11" customFormat="1" ht="28.5" customHeight="1">
      <c r="A12" s="24">
        <v>6</v>
      </c>
      <c r="B12" s="1142"/>
      <c r="C12" s="286"/>
      <c r="D12" s="273"/>
      <c r="E12" s="274" t="s">
        <v>19</v>
      </c>
      <c r="F12" s="273"/>
      <c r="G12" s="274" t="s">
        <v>20</v>
      </c>
      <c r="H12" s="273"/>
      <c r="I12" s="275" t="s">
        <v>21</v>
      </c>
      <c r="J12" s="285"/>
    </row>
    <row r="13" spans="1:255" s="11" customFormat="1" ht="28.5" customHeight="1">
      <c r="A13" s="24">
        <v>7</v>
      </c>
      <c r="B13" s="1142"/>
      <c r="C13" s="286"/>
      <c r="D13" s="273"/>
      <c r="E13" s="274" t="s">
        <v>19</v>
      </c>
      <c r="F13" s="273"/>
      <c r="G13" s="274" t="s">
        <v>20</v>
      </c>
      <c r="H13" s="273"/>
      <c r="I13" s="275" t="s">
        <v>21</v>
      </c>
      <c r="J13" s="285"/>
    </row>
    <row r="14" spans="1:255" s="11" customFormat="1" ht="28.5" customHeight="1">
      <c r="A14" s="24">
        <v>8</v>
      </c>
      <c r="B14" s="1143"/>
      <c r="C14" s="286"/>
      <c r="D14" s="273"/>
      <c r="E14" s="274" t="s">
        <v>19</v>
      </c>
      <c r="F14" s="273"/>
      <c r="G14" s="274" t="s">
        <v>20</v>
      </c>
      <c r="H14" s="273"/>
      <c r="I14" s="275" t="s">
        <v>21</v>
      </c>
      <c r="J14" s="285"/>
    </row>
    <row r="15" spans="1:255" s="11" customFormat="1" ht="12.75" customHeight="1">
      <c r="A15" s="24"/>
      <c r="B15" s="21"/>
      <c r="C15" s="258"/>
      <c r="D15" s="21"/>
      <c r="E15" s="21"/>
      <c r="F15" s="21"/>
      <c r="G15" s="21"/>
      <c r="H15" s="21"/>
      <c r="I15" s="21"/>
      <c r="J15" s="224"/>
    </row>
    <row r="16" spans="1:255" s="11" customFormat="1" ht="28.5" customHeight="1">
      <c r="A16" s="24">
        <v>1</v>
      </c>
      <c r="B16" s="1141" t="s">
        <v>433</v>
      </c>
      <c r="C16" s="286"/>
      <c r="D16" s="273"/>
      <c r="E16" s="274" t="s">
        <v>19</v>
      </c>
      <c r="F16" s="273"/>
      <c r="G16" s="274" t="s">
        <v>20</v>
      </c>
      <c r="H16" s="273"/>
      <c r="I16" s="275" t="s">
        <v>21</v>
      </c>
      <c r="J16" s="285"/>
    </row>
    <row r="17" spans="1:10" s="11" customFormat="1" ht="28.5" customHeight="1">
      <c r="A17" s="24">
        <v>2</v>
      </c>
      <c r="B17" s="1142"/>
      <c r="C17" s="286"/>
      <c r="D17" s="273"/>
      <c r="E17" s="274" t="s">
        <v>19</v>
      </c>
      <c r="F17" s="273"/>
      <c r="G17" s="274" t="s">
        <v>20</v>
      </c>
      <c r="H17" s="273"/>
      <c r="I17" s="275" t="s">
        <v>21</v>
      </c>
      <c r="J17" s="285"/>
    </row>
    <row r="18" spans="1:10" s="11" customFormat="1" ht="28.5" customHeight="1">
      <c r="A18" s="24">
        <v>3</v>
      </c>
      <c r="B18" s="1142"/>
      <c r="C18" s="286"/>
      <c r="D18" s="273"/>
      <c r="E18" s="274" t="s">
        <v>19</v>
      </c>
      <c r="F18" s="273"/>
      <c r="G18" s="274" t="s">
        <v>20</v>
      </c>
      <c r="H18" s="273"/>
      <c r="I18" s="275" t="s">
        <v>21</v>
      </c>
      <c r="J18" s="285"/>
    </row>
    <row r="19" spans="1:10" s="11" customFormat="1" ht="28.5" customHeight="1">
      <c r="A19" s="24">
        <v>4</v>
      </c>
      <c r="B19" s="1142"/>
      <c r="C19" s="286"/>
      <c r="D19" s="273"/>
      <c r="E19" s="274" t="s">
        <v>19</v>
      </c>
      <c r="F19" s="273"/>
      <c r="G19" s="274" t="s">
        <v>20</v>
      </c>
      <c r="H19" s="273"/>
      <c r="I19" s="275" t="s">
        <v>21</v>
      </c>
      <c r="J19" s="285"/>
    </row>
    <row r="20" spans="1:10" s="11" customFormat="1" ht="28.5" customHeight="1">
      <c r="A20" s="24">
        <v>5</v>
      </c>
      <c r="B20" s="1142"/>
      <c r="C20" s="286"/>
      <c r="D20" s="273"/>
      <c r="E20" s="274" t="s">
        <v>19</v>
      </c>
      <c r="F20" s="273"/>
      <c r="G20" s="274" t="s">
        <v>20</v>
      </c>
      <c r="H20" s="273"/>
      <c r="I20" s="275" t="s">
        <v>21</v>
      </c>
      <c r="J20" s="285"/>
    </row>
    <row r="21" spans="1:10" s="11" customFormat="1" ht="28.5" customHeight="1">
      <c r="A21" s="24">
        <v>6</v>
      </c>
      <c r="B21" s="1142"/>
      <c r="C21" s="286"/>
      <c r="D21" s="273"/>
      <c r="E21" s="274" t="s">
        <v>19</v>
      </c>
      <c r="F21" s="273"/>
      <c r="G21" s="274" t="s">
        <v>20</v>
      </c>
      <c r="H21" s="273"/>
      <c r="I21" s="275" t="s">
        <v>21</v>
      </c>
      <c r="J21" s="285"/>
    </row>
    <row r="22" spans="1:10" s="11" customFormat="1" ht="28.5" customHeight="1">
      <c r="A22" s="24">
        <v>7</v>
      </c>
      <c r="B22" s="1142"/>
      <c r="C22" s="286"/>
      <c r="D22" s="273"/>
      <c r="E22" s="274" t="s">
        <v>19</v>
      </c>
      <c r="F22" s="273"/>
      <c r="G22" s="274" t="s">
        <v>20</v>
      </c>
      <c r="H22" s="273"/>
      <c r="I22" s="275" t="s">
        <v>21</v>
      </c>
      <c r="J22" s="285"/>
    </row>
    <row r="23" spans="1:10" s="11" customFormat="1" ht="28.5" customHeight="1">
      <c r="A23" s="24">
        <v>8</v>
      </c>
      <c r="B23" s="1142"/>
      <c r="C23" s="286"/>
      <c r="D23" s="273"/>
      <c r="E23" s="274" t="s">
        <v>19</v>
      </c>
      <c r="F23" s="273"/>
      <c r="G23" s="274" t="s">
        <v>20</v>
      </c>
      <c r="H23" s="273"/>
      <c r="I23" s="275" t="s">
        <v>21</v>
      </c>
      <c r="J23" s="285"/>
    </row>
    <row r="24" spans="1:10" s="11" customFormat="1" ht="28.5" customHeight="1">
      <c r="A24" s="24">
        <v>9</v>
      </c>
      <c r="B24" s="1142"/>
      <c r="C24" s="286"/>
      <c r="D24" s="273"/>
      <c r="E24" s="274" t="s">
        <v>19</v>
      </c>
      <c r="F24" s="273"/>
      <c r="G24" s="274" t="s">
        <v>20</v>
      </c>
      <c r="H24" s="273"/>
      <c r="I24" s="275" t="s">
        <v>21</v>
      </c>
      <c r="J24" s="285"/>
    </row>
    <row r="25" spans="1:10" s="11" customFormat="1" ht="28.5" customHeight="1">
      <c r="A25" s="24">
        <v>10</v>
      </c>
      <c r="B25" s="1143"/>
      <c r="C25" s="286"/>
      <c r="D25" s="273"/>
      <c r="E25" s="274" t="s">
        <v>19</v>
      </c>
      <c r="F25" s="273"/>
      <c r="G25" s="274" t="s">
        <v>20</v>
      </c>
      <c r="H25" s="273"/>
      <c r="I25" s="275" t="s">
        <v>21</v>
      </c>
      <c r="J25" s="285"/>
    </row>
    <row r="26" spans="1:10" s="11" customFormat="1" ht="12.75" customHeight="1">
      <c r="A26" s="24"/>
      <c r="B26" s="21"/>
      <c r="C26" s="258"/>
      <c r="D26" s="21"/>
      <c r="E26" s="21"/>
      <c r="F26" s="21"/>
      <c r="G26" s="21"/>
      <c r="H26" s="21"/>
      <c r="I26" s="21"/>
      <c r="J26" s="224"/>
    </row>
    <row r="27" spans="1:10" s="11" customFormat="1" ht="28.5" customHeight="1">
      <c r="A27" s="24">
        <v>1</v>
      </c>
      <c r="B27" s="1141" t="s">
        <v>434</v>
      </c>
      <c r="C27" s="286"/>
      <c r="D27" s="273"/>
      <c r="E27" s="274" t="s">
        <v>19</v>
      </c>
      <c r="F27" s="273"/>
      <c r="G27" s="274" t="s">
        <v>20</v>
      </c>
      <c r="H27" s="273"/>
      <c r="I27" s="275" t="s">
        <v>21</v>
      </c>
      <c r="J27" s="285"/>
    </row>
    <row r="28" spans="1:10" s="11" customFormat="1" ht="28.5" customHeight="1">
      <c r="A28" s="24">
        <v>2</v>
      </c>
      <c r="B28" s="1142"/>
      <c r="C28" s="286"/>
      <c r="D28" s="273"/>
      <c r="E28" s="274" t="s">
        <v>19</v>
      </c>
      <c r="F28" s="273"/>
      <c r="G28" s="274" t="s">
        <v>20</v>
      </c>
      <c r="H28" s="273"/>
      <c r="I28" s="275" t="s">
        <v>21</v>
      </c>
      <c r="J28" s="285"/>
    </row>
    <row r="29" spans="1:10" s="11" customFormat="1" ht="28.5" customHeight="1">
      <c r="A29" s="24">
        <v>3</v>
      </c>
      <c r="B29" s="1142"/>
      <c r="C29" s="286"/>
      <c r="D29" s="273"/>
      <c r="E29" s="274" t="s">
        <v>19</v>
      </c>
      <c r="F29" s="273"/>
      <c r="G29" s="274" t="s">
        <v>20</v>
      </c>
      <c r="H29" s="273"/>
      <c r="I29" s="275" t="s">
        <v>21</v>
      </c>
      <c r="J29" s="285"/>
    </row>
    <row r="30" spans="1:10" s="11" customFormat="1" ht="28.5" customHeight="1">
      <c r="A30" s="24">
        <v>4</v>
      </c>
      <c r="B30" s="1143"/>
      <c r="C30" s="286"/>
      <c r="D30" s="273"/>
      <c r="E30" s="274" t="s">
        <v>19</v>
      </c>
      <c r="F30" s="273"/>
      <c r="G30" s="274" t="s">
        <v>20</v>
      </c>
      <c r="H30" s="273"/>
      <c r="I30" s="275" t="s">
        <v>21</v>
      </c>
      <c r="J30" s="285"/>
    </row>
    <row r="31" spans="1:10" s="11" customFormat="1" ht="14.25" customHeight="1">
      <c r="A31" s="24"/>
      <c r="B31" s="21"/>
      <c r="C31" s="22"/>
      <c r="D31" s="19"/>
      <c r="E31" s="21"/>
      <c r="F31" s="19"/>
      <c r="G31" s="21"/>
      <c r="H31" s="19"/>
      <c r="I31" s="21"/>
      <c r="J31" s="224"/>
    </row>
    <row r="32" spans="1:10" s="288" customFormat="1" ht="14.25" customHeight="1">
      <c r="B32" s="72" t="s">
        <v>106</v>
      </c>
      <c r="C32" s="72"/>
      <c r="D32" s="97"/>
      <c r="E32" s="97"/>
      <c r="F32" s="97"/>
      <c r="G32" s="97"/>
      <c r="H32" s="97"/>
      <c r="I32" s="97"/>
      <c r="J32" s="72"/>
    </row>
    <row r="33" spans="2:10" s="288" customFormat="1" ht="14.25" customHeight="1">
      <c r="B33" s="97">
        <v>1</v>
      </c>
      <c r="C33" s="1731" t="s">
        <v>442</v>
      </c>
      <c r="D33" s="1731"/>
      <c r="E33" s="1731"/>
      <c r="F33" s="1731"/>
      <c r="G33" s="1731"/>
      <c r="H33" s="1731"/>
      <c r="I33" s="1731"/>
      <c r="J33" s="1731"/>
    </row>
    <row r="34" spans="2:10" s="288" customFormat="1" ht="14.25" customHeight="1">
      <c r="B34" s="97"/>
      <c r="C34" s="72" t="s">
        <v>443</v>
      </c>
      <c r="D34" s="97"/>
      <c r="E34" s="97"/>
      <c r="F34" s="97"/>
      <c r="G34" s="97"/>
      <c r="H34" s="97"/>
      <c r="I34" s="97"/>
      <c r="J34" s="72"/>
    </row>
    <row r="35" spans="2:10" s="288" customFormat="1" ht="14.25" customHeight="1">
      <c r="B35" s="104">
        <v>2</v>
      </c>
      <c r="C35" s="1731" t="s">
        <v>444</v>
      </c>
      <c r="D35" s="1731"/>
      <c r="E35" s="1731"/>
      <c r="F35" s="1731"/>
      <c r="G35" s="1731"/>
      <c r="H35" s="1731"/>
      <c r="I35" s="1731"/>
      <c r="J35" s="1731"/>
    </row>
    <row r="36" spans="2:10" s="288" customFormat="1" ht="14.25" customHeight="1">
      <c r="B36" s="104">
        <v>3</v>
      </c>
      <c r="C36" s="72" t="s">
        <v>445</v>
      </c>
      <c r="D36" s="72"/>
      <c r="E36" s="72"/>
      <c r="F36" s="72"/>
      <c r="G36" s="72"/>
      <c r="H36" s="72"/>
      <c r="I36" s="72"/>
      <c r="J36" s="72"/>
    </row>
    <row r="37" spans="2:10" ht="13.5" customHeight="1">
      <c r="C37" s="157"/>
      <c r="D37" s="289"/>
      <c r="E37" s="289"/>
      <c r="J37" s="290"/>
    </row>
    <row r="38" spans="2:10" ht="12.75" customHeight="1">
      <c r="C38" s="8" t="s">
        <v>437</v>
      </c>
      <c r="D38" s="289"/>
      <c r="E38" s="289"/>
      <c r="J38" s="290"/>
    </row>
    <row r="39" spans="2:10" ht="12.75" customHeight="1">
      <c r="C39" s="8" t="s">
        <v>694</v>
      </c>
      <c r="D39" s="289"/>
      <c r="E39" s="289"/>
      <c r="J39" s="290"/>
    </row>
    <row r="40" spans="2:10" ht="12.75" customHeight="1">
      <c r="C40" s="8" t="s">
        <v>438</v>
      </c>
      <c r="D40" s="289"/>
      <c r="E40" s="289"/>
      <c r="J40" s="290"/>
    </row>
    <row r="41" spans="2:10" ht="12.75" customHeight="1">
      <c r="C41" s="8" t="s">
        <v>439</v>
      </c>
      <c r="D41" s="289"/>
      <c r="E41" s="289"/>
      <c r="J41" s="290"/>
    </row>
    <row r="42" spans="2:10" ht="12.75" customHeight="1">
      <c r="C42" s="8" t="s">
        <v>440</v>
      </c>
      <c r="D42" s="289"/>
      <c r="E42" s="289"/>
      <c r="J42" s="290"/>
    </row>
    <row r="43" spans="2:10" ht="12.75" customHeight="1">
      <c r="C43" s="8" t="s">
        <v>441</v>
      </c>
      <c r="D43" s="289"/>
      <c r="E43" s="289"/>
      <c r="J43" s="290"/>
    </row>
    <row r="44" spans="2:10" ht="12.75" customHeight="1">
      <c r="C44" s="8" t="s">
        <v>692</v>
      </c>
      <c r="D44" s="289"/>
      <c r="E44" s="289"/>
      <c r="J44" s="290"/>
    </row>
    <row r="45" spans="2:10" ht="12.75" customHeight="1">
      <c r="C45" s="8" t="s">
        <v>18</v>
      </c>
      <c r="J45" s="290"/>
    </row>
    <row r="46" spans="2:10" ht="12.75" customHeight="1">
      <c r="C46" s="8" t="s">
        <v>15</v>
      </c>
    </row>
    <row r="47" spans="2:10" ht="12.75" customHeight="1">
      <c r="C47" s="8" t="s">
        <v>435</v>
      </c>
    </row>
    <row r="48" spans="2:10" ht="12.75" customHeight="1">
      <c r="C48" s="8" t="s">
        <v>436</v>
      </c>
    </row>
  </sheetData>
  <sheetProtection algorithmName="SHA-512" hashValue="PbnLcmsbv9tt0ujsb+vHjYyQRoSCsQt0vca+1ESp1Up83p/dTLweCQMp2JIHnuigeRPoUrYZNSLq99gs5EynsQ==" saltValue="1Ca5bVO1ZiumdU5y3h+emg==" spinCount="100000" sheet="1" objects="1" scenarios="1" selectLockedCells="1"/>
  <mergeCells count="17">
    <mergeCell ref="GJ1:HO3"/>
    <mergeCell ref="HP1:IU3"/>
    <mergeCell ref="L2:L3"/>
    <mergeCell ref="M2:M3"/>
    <mergeCell ref="N2:N3"/>
    <mergeCell ref="AF1:BK3"/>
    <mergeCell ref="BL1:CQ3"/>
    <mergeCell ref="CR1:DW3"/>
    <mergeCell ref="DX1:FC3"/>
    <mergeCell ref="FD1:GI3"/>
    <mergeCell ref="B2:J4"/>
    <mergeCell ref="C33:J33"/>
    <mergeCell ref="C35:J35"/>
    <mergeCell ref="B6:J6"/>
    <mergeCell ref="B7:B14"/>
    <mergeCell ref="B16:B25"/>
    <mergeCell ref="B27:B30"/>
  </mergeCells>
  <phoneticPr fontId="3"/>
  <dataValidations count="1">
    <dataValidation type="list" allowBlank="1" showInputMessage="1" showErrorMessage="1" sqref="C7:C31" xr:uid="{00000000-0002-0000-1B00-000000000000}">
      <formula1>$C$37:$C$48</formula1>
    </dataValidation>
  </dataValidations>
  <printOptions horizontalCentered="1"/>
  <pageMargins left="0.59055118110236227" right="0.23622047244094491" top="0.49" bottom="0.35" header="0.31496062992125984" footer="0.25"/>
  <pageSetup paperSize="9" orientation="portrait" horizontalDpi="4294967294" verticalDpi="300"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8">
    <pageSetUpPr fitToPage="1"/>
  </sheetPr>
  <dimension ref="A1:M35"/>
  <sheetViews>
    <sheetView showRowColHeaders="0" workbookViewId="0">
      <selection activeCell="B7" sqref="B7"/>
    </sheetView>
  </sheetViews>
  <sheetFormatPr defaultColWidth="9" defaultRowHeight="36.75" customHeight="1"/>
  <cols>
    <col min="1" max="1" width="3.25" style="27" customWidth="1"/>
    <col min="2" max="2" width="56.25" style="27" customWidth="1"/>
    <col min="3" max="3" width="11.625" style="27" customWidth="1"/>
    <col min="4" max="8" width="6.5" style="27" customWidth="1"/>
    <col min="9" max="9" width="7.75" style="27" customWidth="1"/>
    <col min="10" max="10" width="1.75" style="27" customWidth="1"/>
    <col min="11" max="13" width="3.375" style="27" customWidth="1"/>
    <col min="14" max="16384" width="9" style="27"/>
  </cols>
  <sheetData>
    <row r="1" spans="1:13" ht="7.5" customHeight="1"/>
    <row r="2" spans="1:13" ht="35.25" customHeight="1">
      <c r="B2" s="484" t="s">
        <v>572</v>
      </c>
      <c r="K2" s="482" t="s">
        <v>348</v>
      </c>
      <c r="L2" s="482" t="s">
        <v>349</v>
      </c>
      <c r="M2" s="777" t="s">
        <v>350</v>
      </c>
    </row>
    <row r="3" spans="1:13" ht="20.25" customHeight="1">
      <c r="B3" s="141"/>
      <c r="K3" s="472" t="s">
        <v>573</v>
      </c>
      <c r="L3" s="472" t="s">
        <v>569</v>
      </c>
      <c r="M3" s="774"/>
    </row>
    <row r="4" spans="1:13" ht="26.25" customHeight="1">
      <c r="B4" s="116" t="s">
        <v>346</v>
      </c>
      <c r="C4" s="85"/>
      <c r="D4" s="85"/>
      <c r="E4" s="85"/>
      <c r="F4" s="54"/>
      <c r="G4" s="86"/>
      <c r="H4" s="86"/>
      <c r="I4" s="115" t="s">
        <v>280</v>
      </c>
    </row>
    <row r="5" spans="1:13" ht="39" customHeight="1">
      <c r="B5" s="1736" t="s">
        <v>277</v>
      </c>
      <c r="C5" s="1736"/>
      <c r="D5" s="1736"/>
      <c r="E5" s="1736"/>
      <c r="F5" s="1736"/>
      <c r="G5" s="1736"/>
      <c r="H5" s="1736"/>
      <c r="I5" s="1736"/>
    </row>
    <row r="6" spans="1:13" ht="22.5" customHeight="1">
      <c r="B6" s="181" t="s">
        <v>270</v>
      </c>
      <c r="C6" s="1733" t="s">
        <v>271</v>
      </c>
      <c r="D6" s="1734"/>
      <c r="E6" s="1734"/>
      <c r="F6" s="1734"/>
      <c r="G6" s="1734"/>
      <c r="H6" s="1734"/>
      <c r="I6" s="1735"/>
    </row>
    <row r="7" spans="1:13" ht="36.75" customHeight="1">
      <c r="A7" s="8">
        <v>1</v>
      </c>
      <c r="B7" s="182"/>
      <c r="C7" s="184"/>
      <c r="D7" s="119"/>
      <c r="E7" s="120" t="str">
        <f>IF(C7="","","年")</f>
        <v/>
      </c>
      <c r="F7" s="119"/>
      <c r="G7" s="120" t="str">
        <f>IF(C7="","","月")</f>
        <v/>
      </c>
      <c r="H7" s="119"/>
      <c r="I7" s="177" t="str">
        <f>IF(C7="","","日")</f>
        <v/>
      </c>
    </row>
    <row r="8" spans="1:13" ht="36.75" customHeight="1">
      <c r="A8" s="8">
        <v>2</v>
      </c>
      <c r="B8" s="182"/>
      <c r="C8" s="184"/>
      <c r="D8" s="119"/>
      <c r="E8" s="120" t="str">
        <f t="shared" ref="E8:E28" si="0">IF(C8="","","年")</f>
        <v/>
      </c>
      <c r="F8" s="119"/>
      <c r="G8" s="120" t="str">
        <f t="shared" ref="G8:G28" si="1">IF(C8="","","月")</f>
        <v/>
      </c>
      <c r="H8" s="119"/>
      <c r="I8" s="177" t="str">
        <f t="shared" ref="I8:I28" si="2">IF(C8="","","日")</f>
        <v/>
      </c>
    </row>
    <row r="9" spans="1:13" ht="36.75" customHeight="1">
      <c r="A9" s="8">
        <v>3</v>
      </c>
      <c r="B9" s="182"/>
      <c r="C9" s="184"/>
      <c r="D9" s="119"/>
      <c r="E9" s="120" t="str">
        <f t="shared" si="0"/>
        <v/>
      </c>
      <c r="F9" s="119"/>
      <c r="G9" s="120" t="str">
        <f t="shared" si="1"/>
        <v/>
      </c>
      <c r="H9" s="119"/>
      <c r="I9" s="177" t="str">
        <f t="shared" si="2"/>
        <v/>
      </c>
    </row>
    <row r="10" spans="1:13" ht="36.75" customHeight="1">
      <c r="A10" s="8">
        <v>4</v>
      </c>
      <c r="B10" s="182"/>
      <c r="C10" s="184"/>
      <c r="D10" s="119"/>
      <c r="E10" s="120" t="str">
        <f t="shared" si="0"/>
        <v/>
      </c>
      <c r="F10" s="119"/>
      <c r="G10" s="120" t="str">
        <f t="shared" si="1"/>
        <v/>
      </c>
      <c r="H10" s="119"/>
      <c r="I10" s="177" t="str">
        <f t="shared" si="2"/>
        <v/>
      </c>
    </row>
    <row r="11" spans="1:13" ht="36.75" customHeight="1">
      <c r="A11" s="8">
        <v>5</v>
      </c>
      <c r="B11" s="182"/>
      <c r="C11" s="184"/>
      <c r="D11" s="119"/>
      <c r="E11" s="120" t="str">
        <f t="shared" si="0"/>
        <v/>
      </c>
      <c r="F11" s="119"/>
      <c r="G11" s="120" t="str">
        <f t="shared" si="1"/>
        <v/>
      </c>
      <c r="H11" s="119"/>
      <c r="I11" s="177" t="str">
        <f t="shared" si="2"/>
        <v/>
      </c>
    </row>
    <row r="12" spans="1:13" ht="36.75" customHeight="1">
      <c r="A12" s="8">
        <v>6</v>
      </c>
      <c r="B12" s="182"/>
      <c r="C12" s="184"/>
      <c r="D12" s="119"/>
      <c r="E12" s="120" t="str">
        <f t="shared" si="0"/>
        <v/>
      </c>
      <c r="F12" s="119"/>
      <c r="G12" s="120" t="str">
        <f t="shared" si="1"/>
        <v/>
      </c>
      <c r="H12" s="119"/>
      <c r="I12" s="177" t="str">
        <f t="shared" si="2"/>
        <v/>
      </c>
    </row>
    <row r="13" spans="1:13" ht="36.75" customHeight="1">
      <c r="A13" s="8">
        <v>7</v>
      </c>
      <c r="B13" s="182"/>
      <c r="C13" s="184"/>
      <c r="D13" s="119"/>
      <c r="E13" s="120" t="str">
        <f t="shared" si="0"/>
        <v/>
      </c>
      <c r="F13" s="119"/>
      <c r="G13" s="120" t="str">
        <f t="shared" si="1"/>
        <v/>
      </c>
      <c r="H13" s="119"/>
      <c r="I13" s="177" t="str">
        <f t="shared" si="2"/>
        <v/>
      </c>
    </row>
    <row r="14" spans="1:13" ht="36.75" customHeight="1">
      <c r="A14" s="8">
        <v>8</v>
      </c>
      <c r="B14" s="182"/>
      <c r="C14" s="184"/>
      <c r="D14" s="119"/>
      <c r="E14" s="120" t="str">
        <f t="shared" si="0"/>
        <v/>
      </c>
      <c r="F14" s="119"/>
      <c r="G14" s="120" t="str">
        <f t="shared" si="1"/>
        <v/>
      </c>
      <c r="H14" s="119"/>
      <c r="I14" s="177" t="str">
        <f t="shared" si="2"/>
        <v/>
      </c>
    </row>
    <row r="15" spans="1:13" ht="36.75" customHeight="1">
      <c r="A15" s="8">
        <v>9</v>
      </c>
      <c r="B15" s="182"/>
      <c r="C15" s="184"/>
      <c r="D15" s="119"/>
      <c r="E15" s="120" t="str">
        <f t="shared" si="0"/>
        <v/>
      </c>
      <c r="F15" s="119"/>
      <c r="G15" s="120" t="str">
        <f t="shared" si="1"/>
        <v/>
      </c>
      <c r="H15" s="119"/>
      <c r="I15" s="177" t="str">
        <f t="shared" si="2"/>
        <v/>
      </c>
    </row>
    <row r="16" spans="1:13" ht="36.75" customHeight="1">
      <c r="A16" s="8">
        <v>10</v>
      </c>
      <c r="B16" s="182"/>
      <c r="C16" s="184"/>
      <c r="D16" s="119"/>
      <c r="E16" s="120" t="str">
        <f t="shared" si="0"/>
        <v/>
      </c>
      <c r="F16" s="119"/>
      <c r="G16" s="120" t="str">
        <f t="shared" si="1"/>
        <v/>
      </c>
      <c r="H16" s="119"/>
      <c r="I16" s="177" t="str">
        <f t="shared" si="2"/>
        <v/>
      </c>
    </row>
    <row r="17" spans="1:9" ht="36.75" customHeight="1">
      <c r="A17" s="8">
        <v>11</v>
      </c>
      <c r="B17" s="182"/>
      <c r="C17" s="184"/>
      <c r="D17" s="119"/>
      <c r="E17" s="120" t="str">
        <f t="shared" si="0"/>
        <v/>
      </c>
      <c r="F17" s="119"/>
      <c r="G17" s="120" t="str">
        <f t="shared" si="1"/>
        <v/>
      </c>
      <c r="H17" s="119"/>
      <c r="I17" s="177" t="str">
        <f t="shared" si="2"/>
        <v/>
      </c>
    </row>
    <row r="18" spans="1:9" ht="36.75" customHeight="1">
      <c r="A18" s="8">
        <v>12</v>
      </c>
      <c r="B18" s="182"/>
      <c r="C18" s="184"/>
      <c r="D18" s="119"/>
      <c r="E18" s="120" t="str">
        <f t="shared" si="0"/>
        <v/>
      </c>
      <c r="F18" s="119"/>
      <c r="G18" s="120" t="str">
        <f t="shared" si="1"/>
        <v/>
      </c>
      <c r="H18" s="119"/>
      <c r="I18" s="177" t="str">
        <f t="shared" si="2"/>
        <v/>
      </c>
    </row>
    <row r="19" spans="1:9" ht="36.75" customHeight="1">
      <c r="A19" s="8">
        <v>13</v>
      </c>
      <c r="B19" s="182"/>
      <c r="C19" s="184"/>
      <c r="D19" s="119"/>
      <c r="E19" s="120" t="str">
        <f t="shared" si="0"/>
        <v/>
      </c>
      <c r="F19" s="119"/>
      <c r="G19" s="120" t="str">
        <f t="shared" si="1"/>
        <v/>
      </c>
      <c r="H19" s="119"/>
      <c r="I19" s="177" t="str">
        <f t="shared" si="2"/>
        <v/>
      </c>
    </row>
    <row r="20" spans="1:9" ht="36.75" customHeight="1">
      <c r="A20" s="8">
        <v>14</v>
      </c>
      <c r="B20" s="182"/>
      <c r="C20" s="184"/>
      <c r="D20" s="119"/>
      <c r="E20" s="120" t="str">
        <f t="shared" si="0"/>
        <v/>
      </c>
      <c r="F20" s="119"/>
      <c r="G20" s="120" t="str">
        <f t="shared" si="1"/>
        <v/>
      </c>
      <c r="H20" s="119"/>
      <c r="I20" s="177" t="str">
        <f t="shared" si="2"/>
        <v/>
      </c>
    </row>
    <row r="21" spans="1:9" ht="36.75" customHeight="1">
      <c r="A21" s="8">
        <v>15</v>
      </c>
      <c r="B21" s="182"/>
      <c r="C21" s="184"/>
      <c r="D21" s="119"/>
      <c r="E21" s="120" t="str">
        <f t="shared" si="0"/>
        <v/>
      </c>
      <c r="F21" s="119"/>
      <c r="G21" s="120" t="str">
        <f t="shared" si="1"/>
        <v/>
      </c>
      <c r="H21" s="119"/>
      <c r="I21" s="177" t="str">
        <f t="shared" si="2"/>
        <v/>
      </c>
    </row>
    <row r="22" spans="1:9" ht="36.75" customHeight="1">
      <c r="A22" s="8">
        <v>16</v>
      </c>
      <c r="B22" s="182"/>
      <c r="C22" s="184"/>
      <c r="D22" s="119"/>
      <c r="E22" s="120" t="str">
        <f t="shared" si="0"/>
        <v/>
      </c>
      <c r="F22" s="119"/>
      <c r="G22" s="120" t="str">
        <f t="shared" si="1"/>
        <v/>
      </c>
      <c r="H22" s="119"/>
      <c r="I22" s="177" t="str">
        <f t="shared" si="2"/>
        <v/>
      </c>
    </row>
    <row r="23" spans="1:9" ht="36.75" customHeight="1">
      <c r="A23" s="8">
        <v>17</v>
      </c>
      <c r="B23" s="182"/>
      <c r="C23" s="184"/>
      <c r="D23" s="119"/>
      <c r="E23" s="120" t="str">
        <f t="shared" si="0"/>
        <v/>
      </c>
      <c r="F23" s="119"/>
      <c r="G23" s="120" t="str">
        <f t="shared" si="1"/>
        <v/>
      </c>
      <c r="H23" s="119"/>
      <c r="I23" s="177" t="str">
        <f t="shared" si="2"/>
        <v/>
      </c>
    </row>
    <row r="24" spans="1:9" ht="36.75" customHeight="1">
      <c r="A24" s="8">
        <v>18</v>
      </c>
      <c r="B24" s="182"/>
      <c r="C24" s="184"/>
      <c r="D24" s="119"/>
      <c r="E24" s="120" t="str">
        <f t="shared" si="0"/>
        <v/>
      </c>
      <c r="F24" s="119"/>
      <c r="G24" s="120" t="str">
        <f t="shared" si="1"/>
        <v/>
      </c>
      <c r="H24" s="119"/>
      <c r="I24" s="177" t="str">
        <f t="shared" si="2"/>
        <v/>
      </c>
    </row>
    <row r="25" spans="1:9" ht="36.75" customHeight="1">
      <c r="A25" s="8">
        <v>19</v>
      </c>
      <c r="B25" s="182"/>
      <c r="C25" s="184"/>
      <c r="D25" s="119"/>
      <c r="E25" s="120" t="str">
        <f t="shared" si="0"/>
        <v/>
      </c>
      <c r="F25" s="119"/>
      <c r="G25" s="120" t="str">
        <f t="shared" si="1"/>
        <v/>
      </c>
      <c r="H25" s="119"/>
      <c r="I25" s="177" t="str">
        <f t="shared" si="2"/>
        <v/>
      </c>
    </row>
    <row r="26" spans="1:9" ht="36.75" customHeight="1">
      <c r="A26" s="8">
        <v>20</v>
      </c>
      <c r="B26" s="182"/>
      <c r="C26" s="184"/>
      <c r="D26" s="119"/>
      <c r="E26" s="120" t="str">
        <f t="shared" si="0"/>
        <v/>
      </c>
      <c r="F26" s="119"/>
      <c r="G26" s="120" t="str">
        <f t="shared" si="1"/>
        <v/>
      </c>
      <c r="H26" s="119"/>
      <c r="I26" s="177" t="str">
        <f t="shared" si="2"/>
        <v/>
      </c>
    </row>
    <row r="27" spans="1:9" ht="36.75" customHeight="1">
      <c r="A27" s="8">
        <v>21</v>
      </c>
      <c r="B27" s="182"/>
      <c r="C27" s="184"/>
      <c r="D27" s="119"/>
      <c r="E27" s="120" t="str">
        <f t="shared" si="0"/>
        <v/>
      </c>
      <c r="F27" s="119"/>
      <c r="G27" s="120" t="str">
        <f t="shared" si="1"/>
        <v/>
      </c>
      <c r="H27" s="119"/>
      <c r="I27" s="177" t="str">
        <f t="shared" si="2"/>
        <v/>
      </c>
    </row>
    <row r="28" spans="1:9" ht="36.75" customHeight="1">
      <c r="A28" s="8">
        <v>22</v>
      </c>
      <c r="B28" s="183"/>
      <c r="C28" s="185"/>
      <c r="D28" s="178"/>
      <c r="E28" s="179" t="str">
        <f t="shared" si="0"/>
        <v/>
      </c>
      <c r="F28" s="178"/>
      <c r="G28" s="179" t="str">
        <f t="shared" si="1"/>
        <v/>
      </c>
      <c r="H28" s="178"/>
      <c r="I28" s="180" t="str">
        <f t="shared" si="2"/>
        <v/>
      </c>
    </row>
    <row r="29" spans="1:9" ht="22.5" customHeight="1">
      <c r="B29" s="111" t="s">
        <v>136</v>
      </c>
      <c r="C29" s="85"/>
      <c r="D29" s="85"/>
      <c r="E29" s="85"/>
      <c r="F29" s="85"/>
      <c r="G29" s="85"/>
      <c r="H29" s="85"/>
      <c r="I29" s="85"/>
    </row>
    <row r="30" spans="1:9" ht="17.25" customHeight="1">
      <c r="B30" s="112" t="s">
        <v>272</v>
      </c>
      <c r="C30" s="85"/>
      <c r="D30" s="85"/>
      <c r="E30" s="85"/>
      <c r="F30" s="85"/>
      <c r="G30" s="85"/>
      <c r="H30" s="85"/>
      <c r="I30" s="85"/>
    </row>
    <row r="31" spans="1:9" ht="17.25" customHeight="1">
      <c r="B31" s="125"/>
      <c r="D31" s="125"/>
    </row>
    <row r="32" spans="1:9" ht="17.25" customHeight="1">
      <c r="B32" s="125"/>
      <c r="C32" s="27" t="s">
        <v>306</v>
      </c>
      <c r="D32" s="125"/>
    </row>
    <row r="33" spans="2:4" ht="17.25" customHeight="1">
      <c r="B33" s="125"/>
      <c r="C33" s="27" t="s">
        <v>692</v>
      </c>
      <c r="D33" s="125"/>
    </row>
    <row r="34" spans="2:4" ht="17.25" customHeight="1">
      <c r="B34" s="125"/>
      <c r="C34" s="27" t="s">
        <v>18</v>
      </c>
      <c r="D34" s="125"/>
    </row>
    <row r="35" spans="2:4" ht="17.25" customHeight="1">
      <c r="B35" s="125"/>
      <c r="C35" s="27" t="s">
        <v>15</v>
      </c>
      <c r="D35" s="125"/>
    </row>
  </sheetData>
  <sheetProtection algorithmName="SHA-512" hashValue="vL7DSY3rj1lYjpoqiS8OzlG2LRNYh1/gAYXVkRe1Vn4U4qcK6dFfShsktg+DOUY2XrTRgDuV30t8scGoLA7s5Q==" saltValue="kWbuLF7f+dYGPgW/Cv3QMA==" spinCount="100000" sheet="1" objects="1" scenarios="1" selectLockedCells="1"/>
  <mergeCells count="2">
    <mergeCell ref="C6:I6"/>
    <mergeCell ref="B5:I5"/>
  </mergeCells>
  <phoneticPr fontId="3"/>
  <dataValidations count="2">
    <dataValidation imeMode="on" allowBlank="1" showInputMessage="1" showErrorMessage="1" sqref="D7:I28 B7:B28" xr:uid="{00000000-0002-0000-1C00-000000000000}"/>
    <dataValidation type="list" imeMode="on" allowBlank="1" showInputMessage="1" showErrorMessage="1" sqref="C7:C28" xr:uid="{00000000-0002-0000-1C00-000001000000}">
      <formula1>$C$31:$C$35</formula1>
    </dataValidation>
  </dataValidations>
  <printOptions horizontalCentered="1"/>
  <pageMargins left="0.6692913385826772" right="0.39370078740157483" top="0.61" bottom="0.36" header="0.35433070866141736" footer="0.27"/>
  <pageSetup paperSize="9" scale="86" orientation="portrait" horizontalDpi="4294967294"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64"/>
  <sheetViews>
    <sheetView showZeros="0" zoomScaleNormal="100" workbookViewId="0">
      <selection activeCell="E7" sqref="E7"/>
    </sheetView>
  </sheetViews>
  <sheetFormatPr defaultColWidth="1.875" defaultRowHeight="14.25" customHeight="1"/>
  <cols>
    <col min="1" max="1" width="5.125" style="107" customWidth="1"/>
    <col min="2" max="2" width="34.25" style="28" customWidth="1"/>
    <col min="3" max="3" width="31" style="28" customWidth="1"/>
    <col min="4" max="4" width="8.5" style="28" customWidth="1"/>
    <col min="5" max="11" width="3.375" style="28" customWidth="1"/>
    <col min="12" max="12" width="2.25" style="28" customWidth="1"/>
    <col min="13" max="13" width="1.875" style="28"/>
    <col min="14" max="16" width="3.5" style="28" customWidth="1"/>
    <col min="17" max="16384" width="1.875" style="28"/>
  </cols>
  <sheetData>
    <row r="1" spans="1:22" ht="16.5" customHeight="1">
      <c r="B1" s="1063" t="s">
        <v>683</v>
      </c>
      <c r="C1" s="1063"/>
      <c r="D1" s="1063"/>
      <c r="E1" s="1063"/>
      <c r="F1" s="1063"/>
      <c r="G1" s="1063"/>
      <c r="H1" s="1063"/>
      <c r="I1" s="1063"/>
      <c r="J1" s="1063"/>
      <c r="K1" s="1063"/>
      <c r="L1" s="591"/>
    </row>
    <row r="2" spans="1:22" ht="16.5" customHeight="1">
      <c r="B2" s="1063"/>
      <c r="C2" s="1063"/>
      <c r="D2" s="1063"/>
      <c r="E2" s="1063"/>
      <c r="F2" s="1063"/>
      <c r="G2" s="1063"/>
      <c r="H2" s="1063"/>
      <c r="I2" s="1063"/>
      <c r="J2" s="1063"/>
      <c r="K2" s="1063"/>
      <c r="L2" s="591"/>
    </row>
    <row r="3" spans="1:22" s="141" customFormat="1" ht="16.5" customHeight="1">
      <c r="A3" s="229"/>
      <c r="B3" s="1063"/>
      <c r="C3" s="1063"/>
      <c r="D3" s="1063"/>
      <c r="E3" s="1063"/>
      <c r="F3" s="1063"/>
      <c r="G3" s="1063"/>
      <c r="H3" s="1063"/>
      <c r="I3" s="1063"/>
      <c r="J3" s="1063"/>
      <c r="K3" s="1063"/>
      <c r="L3" s="591"/>
    </row>
    <row r="4" spans="1:22" ht="14.25" customHeight="1">
      <c r="B4" s="13" t="s">
        <v>360</v>
      </c>
      <c r="C4" s="72"/>
      <c r="D4" s="72"/>
      <c r="E4" s="72"/>
      <c r="F4" s="72"/>
      <c r="G4" s="72"/>
      <c r="H4" s="72"/>
      <c r="I4" s="72"/>
      <c r="J4" s="72"/>
      <c r="K4" s="115" t="s">
        <v>279</v>
      </c>
      <c r="L4" s="591"/>
    </row>
    <row r="5" spans="1:22" ht="18.75" customHeight="1">
      <c r="B5" s="1009" t="s">
        <v>577</v>
      </c>
      <c r="C5" s="1009"/>
      <c r="D5" s="1009"/>
      <c r="E5" s="1009"/>
      <c r="F5" s="1009"/>
      <c r="G5" s="1009"/>
      <c r="H5" s="1009"/>
      <c r="I5" s="1009"/>
      <c r="J5" s="1009"/>
      <c r="K5" s="1009"/>
      <c r="L5" s="591"/>
      <c r="N5" s="1074" t="s">
        <v>348</v>
      </c>
      <c r="O5" s="1074" t="s">
        <v>349</v>
      </c>
      <c r="P5" s="1027" t="s">
        <v>350</v>
      </c>
    </row>
    <row r="6" spans="1:22" ht="18.75" customHeight="1">
      <c r="B6" s="1009"/>
      <c r="C6" s="1009"/>
      <c r="D6" s="1009"/>
      <c r="E6" s="1009"/>
      <c r="F6" s="1009"/>
      <c r="G6" s="1009"/>
      <c r="H6" s="1009"/>
      <c r="I6" s="1009"/>
      <c r="J6" s="1009"/>
      <c r="K6" s="1009"/>
      <c r="L6" s="591"/>
      <c r="N6" s="1074"/>
      <c r="O6" s="1074"/>
      <c r="P6" s="1027"/>
    </row>
    <row r="7" spans="1:22" ht="14.25" customHeight="1">
      <c r="A7" s="738" t="s">
        <v>684</v>
      </c>
      <c r="B7" s="13"/>
      <c r="C7" s="72"/>
      <c r="D7" s="744" t="s">
        <v>691</v>
      </c>
      <c r="E7" s="493"/>
      <c r="F7" s="334" t="s">
        <v>19</v>
      </c>
      <c r="G7" s="493"/>
      <c r="H7" s="334" t="s">
        <v>20</v>
      </c>
      <c r="I7" s="493"/>
      <c r="J7" s="334" t="s">
        <v>21</v>
      </c>
      <c r="K7" s="72"/>
      <c r="L7" s="591"/>
      <c r="N7" s="472" t="s">
        <v>351</v>
      </c>
      <c r="O7" s="472" t="s">
        <v>351</v>
      </c>
      <c r="P7" s="774"/>
    </row>
    <row r="8" spans="1:22" ht="12.75" customHeight="1">
      <c r="B8" s="13"/>
      <c r="C8" s="72"/>
      <c r="D8" s="1062"/>
      <c r="E8" s="1062"/>
      <c r="F8" s="72"/>
      <c r="G8" s="76"/>
      <c r="H8" s="72"/>
      <c r="I8" s="76"/>
      <c r="J8" s="72"/>
      <c r="K8" s="72"/>
      <c r="L8" s="591"/>
    </row>
    <row r="9" spans="1:22" ht="14.25" customHeight="1">
      <c r="A9" s="225"/>
      <c r="B9" s="1051" t="s">
        <v>579</v>
      </c>
      <c r="C9" s="1052"/>
      <c r="D9" s="1052"/>
      <c r="E9" s="1052"/>
      <c r="F9" s="1052"/>
      <c r="G9" s="1052"/>
      <c r="H9" s="1052"/>
      <c r="I9" s="1052"/>
      <c r="J9" s="1052"/>
      <c r="K9" s="1053"/>
      <c r="L9" s="591"/>
    </row>
    <row r="10" spans="1:22" ht="11.25" customHeight="1">
      <c r="A10" s="225"/>
      <c r="B10" s="489" t="s">
        <v>652</v>
      </c>
      <c r="C10" s="1054" t="s">
        <v>578</v>
      </c>
      <c r="D10" s="1056" t="s">
        <v>651</v>
      </c>
      <c r="E10" s="1057"/>
      <c r="F10" s="1057"/>
      <c r="G10" s="1057"/>
      <c r="H10" s="1057"/>
      <c r="I10" s="1057"/>
      <c r="J10" s="1057"/>
      <c r="K10" s="1058"/>
      <c r="L10" s="591"/>
    </row>
    <row r="11" spans="1:22" s="29" customFormat="1" ht="15.75" customHeight="1">
      <c r="A11" s="226"/>
      <c r="B11" s="486" t="s">
        <v>653</v>
      </c>
      <c r="C11" s="1055"/>
      <c r="D11" s="1059"/>
      <c r="E11" s="1060"/>
      <c r="F11" s="1060"/>
      <c r="G11" s="1060"/>
      <c r="H11" s="1060"/>
      <c r="I11" s="1060"/>
      <c r="J11" s="1060"/>
      <c r="K11" s="1061"/>
      <c r="L11" s="591"/>
    </row>
    <row r="12" spans="1:22" s="31" customFormat="1" ht="12.75" customHeight="1">
      <c r="A12" s="227"/>
      <c r="B12" s="488"/>
      <c r="C12" s="1042"/>
      <c r="D12" s="1044"/>
      <c r="E12" s="1045"/>
      <c r="F12" s="1045"/>
      <c r="G12" s="1045"/>
      <c r="H12" s="1045"/>
      <c r="I12" s="1045"/>
      <c r="J12" s="1045"/>
      <c r="K12" s="1046"/>
      <c r="L12" s="591"/>
      <c r="M12" s="1064" t="s">
        <v>299</v>
      </c>
      <c r="N12" s="1065" t="s">
        <v>536</v>
      </c>
      <c r="O12" s="1066"/>
      <c r="P12" s="1066"/>
      <c r="Q12" s="1066"/>
      <c r="R12" s="1066"/>
      <c r="S12" s="1066"/>
      <c r="T12" s="1066"/>
      <c r="U12" s="1066"/>
      <c r="V12" s="1067"/>
    </row>
    <row r="13" spans="1:22" s="30" customFormat="1" ht="18.75" customHeight="1">
      <c r="A13" s="228">
        <v>1</v>
      </c>
      <c r="B13" s="487"/>
      <c r="C13" s="1043"/>
      <c r="D13" s="1047"/>
      <c r="E13" s="1048"/>
      <c r="F13" s="1048"/>
      <c r="G13" s="1048"/>
      <c r="H13" s="1048"/>
      <c r="I13" s="1048"/>
      <c r="J13" s="1048"/>
      <c r="K13" s="1049"/>
      <c r="L13" s="591"/>
      <c r="M13" s="1064"/>
      <c r="N13" s="1068"/>
      <c r="O13" s="1069"/>
      <c r="P13" s="1069"/>
      <c r="Q13" s="1069"/>
      <c r="R13" s="1069"/>
      <c r="S13" s="1069"/>
      <c r="T13" s="1069"/>
      <c r="U13" s="1069"/>
      <c r="V13" s="1070"/>
    </row>
    <row r="14" spans="1:22" s="31" customFormat="1" ht="12.75" customHeight="1">
      <c r="A14" s="227"/>
      <c r="B14" s="488"/>
      <c r="C14" s="1042"/>
      <c r="D14" s="1044"/>
      <c r="E14" s="1045"/>
      <c r="F14" s="1045"/>
      <c r="G14" s="1045"/>
      <c r="H14" s="1045"/>
      <c r="I14" s="1045"/>
      <c r="J14" s="1045"/>
      <c r="K14" s="1046"/>
      <c r="L14" s="591"/>
      <c r="N14" s="1068"/>
      <c r="O14" s="1069"/>
      <c r="P14" s="1069"/>
      <c r="Q14" s="1069"/>
      <c r="R14" s="1069"/>
      <c r="S14" s="1069"/>
      <c r="T14" s="1069"/>
      <c r="U14" s="1069"/>
      <c r="V14" s="1070"/>
    </row>
    <row r="15" spans="1:22" s="30" customFormat="1" ht="18.75" customHeight="1">
      <c r="A15" s="228">
        <v>2</v>
      </c>
      <c r="B15" s="487"/>
      <c r="C15" s="1043"/>
      <c r="D15" s="1047"/>
      <c r="E15" s="1048"/>
      <c r="F15" s="1048"/>
      <c r="G15" s="1048"/>
      <c r="H15" s="1048"/>
      <c r="I15" s="1048"/>
      <c r="J15" s="1048"/>
      <c r="K15" s="1049"/>
      <c r="L15" s="591"/>
      <c r="N15" s="1071"/>
      <c r="O15" s="1072"/>
      <c r="P15" s="1072"/>
      <c r="Q15" s="1072"/>
      <c r="R15" s="1072"/>
      <c r="S15" s="1072"/>
      <c r="T15" s="1072"/>
      <c r="U15" s="1072"/>
      <c r="V15" s="1073"/>
    </row>
    <row r="16" spans="1:22" s="31" customFormat="1" ht="12.75" customHeight="1">
      <c r="A16" s="227"/>
      <c r="B16" s="488"/>
      <c r="C16" s="1042"/>
      <c r="D16" s="1044"/>
      <c r="E16" s="1045"/>
      <c r="F16" s="1045"/>
      <c r="G16" s="1045"/>
      <c r="H16" s="1045"/>
      <c r="I16" s="1045"/>
      <c r="J16" s="1045"/>
      <c r="K16" s="1046"/>
      <c r="L16" s="591"/>
    </row>
    <row r="17" spans="1:12" s="30" customFormat="1" ht="18.75" customHeight="1">
      <c r="A17" s="228">
        <v>3</v>
      </c>
      <c r="B17" s="487"/>
      <c r="C17" s="1043"/>
      <c r="D17" s="1047"/>
      <c r="E17" s="1048"/>
      <c r="F17" s="1048"/>
      <c r="G17" s="1048"/>
      <c r="H17" s="1048"/>
      <c r="I17" s="1048"/>
      <c r="J17" s="1048"/>
      <c r="K17" s="1049"/>
      <c r="L17" s="591"/>
    </row>
    <row r="18" spans="1:12" s="31" customFormat="1" ht="12.75" customHeight="1">
      <c r="A18" s="227"/>
      <c r="B18" s="488"/>
      <c r="C18" s="1042"/>
      <c r="D18" s="1044"/>
      <c r="E18" s="1045"/>
      <c r="F18" s="1045"/>
      <c r="G18" s="1045"/>
      <c r="H18" s="1045"/>
      <c r="I18" s="1045"/>
      <c r="J18" s="1045"/>
      <c r="K18" s="1046"/>
      <c r="L18" s="591"/>
    </row>
    <row r="19" spans="1:12" s="30" customFormat="1" ht="18.75" customHeight="1">
      <c r="A19" s="228">
        <v>4</v>
      </c>
      <c r="B19" s="487"/>
      <c r="C19" s="1043"/>
      <c r="D19" s="1047"/>
      <c r="E19" s="1048"/>
      <c r="F19" s="1048"/>
      <c r="G19" s="1048"/>
      <c r="H19" s="1048"/>
      <c r="I19" s="1048"/>
      <c r="J19" s="1048"/>
      <c r="K19" s="1049"/>
      <c r="L19" s="591"/>
    </row>
    <row r="20" spans="1:12" s="31" customFormat="1" ht="12.75" customHeight="1">
      <c r="A20" s="227"/>
      <c r="B20" s="488"/>
      <c r="C20" s="1042"/>
      <c r="D20" s="1044"/>
      <c r="E20" s="1045"/>
      <c r="F20" s="1045"/>
      <c r="G20" s="1045"/>
      <c r="H20" s="1045"/>
      <c r="I20" s="1045"/>
      <c r="J20" s="1045"/>
      <c r="K20" s="1046"/>
      <c r="L20" s="591"/>
    </row>
    <row r="21" spans="1:12" s="30" customFormat="1" ht="18.75" customHeight="1">
      <c r="A21" s="228">
        <v>5</v>
      </c>
      <c r="B21" s="487"/>
      <c r="C21" s="1043"/>
      <c r="D21" s="1047"/>
      <c r="E21" s="1048"/>
      <c r="F21" s="1048"/>
      <c r="G21" s="1048"/>
      <c r="H21" s="1048"/>
      <c r="I21" s="1048"/>
      <c r="J21" s="1048"/>
      <c r="K21" s="1049"/>
      <c r="L21" s="591"/>
    </row>
    <row r="22" spans="1:12" s="31" customFormat="1" ht="12.75" customHeight="1">
      <c r="A22" s="227"/>
      <c r="B22" s="488"/>
      <c r="C22" s="1042"/>
      <c r="D22" s="1044"/>
      <c r="E22" s="1045"/>
      <c r="F22" s="1045"/>
      <c r="G22" s="1045"/>
      <c r="H22" s="1045"/>
      <c r="I22" s="1045"/>
      <c r="J22" s="1045"/>
      <c r="K22" s="1046"/>
      <c r="L22" s="591"/>
    </row>
    <row r="23" spans="1:12" s="30" customFormat="1" ht="18.75" customHeight="1">
      <c r="A23" s="228">
        <v>6</v>
      </c>
      <c r="B23" s="487"/>
      <c r="C23" s="1043"/>
      <c r="D23" s="1047"/>
      <c r="E23" s="1048"/>
      <c r="F23" s="1048"/>
      <c r="G23" s="1048"/>
      <c r="H23" s="1048"/>
      <c r="I23" s="1048"/>
      <c r="J23" s="1048"/>
      <c r="K23" s="1049"/>
      <c r="L23" s="591"/>
    </row>
    <row r="24" spans="1:12" s="31" customFormat="1" ht="12.75" customHeight="1">
      <c r="A24" s="227"/>
      <c r="B24" s="488"/>
      <c r="C24" s="1042"/>
      <c r="D24" s="1044"/>
      <c r="E24" s="1045"/>
      <c r="F24" s="1045"/>
      <c r="G24" s="1045"/>
      <c r="H24" s="1045"/>
      <c r="I24" s="1045"/>
      <c r="J24" s="1045"/>
      <c r="K24" s="1046"/>
      <c r="L24" s="591"/>
    </row>
    <row r="25" spans="1:12" s="30" customFormat="1" ht="18.75" customHeight="1">
      <c r="A25" s="228">
        <v>7</v>
      </c>
      <c r="B25" s="487"/>
      <c r="C25" s="1043"/>
      <c r="D25" s="1047"/>
      <c r="E25" s="1048"/>
      <c r="F25" s="1048"/>
      <c r="G25" s="1048"/>
      <c r="H25" s="1048"/>
      <c r="I25" s="1048"/>
      <c r="J25" s="1048"/>
      <c r="K25" s="1049"/>
      <c r="L25" s="591"/>
    </row>
    <row r="26" spans="1:12" s="31" customFormat="1" ht="12.75" customHeight="1">
      <c r="A26" s="227"/>
      <c r="B26" s="488"/>
      <c r="C26" s="1042"/>
      <c r="D26" s="1044"/>
      <c r="E26" s="1045"/>
      <c r="F26" s="1045"/>
      <c r="G26" s="1045"/>
      <c r="H26" s="1045"/>
      <c r="I26" s="1045"/>
      <c r="J26" s="1045"/>
      <c r="K26" s="1046"/>
      <c r="L26" s="591"/>
    </row>
    <row r="27" spans="1:12" s="30" customFormat="1" ht="18.75" customHeight="1">
      <c r="A27" s="228">
        <v>8</v>
      </c>
      <c r="B27" s="487"/>
      <c r="C27" s="1043"/>
      <c r="D27" s="1047"/>
      <c r="E27" s="1048"/>
      <c r="F27" s="1048"/>
      <c r="G27" s="1048"/>
      <c r="H27" s="1048"/>
      <c r="I27" s="1048"/>
      <c r="J27" s="1048"/>
      <c r="K27" s="1049"/>
      <c r="L27" s="591"/>
    </row>
    <row r="28" spans="1:12" s="31" customFormat="1" ht="12.75" customHeight="1">
      <c r="A28" s="227"/>
      <c r="B28" s="488"/>
      <c r="C28" s="1042"/>
      <c r="D28" s="1044"/>
      <c r="E28" s="1045"/>
      <c r="F28" s="1045"/>
      <c r="G28" s="1045"/>
      <c r="H28" s="1045"/>
      <c r="I28" s="1045"/>
      <c r="J28" s="1045"/>
      <c r="K28" s="1046"/>
      <c r="L28" s="591"/>
    </row>
    <row r="29" spans="1:12" s="30" customFormat="1" ht="18.75" customHeight="1">
      <c r="A29" s="228">
        <v>9</v>
      </c>
      <c r="B29" s="487"/>
      <c r="C29" s="1043"/>
      <c r="D29" s="1047"/>
      <c r="E29" s="1048"/>
      <c r="F29" s="1048"/>
      <c r="G29" s="1048"/>
      <c r="H29" s="1048"/>
      <c r="I29" s="1048"/>
      <c r="J29" s="1048"/>
      <c r="K29" s="1049"/>
      <c r="L29" s="591"/>
    </row>
    <row r="30" spans="1:12" s="31" customFormat="1" ht="12.75" customHeight="1">
      <c r="A30" s="227"/>
      <c r="B30" s="488"/>
      <c r="C30" s="1042"/>
      <c r="D30" s="1044"/>
      <c r="E30" s="1045"/>
      <c r="F30" s="1045"/>
      <c r="G30" s="1045"/>
      <c r="H30" s="1045"/>
      <c r="I30" s="1045"/>
      <c r="J30" s="1045"/>
      <c r="K30" s="1046"/>
      <c r="L30" s="591"/>
    </row>
    <row r="31" spans="1:12" s="30" customFormat="1" ht="18.75" customHeight="1">
      <c r="A31" s="228">
        <v>10</v>
      </c>
      <c r="B31" s="487"/>
      <c r="C31" s="1043"/>
      <c r="D31" s="1047"/>
      <c r="E31" s="1048"/>
      <c r="F31" s="1048"/>
      <c r="G31" s="1048"/>
      <c r="H31" s="1048"/>
      <c r="I31" s="1048"/>
      <c r="J31" s="1048"/>
      <c r="K31" s="1049"/>
      <c r="L31" s="591"/>
    </row>
    <row r="32" spans="1:12" s="31" customFormat="1" ht="12.75" customHeight="1">
      <c r="A32" s="227"/>
      <c r="B32" s="488"/>
      <c r="C32" s="1042"/>
      <c r="D32" s="1044"/>
      <c r="E32" s="1045"/>
      <c r="F32" s="1045"/>
      <c r="G32" s="1045"/>
      <c r="H32" s="1045"/>
      <c r="I32" s="1045"/>
      <c r="J32" s="1045"/>
      <c r="K32" s="1046"/>
      <c r="L32" s="591"/>
    </row>
    <row r="33" spans="1:12" s="30" customFormat="1" ht="18.75" customHeight="1">
      <c r="A33" s="228">
        <v>11</v>
      </c>
      <c r="B33" s="487"/>
      <c r="C33" s="1043"/>
      <c r="D33" s="1047"/>
      <c r="E33" s="1048"/>
      <c r="F33" s="1048"/>
      <c r="G33" s="1048"/>
      <c r="H33" s="1048"/>
      <c r="I33" s="1048"/>
      <c r="J33" s="1048"/>
      <c r="K33" s="1049"/>
      <c r="L33" s="591"/>
    </row>
    <row r="34" spans="1:12" s="31" customFormat="1" ht="12.75" customHeight="1">
      <c r="A34" s="227"/>
      <c r="B34" s="488"/>
      <c r="C34" s="1042"/>
      <c r="D34" s="1044"/>
      <c r="E34" s="1045"/>
      <c r="F34" s="1045"/>
      <c r="G34" s="1045"/>
      <c r="H34" s="1045"/>
      <c r="I34" s="1045"/>
      <c r="J34" s="1045"/>
      <c r="K34" s="1046"/>
      <c r="L34" s="591"/>
    </row>
    <row r="35" spans="1:12" s="30" customFormat="1" ht="18.75" customHeight="1">
      <c r="A35" s="228">
        <v>12</v>
      </c>
      <c r="B35" s="487"/>
      <c r="C35" s="1043"/>
      <c r="D35" s="1047"/>
      <c r="E35" s="1048"/>
      <c r="F35" s="1048"/>
      <c r="G35" s="1048"/>
      <c r="H35" s="1048"/>
      <c r="I35" s="1048"/>
      <c r="J35" s="1048"/>
      <c r="K35" s="1049"/>
      <c r="L35" s="591"/>
    </row>
    <row r="36" spans="1:12" s="31" customFormat="1" ht="12.75" customHeight="1">
      <c r="A36" s="227"/>
      <c r="B36" s="488"/>
      <c r="C36" s="1042"/>
      <c r="D36" s="1044"/>
      <c r="E36" s="1045"/>
      <c r="F36" s="1045"/>
      <c r="G36" s="1045"/>
      <c r="H36" s="1045"/>
      <c r="I36" s="1045"/>
      <c r="J36" s="1045"/>
      <c r="K36" s="1046"/>
      <c r="L36" s="591"/>
    </row>
    <row r="37" spans="1:12" s="30" customFormat="1" ht="18.75" customHeight="1">
      <c r="A37" s="228">
        <v>13</v>
      </c>
      <c r="B37" s="487"/>
      <c r="C37" s="1043"/>
      <c r="D37" s="1047"/>
      <c r="E37" s="1048"/>
      <c r="F37" s="1048"/>
      <c r="G37" s="1048"/>
      <c r="H37" s="1048"/>
      <c r="I37" s="1048"/>
      <c r="J37" s="1048"/>
      <c r="K37" s="1049"/>
      <c r="L37" s="591"/>
    </row>
    <row r="38" spans="1:12" s="31" customFormat="1" ht="12.75" customHeight="1">
      <c r="A38" s="227"/>
      <c r="B38" s="488"/>
      <c r="C38" s="1042"/>
      <c r="D38" s="1044"/>
      <c r="E38" s="1045"/>
      <c r="F38" s="1045"/>
      <c r="G38" s="1045"/>
      <c r="H38" s="1045"/>
      <c r="I38" s="1045"/>
      <c r="J38" s="1045"/>
      <c r="K38" s="1046"/>
      <c r="L38" s="591"/>
    </row>
    <row r="39" spans="1:12" s="30" customFormat="1" ht="18.75" customHeight="1">
      <c r="A39" s="228">
        <v>14</v>
      </c>
      <c r="B39" s="487"/>
      <c r="C39" s="1043"/>
      <c r="D39" s="1047"/>
      <c r="E39" s="1048"/>
      <c r="F39" s="1048"/>
      <c r="G39" s="1048"/>
      <c r="H39" s="1048"/>
      <c r="I39" s="1048"/>
      <c r="J39" s="1048"/>
      <c r="K39" s="1049"/>
      <c r="L39" s="591"/>
    </row>
    <row r="40" spans="1:12" s="31" customFormat="1" ht="12.75" customHeight="1">
      <c r="A40" s="227"/>
      <c r="B40" s="488"/>
      <c r="C40" s="1042"/>
      <c r="D40" s="1044"/>
      <c r="E40" s="1045"/>
      <c r="F40" s="1045"/>
      <c r="G40" s="1045"/>
      <c r="H40" s="1045"/>
      <c r="I40" s="1045"/>
      <c r="J40" s="1045"/>
      <c r="K40" s="1046"/>
      <c r="L40" s="591"/>
    </row>
    <row r="41" spans="1:12" s="30" customFormat="1" ht="18.75" customHeight="1">
      <c r="A41" s="228">
        <v>15</v>
      </c>
      <c r="B41" s="487"/>
      <c r="C41" s="1043"/>
      <c r="D41" s="1047"/>
      <c r="E41" s="1048"/>
      <c r="F41" s="1048"/>
      <c r="G41" s="1048"/>
      <c r="H41" s="1048"/>
      <c r="I41" s="1048"/>
      <c r="J41" s="1048"/>
      <c r="K41" s="1049"/>
      <c r="L41" s="591"/>
    </row>
    <row r="42" spans="1:12" s="31" customFormat="1" ht="12.75" customHeight="1">
      <c r="A42" s="227"/>
      <c r="B42" s="488"/>
      <c r="C42" s="1042"/>
      <c r="D42" s="1044"/>
      <c r="E42" s="1045"/>
      <c r="F42" s="1045"/>
      <c r="G42" s="1045"/>
      <c r="H42" s="1045"/>
      <c r="I42" s="1045"/>
      <c r="J42" s="1045"/>
      <c r="K42" s="1046"/>
      <c r="L42" s="591"/>
    </row>
    <row r="43" spans="1:12" s="30" customFormat="1" ht="18.75" customHeight="1">
      <c r="A43" s="228">
        <v>16</v>
      </c>
      <c r="B43" s="487"/>
      <c r="C43" s="1043"/>
      <c r="D43" s="1047"/>
      <c r="E43" s="1048"/>
      <c r="F43" s="1048"/>
      <c r="G43" s="1048"/>
      <c r="H43" s="1048"/>
      <c r="I43" s="1048"/>
      <c r="J43" s="1048"/>
      <c r="K43" s="1049"/>
      <c r="L43" s="591"/>
    </row>
    <row r="44" spans="1:12" s="31" customFormat="1" ht="12.75" customHeight="1">
      <c r="A44" s="227"/>
      <c r="B44" s="488"/>
      <c r="C44" s="1042"/>
      <c r="D44" s="1044"/>
      <c r="E44" s="1045"/>
      <c r="F44" s="1045"/>
      <c r="G44" s="1045"/>
      <c r="H44" s="1045"/>
      <c r="I44" s="1045"/>
      <c r="J44" s="1045"/>
      <c r="K44" s="1046"/>
      <c r="L44" s="591"/>
    </row>
    <row r="45" spans="1:12" s="30" customFormat="1" ht="18.75" customHeight="1">
      <c r="A45" s="228">
        <v>17</v>
      </c>
      <c r="B45" s="487"/>
      <c r="C45" s="1043"/>
      <c r="D45" s="1047"/>
      <c r="E45" s="1048"/>
      <c r="F45" s="1048"/>
      <c r="G45" s="1048"/>
      <c r="H45" s="1048"/>
      <c r="I45" s="1048"/>
      <c r="J45" s="1048"/>
      <c r="K45" s="1049"/>
      <c r="L45" s="591"/>
    </row>
    <row r="46" spans="1:12" s="31" customFormat="1" ht="12.75" customHeight="1">
      <c r="A46" s="227"/>
      <c r="B46" s="488"/>
      <c r="C46" s="1042"/>
      <c r="D46" s="1044"/>
      <c r="E46" s="1045"/>
      <c r="F46" s="1045"/>
      <c r="G46" s="1045"/>
      <c r="H46" s="1045"/>
      <c r="I46" s="1045"/>
      <c r="J46" s="1045"/>
      <c r="K46" s="1046"/>
      <c r="L46" s="591"/>
    </row>
    <row r="47" spans="1:12" s="30" customFormat="1" ht="18.75" customHeight="1">
      <c r="A47" s="228">
        <v>18</v>
      </c>
      <c r="B47" s="487"/>
      <c r="C47" s="1043"/>
      <c r="D47" s="1047"/>
      <c r="E47" s="1048"/>
      <c r="F47" s="1048"/>
      <c r="G47" s="1048"/>
      <c r="H47" s="1048"/>
      <c r="I47" s="1048"/>
      <c r="J47" s="1048"/>
      <c r="K47" s="1049"/>
      <c r="L47" s="591"/>
    </row>
    <row r="48" spans="1:12" s="31" customFormat="1" ht="12.75" customHeight="1">
      <c r="A48" s="227"/>
      <c r="B48" s="488"/>
      <c r="C48" s="1042"/>
      <c r="D48" s="1044"/>
      <c r="E48" s="1045"/>
      <c r="F48" s="1045"/>
      <c r="G48" s="1045"/>
      <c r="H48" s="1045"/>
      <c r="I48" s="1045"/>
      <c r="J48" s="1045"/>
      <c r="K48" s="1046"/>
      <c r="L48" s="591"/>
    </row>
    <row r="49" spans="1:12" s="30" customFormat="1" ht="18.75" customHeight="1">
      <c r="A49" s="228">
        <v>19</v>
      </c>
      <c r="B49" s="487"/>
      <c r="C49" s="1043"/>
      <c r="D49" s="1047"/>
      <c r="E49" s="1048"/>
      <c r="F49" s="1048"/>
      <c r="G49" s="1048"/>
      <c r="H49" s="1048"/>
      <c r="I49" s="1048"/>
      <c r="J49" s="1048"/>
      <c r="K49" s="1049"/>
      <c r="L49" s="591"/>
    </row>
    <row r="50" spans="1:12" s="31" customFormat="1" ht="12.75" customHeight="1">
      <c r="A50" s="227"/>
      <c r="B50" s="488"/>
      <c r="C50" s="1042"/>
      <c r="D50" s="1044"/>
      <c r="E50" s="1045"/>
      <c r="F50" s="1045"/>
      <c r="G50" s="1045"/>
      <c r="H50" s="1045"/>
      <c r="I50" s="1045"/>
      <c r="J50" s="1045"/>
      <c r="K50" s="1046"/>
      <c r="L50" s="591"/>
    </row>
    <row r="51" spans="1:12" s="30" customFormat="1" ht="18.75" customHeight="1">
      <c r="A51" s="228">
        <v>20</v>
      </c>
      <c r="B51" s="487"/>
      <c r="C51" s="1043"/>
      <c r="D51" s="1047"/>
      <c r="E51" s="1048"/>
      <c r="F51" s="1048"/>
      <c r="G51" s="1048"/>
      <c r="H51" s="1048"/>
      <c r="I51" s="1048"/>
      <c r="J51" s="1048"/>
      <c r="K51" s="1049"/>
      <c r="L51" s="591"/>
    </row>
    <row r="52" spans="1:12" s="31" customFormat="1" ht="12.75" customHeight="1">
      <c r="A52" s="227"/>
      <c r="B52" s="488"/>
      <c r="C52" s="1042"/>
      <c r="D52" s="1044"/>
      <c r="E52" s="1045"/>
      <c r="F52" s="1045"/>
      <c r="G52" s="1045"/>
      <c r="H52" s="1045"/>
      <c r="I52" s="1045"/>
      <c r="J52" s="1045"/>
      <c r="K52" s="1046"/>
      <c r="L52" s="591"/>
    </row>
    <row r="53" spans="1:12" s="30" customFormat="1" ht="18.75" customHeight="1">
      <c r="A53" s="228">
        <v>21</v>
      </c>
      <c r="B53" s="487"/>
      <c r="C53" s="1043"/>
      <c r="D53" s="1047"/>
      <c r="E53" s="1048"/>
      <c r="F53" s="1048"/>
      <c r="G53" s="1048"/>
      <c r="H53" s="1048"/>
      <c r="I53" s="1048"/>
      <c r="J53" s="1048"/>
      <c r="K53" s="1049"/>
      <c r="L53" s="591"/>
    </row>
    <row r="54" spans="1:12" s="31" customFormat="1" ht="12.75" customHeight="1">
      <c r="A54" s="227"/>
      <c r="B54" s="488"/>
      <c r="C54" s="1042"/>
      <c r="D54" s="1044"/>
      <c r="E54" s="1045"/>
      <c r="F54" s="1045"/>
      <c r="G54" s="1045"/>
      <c r="H54" s="1045"/>
      <c r="I54" s="1045"/>
      <c r="J54" s="1045"/>
      <c r="K54" s="1046"/>
      <c r="L54" s="591"/>
    </row>
    <row r="55" spans="1:12" s="30" customFormat="1" ht="18.75" customHeight="1">
      <c r="A55" s="228">
        <v>22</v>
      </c>
      <c r="B55" s="487"/>
      <c r="C55" s="1043"/>
      <c r="D55" s="1047"/>
      <c r="E55" s="1048"/>
      <c r="F55" s="1048"/>
      <c r="G55" s="1048"/>
      <c r="H55" s="1048"/>
      <c r="I55" s="1048"/>
      <c r="J55" s="1048"/>
      <c r="K55" s="1049"/>
      <c r="L55" s="591"/>
    </row>
    <row r="56" spans="1:12" s="31" customFormat="1" ht="12.75" customHeight="1">
      <c r="A56" s="227"/>
      <c r="B56" s="488"/>
      <c r="C56" s="1042"/>
      <c r="D56" s="1044"/>
      <c r="E56" s="1045"/>
      <c r="F56" s="1045"/>
      <c r="G56" s="1045"/>
      <c r="H56" s="1045"/>
      <c r="I56" s="1045"/>
      <c r="J56" s="1045"/>
      <c r="K56" s="1046"/>
      <c r="L56" s="591"/>
    </row>
    <row r="57" spans="1:12" s="30" customFormat="1" ht="18.75" customHeight="1">
      <c r="A57" s="228">
        <v>23</v>
      </c>
      <c r="B57" s="487"/>
      <c r="C57" s="1043"/>
      <c r="D57" s="1047"/>
      <c r="E57" s="1048"/>
      <c r="F57" s="1048"/>
      <c r="G57" s="1048"/>
      <c r="H57" s="1048"/>
      <c r="I57" s="1048"/>
      <c r="J57" s="1048"/>
      <c r="K57" s="1049"/>
      <c r="L57" s="591"/>
    </row>
    <row r="58" spans="1:12" s="30" customFormat="1" ht="10.5" customHeight="1">
      <c r="A58" s="485"/>
      <c r="B58" s="1050" t="s">
        <v>582</v>
      </c>
      <c r="C58" s="1050"/>
      <c r="D58" s="1050"/>
      <c r="E58" s="1050"/>
      <c r="F58" s="1050"/>
      <c r="G58" s="1050"/>
      <c r="H58" s="1050"/>
      <c r="I58" s="1050"/>
      <c r="J58" s="1050"/>
      <c r="K58" s="1050"/>
      <c r="L58" s="591"/>
    </row>
    <row r="59" spans="1:12" s="30" customFormat="1" ht="10.5" customHeight="1">
      <c r="A59" s="485"/>
      <c r="B59" s="490" t="s">
        <v>583</v>
      </c>
      <c r="C59" s="491"/>
      <c r="D59" s="492"/>
      <c r="E59" s="492"/>
      <c r="F59" s="492"/>
      <c r="G59" s="492"/>
      <c r="H59" s="492"/>
      <c r="I59" s="492"/>
      <c r="J59" s="492"/>
      <c r="K59" s="492"/>
      <c r="L59" s="591"/>
    </row>
    <row r="60" spans="1:12" s="30" customFormat="1" ht="10.5" customHeight="1">
      <c r="A60" s="485"/>
      <c r="B60" s="490" t="s">
        <v>665</v>
      </c>
      <c r="C60" s="491"/>
      <c r="D60" s="492"/>
      <c r="E60" s="492"/>
      <c r="F60" s="492"/>
      <c r="G60" s="492"/>
      <c r="H60" s="492"/>
      <c r="I60" s="492"/>
      <c r="J60" s="492"/>
      <c r="K60" s="492"/>
      <c r="L60" s="591"/>
    </row>
    <row r="62" spans="1:12" ht="14.25" customHeight="1">
      <c r="D62" s="28" t="s">
        <v>91</v>
      </c>
    </row>
    <row r="63" spans="1:12" ht="14.25" customHeight="1">
      <c r="D63" s="28" t="s">
        <v>0</v>
      </c>
    </row>
    <row r="64" spans="1:12" ht="14.25" customHeight="1">
      <c r="D64" s="28" t="s">
        <v>306</v>
      </c>
    </row>
  </sheetData>
  <sheetProtection algorithmName="SHA-512" hashValue="/xwriTZqIfPfGJ+9XNdTySkVDV/tTijTaM1dtuS1+F5KkxzPGS1ZutLfydd8oqAgTGnFBMaqb/t+wQ/Q/AIh4g==" saltValue="3zFUpFjQz5TOx3ZLlPzdfA==" spinCount="100000" sheet="1" objects="1" scenarios="1" selectLockedCells="1"/>
  <mergeCells count="58">
    <mergeCell ref="D8:E8"/>
    <mergeCell ref="B1:K3"/>
    <mergeCell ref="B5:K6"/>
    <mergeCell ref="M12:M13"/>
    <mergeCell ref="N12:V15"/>
    <mergeCell ref="C14:C15"/>
    <mergeCell ref="D14:K15"/>
    <mergeCell ref="N5:N6"/>
    <mergeCell ref="O5:O6"/>
    <mergeCell ref="P5:P6"/>
    <mergeCell ref="C24:C25"/>
    <mergeCell ref="D24:K25"/>
    <mergeCell ref="B9:K9"/>
    <mergeCell ref="C10:C11"/>
    <mergeCell ref="D10:K11"/>
    <mergeCell ref="C16:C17"/>
    <mergeCell ref="D16:K17"/>
    <mergeCell ref="C12:C13"/>
    <mergeCell ref="D12:K13"/>
    <mergeCell ref="C18:C19"/>
    <mergeCell ref="D18:K19"/>
    <mergeCell ref="C20:C21"/>
    <mergeCell ref="D20:K21"/>
    <mergeCell ref="C22:C23"/>
    <mergeCell ref="D22:K23"/>
    <mergeCell ref="C34:C35"/>
    <mergeCell ref="D34:K35"/>
    <mergeCell ref="C26:C27"/>
    <mergeCell ref="C32:C33"/>
    <mergeCell ref="D32:K33"/>
    <mergeCell ref="D26:K27"/>
    <mergeCell ref="C28:C29"/>
    <mergeCell ref="D28:K29"/>
    <mergeCell ref="C30:C31"/>
    <mergeCell ref="D30:K31"/>
    <mergeCell ref="C40:C41"/>
    <mergeCell ref="D40:K41"/>
    <mergeCell ref="C36:C37"/>
    <mergeCell ref="D36:K37"/>
    <mergeCell ref="C46:C47"/>
    <mergeCell ref="D46:K47"/>
    <mergeCell ref="C38:C39"/>
    <mergeCell ref="D38:K39"/>
    <mergeCell ref="C48:C49"/>
    <mergeCell ref="D48:K49"/>
    <mergeCell ref="C42:C43"/>
    <mergeCell ref="D42:K43"/>
    <mergeCell ref="C44:C45"/>
    <mergeCell ref="D44:K45"/>
    <mergeCell ref="C50:C51"/>
    <mergeCell ref="D50:K51"/>
    <mergeCell ref="C52:C53"/>
    <mergeCell ref="D52:K53"/>
    <mergeCell ref="B58:K58"/>
    <mergeCell ref="C54:C55"/>
    <mergeCell ref="D54:K55"/>
    <mergeCell ref="C56:C57"/>
    <mergeCell ref="D56:K57"/>
  </mergeCells>
  <phoneticPr fontId="3"/>
  <dataValidations count="2">
    <dataValidation type="list" allowBlank="1" showInputMessage="1" showErrorMessage="1" sqref="D59:K60" xr:uid="{00000000-0002-0000-0200-000000000000}">
      <formula1>$D$61:$D$62</formula1>
    </dataValidation>
    <dataValidation type="list" allowBlank="1" showInputMessage="1" showErrorMessage="1" sqref="D12:K57" xr:uid="{00000000-0002-0000-0200-000001000000}">
      <formula1>$D$61:$D$64</formula1>
    </dataValidation>
  </dataValidations>
  <printOptions horizontalCentered="1"/>
  <pageMargins left="0.51181102362204722" right="0.19685039370078741" top="0.74803149606299213" bottom="0.31496062992125984" header="0.39370078740157483" footer="0.19685039370078741"/>
  <pageSetup paperSize="9" scale="96" orientation="portrait" r:id="rId1"/>
  <headerFooter alignWithMargins="0"/>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1:M29"/>
  <sheetViews>
    <sheetView showRowColHeaders="0" workbookViewId="0">
      <selection activeCell="C6" sqref="C6"/>
    </sheetView>
  </sheetViews>
  <sheetFormatPr defaultColWidth="34.625" defaultRowHeight="43.5" customHeight="1"/>
  <cols>
    <col min="1" max="1" width="2.375" style="27" customWidth="1"/>
    <col min="2" max="2" width="1.5" style="27" customWidth="1"/>
    <col min="3" max="3" width="24.625" style="27" customWidth="1"/>
    <col min="4" max="5" width="1.5" style="27" customWidth="1"/>
    <col min="6" max="6" width="24.625" style="27" customWidth="1"/>
    <col min="7" max="8" width="1.5" style="27" customWidth="1"/>
    <col min="9" max="9" width="24.625" style="27" customWidth="1"/>
    <col min="10" max="11" width="1.5" style="27" customWidth="1"/>
    <col min="12" max="12" width="24.625" style="27" customWidth="1"/>
    <col min="13" max="13" width="1.5" style="27" customWidth="1"/>
    <col min="14" max="16384" width="34.625" style="27"/>
  </cols>
  <sheetData>
    <row r="1" spans="2:13" ht="17.25" customHeight="1">
      <c r="B1" s="141" t="s">
        <v>744</v>
      </c>
    </row>
    <row r="2" spans="2:13" ht="20.25" customHeight="1">
      <c r="B2" s="770" t="s">
        <v>745</v>
      </c>
      <c r="C2" s="117"/>
      <c r="D2" s="87"/>
      <c r="E2" s="87"/>
      <c r="F2" s="87"/>
      <c r="G2" s="87"/>
      <c r="H2" s="87"/>
      <c r="I2" s="87"/>
      <c r="J2" s="87"/>
      <c r="K2" s="87"/>
      <c r="L2" s="118"/>
      <c r="M2" s="115" t="s">
        <v>280</v>
      </c>
    </row>
    <row r="3" spans="2:13" ht="41.25" customHeight="1">
      <c r="B3" s="1738" t="s">
        <v>278</v>
      </c>
      <c r="C3" s="1738"/>
      <c r="D3" s="1738"/>
      <c r="E3" s="1738"/>
      <c r="F3" s="1738"/>
      <c r="G3" s="1738"/>
      <c r="H3" s="1738"/>
      <c r="I3" s="1738"/>
      <c r="J3" s="1738"/>
      <c r="K3" s="1738"/>
      <c r="L3" s="1738"/>
      <c r="M3" s="1738"/>
    </row>
    <row r="4" spans="2:13" s="88" customFormat="1" ht="17.25" customHeight="1">
      <c r="B4" s="1739"/>
      <c r="C4" s="1741" t="s">
        <v>137</v>
      </c>
      <c r="D4" s="1743"/>
      <c r="E4" s="1745"/>
      <c r="F4" s="186" t="s">
        <v>138</v>
      </c>
      <c r="G4" s="1747"/>
      <c r="H4" s="1743"/>
      <c r="I4" s="186" t="s">
        <v>353</v>
      </c>
      <c r="J4" s="1743"/>
      <c r="K4" s="1745"/>
      <c r="L4" s="1749" t="s">
        <v>11</v>
      </c>
      <c r="M4" s="1751"/>
    </row>
    <row r="5" spans="2:13" s="88" customFormat="1" ht="17.25" customHeight="1">
      <c r="B5" s="1740"/>
      <c r="C5" s="1742"/>
      <c r="D5" s="1744"/>
      <c r="E5" s="1746"/>
      <c r="F5" s="191" t="s">
        <v>139</v>
      </c>
      <c r="G5" s="1748"/>
      <c r="H5" s="1744"/>
      <c r="I5" s="191" t="s">
        <v>140</v>
      </c>
      <c r="J5" s="1744"/>
      <c r="K5" s="1746"/>
      <c r="L5" s="1750"/>
      <c r="M5" s="1752"/>
    </row>
    <row r="6" spans="2:13" s="11" customFormat="1" ht="39.75" customHeight="1">
      <c r="B6" s="187"/>
      <c r="C6" s="601"/>
      <c r="D6" s="192"/>
      <c r="E6" s="194"/>
      <c r="F6" s="601"/>
      <c r="G6" s="195"/>
      <c r="H6" s="192"/>
      <c r="I6" s="601"/>
      <c r="J6" s="192"/>
      <c r="K6" s="194"/>
      <c r="L6" s="601"/>
      <c r="M6" s="188"/>
    </row>
    <row r="7" spans="2:13" s="11" customFormat="1" ht="39.75" customHeight="1">
      <c r="B7" s="187"/>
      <c r="C7" s="601"/>
      <c r="D7" s="192"/>
      <c r="E7" s="194"/>
      <c r="F7" s="601"/>
      <c r="G7" s="195"/>
      <c r="H7" s="192"/>
      <c r="I7" s="601"/>
      <c r="J7" s="192"/>
      <c r="K7" s="194"/>
      <c r="L7" s="601"/>
      <c r="M7" s="188"/>
    </row>
    <row r="8" spans="2:13" s="11" customFormat="1" ht="39.75" customHeight="1">
      <c r="B8" s="187"/>
      <c r="C8" s="601"/>
      <c r="D8" s="192"/>
      <c r="E8" s="194"/>
      <c r="F8" s="601"/>
      <c r="G8" s="195"/>
      <c r="H8" s="192"/>
      <c r="I8" s="601"/>
      <c r="J8" s="192"/>
      <c r="K8" s="194"/>
      <c r="L8" s="601"/>
      <c r="M8" s="188"/>
    </row>
    <row r="9" spans="2:13" s="11" customFormat="1" ht="39.75" customHeight="1">
      <c r="B9" s="187"/>
      <c r="C9" s="601"/>
      <c r="D9" s="192"/>
      <c r="E9" s="194"/>
      <c r="F9" s="601"/>
      <c r="G9" s="195"/>
      <c r="H9" s="192"/>
      <c r="I9" s="601"/>
      <c r="J9" s="192"/>
      <c r="K9" s="194"/>
      <c r="L9" s="601"/>
      <c r="M9" s="188"/>
    </row>
    <row r="10" spans="2:13" s="11" customFormat="1" ht="39.75" customHeight="1">
      <c r="B10" s="187"/>
      <c r="C10" s="601"/>
      <c r="D10" s="192"/>
      <c r="E10" s="194"/>
      <c r="F10" s="601"/>
      <c r="G10" s="195"/>
      <c r="H10" s="192"/>
      <c r="I10" s="601"/>
      <c r="J10" s="192"/>
      <c r="K10" s="194"/>
      <c r="L10" s="601"/>
      <c r="M10" s="188"/>
    </row>
    <row r="11" spans="2:13" s="11" customFormat="1" ht="39.75" customHeight="1">
      <c r="B11" s="187"/>
      <c r="C11" s="601"/>
      <c r="D11" s="192"/>
      <c r="E11" s="194"/>
      <c r="F11" s="601"/>
      <c r="G11" s="195"/>
      <c r="H11" s="192"/>
      <c r="I11" s="601"/>
      <c r="J11" s="192"/>
      <c r="K11" s="194"/>
      <c r="L11" s="601"/>
      <c r="M11" s="188"/>
    </row>
    <row r="12" spans="2:13" s="11" customFormat="1" ht="39.75" customHeight="1">
      <c r="B12" s="187"/>
      <c r="C12" s="601"/>
      <c r="D12" s="192"/>
      <c r="E12" s="194"/>
      <c r="F12" s="601"/>
      <c r="G12" s="195"/>
      <c r="H12" s="192"/>
      <c r="I12" s="601"/>
      <c r="J12" s="192"/>
      <c r="K12" s="194"/>
      <c r="L12" s="601"/>
      <c r="M12" s="188"/>
    </row>
    <row r="13" spans="2:13" s="11" customFormat="1" ht="39.75" customHeight="1">
      <c r="B13" s="187"/>
      <c r="C13" s="601"/>
      <c r="D13" s="192"/>
      <c r="E13" s="194"/>
      <c r="F13" s="601"/>
      <c r="G13" s="195"/>
      <c r="H13" s="192"/>
      <c r="I13" s="601"/>
      <c r="J13" s="192"/>
      <c r="K13" s="194"/>
      <c r="L13" s="601"/>
      <c r="M13" s="188"/>
    </row>
    <row r="14" spans="2:13" s="11" customFormat="1" ht="39.75" customHeight="1">
      <c r="B14" s="187"/>
      <c r="C14" s="601"/>
      <c r="D14" s="192"/>
      <c r="E14" s="194"/>
      <c r="F14" s="601"/>
      <c r="G14" s="195"/>
      <c r="H14" s="192"/>
      <c r="I14" s="601"/>
      <c r="J14" s="192"/>
      <c r="K14" s="194"/>
      <c r="L14" s="601"/>
      <c r="M14" s="188"/>
    </row>
    <row r="15" spans="2:13" s="11" customFormat="1" ht="39.75" customHeight="1">
      <c r="B15" s="187"/>
      <c r="C15" s="601"/>
      <c r="D15" s="192"/>
      <c r="E15" s="194"/>
      <c r="F15" s="601"/>
      <c r="G15" s="195"/>
      <c r="H15" s="192"/>
      <c r="I15" s="601"/>
      <c r="J15" s="192"/>
      <c r="K15" s="194"/>
      <c r="L15" s="601"/>
      <c r="M15" s="188"/>
    </row>
    <row r="16" spans="2:13" s="11" customFormat="1" ht="39.75" customHeight="1">
      <c r="B16" s="187"/>
      <c r="C16" s="601"/>
      <c r="D16" s="192"/>
      <c r="E16" s="194"/>
      <c r="F16" s="601"/>
      <c r="G16" s="195"/>
      <c r="H16" s="192"/>
      <c r="I16" s="601"/>
      <c r="J16" s="192"/>
      <c r="K16" s="194"/>
      <c r="L16" s="601"/>
      <c r="M16" s="188"/>
    </row>
    <row r="17" spans="2:13" s="11" customFormat="1" ht="39.75" customHeight="1">
      <c r="B17" s="187"/>
      <c r="C17" s="601"/>
      <c r="D17" s="192"/>
      <c r="E17" s="194"/>
      <c r="F17" s="601"/>
      <c r="G17" s="195"/>
      <c r="H17" s="192"/>
      <c r="I17" s="601"/>
      <c r="J17" s="192"/>
      <c r="K17" s="194"/>
      <c r="L17" s="601"/>
      <c r="M17" s="188"/>
    </row>
    <row r="18" spans="2:13" s="11" customFormat="1" ht="39.75" customHeight="1">
      <c r="B18" s="187"/>
      <c r="C18" s="601"/>
      <c r="D18" s="192"/>
      <c r="E18" s="194"/>
      <c r="F18" s="601"/>
      <c r="G18" s="195"/>
      <c r="H18" s="192"/>
      <c r="I18" s="601"/>
      <c r="J18" s="192"/>
      <c r="K18" s="194"/>
      <c r="L18" s="601"/>
      <c r="M18" s="188"/>
    </row>
    <row r="19" spans="2:13" s="11" customFormat="1" ht="39.75" customHeight="1">
      <c r="B19" s="187"/>
      <c r="C19" s="601"/>
      <c r="D19" s="192"/>
      <c r="E19" s="194"/>
      <c r="F19" s="601"/>
      <c r="G19" s="195"/>
      <c r="H19" s="192"/>
      <c r="I19" s="601"/>
      <c r="J19" s="192"/>
      <c r="K19" s="194"/>
      <c r="L19" s="601"/>
      <c r="M19" s="188"/>
    </row>
    <row r="20" spans="2:13" s="11" customFormat="1" ht="39.75" customHeight="1">
      <c r="B20" s="187"/>
      <c r="C20" s="601"/>
      <c r="D20" s="192"/>
      <c r="E20" s="194"/>
      <c r="F20" s="601"/>
      <c r="G20" s="195"/>
      <c r="H20" s="192"/>
      <c r="I20" s="601"/>
      <c r="J20" s="192"/>
      <c r="K20" s="194"/>
      <c r="L20" s="601"/>
      <c r="M20" s="188"/>
    </row>
    <row r="21" spans="2:13" s="11" customFormat="1" ht="39.75" customHeight="1">
      <c r="B21" s="187"/>
      <c r="C21" s="601"/>
      <c r="D21" s="192"/>
      <c r="E21" s="194"/>
      <c r="F21" s="601"/>
      <c r="G21" s="195"/>
      <c r="H21" s="192"/>
      <c r="I21" s="601"/>
      <c r="J21" s="192"/>
      <c r="K21" s="194"/>
      <c r="L21" s="601"/>
      <c r="M21" s="188"/>
    </row>
    <row r="22" spans="2:13" s="11" customFormat="1" ht="39.75" customHeight="1">
      <c r="B22" s="187"/>
      <c r="C22" s="601"/>
      <c r="D22" s="192"/>
      <c r="E22" s="194"/>
      <c r="F22" s="601"/>
      <c r="G22" s="195"/>
      <c r="H22" s="192"/>
      <c r="I22" s="601"/>
      <c r="J22" s="192"/>
      <c r="K22" s="194"/>
      <c r="L22" s="601"/>
      <c r="M22" s="188"/>
    </row>
    <row r="23" spans="2:13" s="11" customFormat="1" ht="39.75" customHeight="1">
      <c r="B23" s="187"/>
      <c r="C23" s="601"/>
      <c r="D23" s="192"/>
      <c r="E23" s="194"/>
      <c r="F23" s="601"/>
      <c r="G23" s="195"/>
      <c r="H23" s="192"/>
      <c r="I23" s="601"/>
      <c r="J23" s="192"/>
      <c r="K23" s="194"/>
      <c r="L23" s="601"/>
      <c r="M23" s="188"/>
    </row>
    <row r="24" spans="2:13" s="11" customFormat="1" ht="39.75" customHeight="1">
      <c r="B24" s="189"/>
      <c r="C24" s="602"/>
      <c r="D24" s="193"/>
      <c r="E24" s="196"/>
      <c r="F24" s="602"/>
      <c r="G24" s="197"/>
      <c r="H24" s="193"/>
      <c r="I24" s="602"/>
      <c r="J24" s="193"/>
      <c r="K24" s="196"/>
      <c r="L24" s="602"/>
      <c r="M24" s="190"/>
    </row>
    <row r="25" spans="2:13" ht="20.25" customHeight="1">
      <c r="B25" s="113" t="s">
        <v>136</v>
      </c>
      <c r="C25" s="113"/>
      <c r="D25" s="113"/>
      <c r="E25" s="113"/>
      <c r="F25" s="113"/>
      <c r="G25" s="113"/>
      <c r="H25" s="113"/>
      <c r="I25" s="113"/>
      <c r="J25" s="113"/>
      <c r="K25" s="113"/>
      <c r="L25" s="113"/>
      <c r="M25" s="113"/>
    </row>
    <row r="26" spans="2:13" ht="15.75" customHeight="1">
      <c r="B26" s="1737" t="s">
        <v>354</v>
      </c>
      <c r="C26" s="1737"/>
      <c r="D26" s="1737"/>
      <c r="E26" s="1737"/>
      <c r="F26" s="1737"/>
      <c r="G26" s="1737"/>
      <c r="H26" s="1737"/>
      <c r="I26" s="1737"/>
      <c r="J26" s="1737"/>
      <c r="K26" s="1737"/>
      <c r="L26" s="1737"/>
      <c r="M26" s="1737"/>
    </row>
    <row r="27" spans="2:13" ht="15.75" customHeight="1">
      <c r="B27" s="114"/>
      <c r="C27" s="1737" t="s">
        <v>307</v>
      </c>
      <c r="D27" s="1737"/>
      <c r="E27" s="1737"/>
      <c r="F27" s="1737"/>
      <c r="G27" s="1737"/>
      <c r="H27" s="1737"/>
      <c r="I27" s="1737"/>
      <c r="J27" s="1737"/>
      <c r="K27" s="1737"/>
      <c r="L27" s="1737"/>
      <c r="M27" s="1737"/>
    </row>
    <row r="28" spans="2:13" ht="15.75" customHeight="1">
      <c r="B28" s="1737" t="s">
        <v>273</v>
      </c>
      <c r="C28" s="1737"/>
      <c r="D28" s="1737"/>
      <c r="E28" s="1737"/>
      <c r="F28" s="1737"/>
      <c r="G28" s="1737"/>
      <c r="H28" s="1737"/>
      <c r="I28" s="1737"/>
      <c r="J28" s="1737"/>
      <c r="K28" s="1737"/>
      <c r="L28" s="1737"/>
      <c r="M28" s="1737"/>
    </row>
    <row r="29" spans="2:13" ht="15.75" customHeight="1">
      <c r="B29" s="114"/>
      <c r="C29" s="1737" t="s">
        <v>352</v>
      </c>
      <c r="D29" s="1737"/>
      <c r="E29" s="1737"/>
      <c r="F29" s="1737"/>
      <c r="G29" s="1737"/>
      <c r="H29" s="1737"/>
      <c r="I29" s="1737"/>
      <c r="J29" s="1737"/>
      <c r="K29" s="1737"/>
      <c r="L29" s="1737"/>
      <c r="M29" s="114"/>
    </row>
  </sheetData>
  <sheetProtection algorithmName="SHA-512" hashValue="NjMkRx+83SDdwD280BRTFeModXnfGz9qfIMxCy4vdakIPq87ubc3ZoHsgrct6WjnOY6MWUdg2YBUuwAV85VbEA==" saltValue="WRu2zP74DbyLNSPv/Dk8KA==" spinCount="100000" sheet="1" objects="1" scenarios="1" selectLockedCells="1"/>
  <mergeCells count="15">
    <mergeCell ref="B28:M28"/>
    <mergeCell ref="C29:L29"/>
    <mergeCell ref="B3:M3"/>
    <mergeCell ref="B4:B5"/>
    <mergeCell ref="C4:C5"/>
    <mergeCell ref="D4:D5"/>
    <mergeCell ref="E4:E5"/>
    <mergeCell ref="G4:G5"/>
    <mergeCell ref="H4:H5"/>
    <mergeCell ref="J4:J5"/>
    <mergeCell ref="K4:K5"/>
    <mergeCell ref="L4:L5"/>
    <mergeCell ref="M4:M5"/>
    <mergeCell ref="B26:M26"/>
    <mergeCell ref="C27:M27"/>
  </mergeCells>
  <phoneticPr fontId="3"/>
  <printOptions horizontalCentered="1"/>
  <pageMargins left="0.59055118110236227" right="0.31496062992125984" top="0.49" bottom="0.41" header="0.4" footer="0.26"/>
  <pageSetup paperSize="9" scale="86" orientation="portrait" horizontalDpi="4294967294" verticalDpi="300"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A124"/>
  <sheetViews>
    <sheetView showRowColHeaders="0" zoomScale="85" zoomScaleNormal="85" workbookViewId="0">
      <selection activeCell="AD7" sqref="AD7:DR7"/>
    </sheetView>
  </sheetViews>
  <sheetFormatPr defaultColWidth="13.875" defaultRowHeight="13.5"/>
  <cols>
    <col min="1" max="1" width="6.125" style="27" customWidth="1"/>
    <col min="2" max="13" width="0.75" style="27" customWidth="1"/>
    <col min="14" max="14" width="12.625" style="27" customWidth="1"/>
    <col min="15" max="181" width="0.75" style="27" customWidth="1"/>
    <col min="182" max="182" width="2.25" style="27" customWidth="1"/>
    <col min="183" max="183" width="21.375" style="27" customWidth="1"/>
    <col min="184" max="184" width="15.375" style="27" bestFit="1" customWidth="1"/>
    <col min="185" max="16384" width="13.875" style="27"/>
  </cols>
  <sheetData>
    <row r="1" spans="2:209" ht="83.25" customHeight="1"/>
    <row r="2" spans="2:209" s="254" customFormat="1" ht="24.75" customHeight="1">
      <c r="C2" s="206" t="s">
        <v>361</v>
      </c>
    </row>
    <row r="3" spans="2:209" s="252" customFormat="1" ht="3" customHeight="1">
      <c r="B3" s="1093"/>
      <c r="C3" s="1094"/>
      <c r="D3" s="1094"/>
      <c r="E3" s="1094"/>
      <c r="F3" s="1094"/>
      <c r="G3" s="1094"/>
      <c r="H3" s="1094"/>
      <c r="I3" s="1094"/>
      <c r="J3" s="1094"/>
      <c r="K3" s="1094"/>
      <c r="L3" s="1094"/>
      <c r="M3" s="1094"/>
      <c r="N3" s="1094"/>
      <c r="O3" s="1094"/>
      <c r="P3" s="1094"/>
      <c r="Q3" s="1094"/>
      <c r="R3" s="1094"/>
      <c r="S3" s="1094"/>
      <c r="T3" s="1094"/>
      <c r="U3" s="1094"/>
      <c r="V3" s="1094"/>
      <c r="W3" s="1094"/>
      <c r="X3" s="1094"/>
      <c r="Y3" s="1094"/>
      <c r="Z3" s="1094"/>
      <c r="AA3" s="1094"/>
      <c r="AB3" s="1094"/>
      <c r="AC3" s="1094"/>
      <c r="AD3" s="314"/>
      <c r="AE3" s="314"/>
      <c r="AF3" s="314"/>
      <c r="AG3" s="314"/>
      <c r="AH3" s="314"/>
      <c r="AI3" s="314"/>
      <c r="AJ3" s="314"/>
      <c r="AK3" s="314"/>
      <c r="AL3" s="314"/>
      <c r="AM3" s="314"/>
      <c r="AN3" s="314"/>
      <c r="AO3" s="314"/>
      <c r="AP3" s="314"/>
      <c r="AQ3" s="1097"/>
      <c r="AR3" s="1097"/>
      <c r="AS3" s="1097"/>
      <c r="AT3" s="1139"/>
      <c r="AU3" s="1139"/>
      <c r="AV3" s="1139"/>
      <c r="AW3" s="1139"/>
      <c r="AX3" s="1139"/>
      <c r="AY3" s="1139"/>
      <c r="AZ3" s="1139"/>
      <c r="BA3" s="1139"/>
      <c r="BB3" s="1139"/>
      <c r="BC3" s="1139"/>
      <c r="BD3" s="1139"/>
      <c r="BE3" s="1139"/>
      <c r="BF3" s="1139"/>
      <c r="BG3" s="1139"/>
      <c r="BH3" s="1139"/>
      <c r="BI3" s="1139"/>
      <c r="BJ3" s="1139"/>
      <c r="BK3" s="1139"/>
      <c r="BL3" s="314"/>
      <c r="BM3" s="314"/>
      <c r="BN3" s="314"/>
      <c r="BO3" s="314"/>
      <c r="BP3" s="314"/>
      <c r="BQ3" s="314"/>
      <c r="BR3" s="314"/>
      <c r="BS3" s="314"/>
      <c r="BT3" s="314"/>
      <c r="BU3" s="314"/>
      <c r="BV3" s="314"/>
      <c r="BW3" s="314"/>
      <c r="BX3" s="314"/>
      <c r="BY3" s="314"/>
      <c r="BZ3" s="314"/>
      <c r="CA3" s="314"/>
      <c r="CB3" s="314"/>
      <c r="CC3" s="314"/>
      <c r="CD3" s="314"/>
      <c r="CE3" s="314"/>
      <c r="CF3" s="314"/>
      <c r="CG3" s="314"/>
      <c r="CH3" s="314"/>
      <c r="CI3" s="314"/>
      <c r="CJ3" s="314"/>
      <c r="CK3" s="314"/>
      <c r="CL3" s="314"/>
      <c r="CM3" s="314"/>
      <c r="CN3" s="314"/>
      <c r="CO3" s="314"/>
      <c r="CP3" s="314"/>
      <c r="CQ3" s="314"/>
      <c r="CR3" s="314"/>
      <c r="CS3" s="314"/>
      <c r="CT3" s="314"/>
      <c r="CU3" s="314"/>
      <c r="CV3" s="314"/>
      <c r="CW3" s="314"/>
      <c r="CX3" s="314"/>
      <c r="CY3" s="314"/>
      <c r="CZ3" s="314"/>
      <c r="DA3" s="314"/>
      <c r="DB3" s="314"/>
      <c r="DC3" s="314"/>
      <c r="DD3" s="314"/>
      <c r="DE3" s="314"/>
      <c r="DF3" s="314"/>
      <c r="DG3" s="314"/>
      <c r="DH3" s="314"/>
      <c r="DI3" s="314"/>
      <c r="DJ3" s="314"/>
      <c r="DK3" s="314"/>
      <c r="DL3" s="314"/>
      <c r="DM3" s="314"/>
      <c r="DN3" s="314"/>
      <c r="DO3" s="314"/>
      <c r="DP3" s="314"/>
      <c r="DQ3" s="314"/>
      <c r="DR3" s="426"/>
      <c r="FF3" s="1091" t="s">
        <v>348</v>
      </c>
      <c r="FG3" s="1091"/>
      <c r="FH3" s="1091"/>
      <c r="FI3" s="1091"/>
      <c r="FJ3" s="1091"/>
      <c r="FK3" s="1091"/>
      <c r="FL3" s="1087" t="s">
        <v>349</v>
      </c>
      <c r="FM3" s="1087"/>
      <c r="FN3" s="1087"/>
      <c r="FO3" s="1087"/>
      <c r="FP3" s="1087"/>
      <c r="FQ3" s="1087"/>
      <c r="FR3" s="1087" t="s">
        <v>350</v>
      </c>
      <c r="FS3" s="1087"/>
      <c r="FT3" s="1087"/>
      <c r="FU3" s="1087"/>
      <c r="FV3" s="1087"/>
      <c r="FW3" s="1087"/>
    </row>
    <row r="4" spans="2:209" s="252" customFormat="1" ht="25.5" customHeight="1">
      <c r="B4" s="1095" t="s">
        <v>317</v>
      </c>
      <c r="C4" s="1096"/>
      <c r="D4" s="1096"/>
      <c r="E4" s="1096"/>
      <c r="F4" s="1096"/>
      <c r="G4" s="1096"/>
      <c r="H4" s="1096"/>
      <c r="I4" s="1096"/>
      <c r="J4" s="1096"/>
      <c r="K4" s="1096"/>
      <c r="L4" s="1096"/>
      <c r="M4" s="1096"/>
      <c r="N4" s="1096"/>
      <c r="O4" s="1096"/>
      <c r="P4" s="1096"/>
      <c r="Q4" s="1096"/>
      <c r="R4" s="1096"/>
      <c r="S4" s="1096"/>
      <c r="T4" s="1096"/>
      <c r="U4" s="1096"/>
      <c r="V4" s="1096"/>
      <c r="W4" s="1096"/>
      <c r="X4" s="1096"/>
      <c r="Y4" s="1096"/>
      <c r="Z4" s="1096"/>
      <c r="AA4" s="1096"/>
      <c r="AB4" s="1096"/>
      <c r="AC4" s="1096"/>
      <c r="AD4" s="314"/>
      <c r="AE4" s="1104"/>
      <c r="AF4" s="1105"/>
      <c r="AG4" s="1105"/>
      <c r="AH4" s="1105"/>
      <c r="AI4" s="1106"/>
      <c r="AJ4" s="314"/>
      <c r="AK4" s="1104"/>
      <c r="AL4" s="1105"/>
      <c r="AM4" s="1105"/>
      <c r="AN4" s="1105"/>
      <c r="AO4" s="1106"/>
      <c r="AP4" s="314"/>
      <c r="AQ4" s="1097" t="s">
        <v>318</v>
      </c>
      <c r="AR4" s="1097"/>
      <c r="AS4" s="1097"/>
      <c r="AT4" s="1097"/>
      <c r="AU4" s="1097"/>
      <c r="AV4" s="1097"/>
      <c r="AW4" s="1097"/>
      <c r="AX4" s="1097"/>
      <c r="AY4" s="1097"/>
      <c r="AZ4" s="1097"/>
      <c r="BA4" s="1097"/>
      <c r="BB4" s="1097"/>
      <c r="BC4" s="1097"/>
      <c r="BD4" s="1097"/>
      <c r="BE4" s="1097"/>
      <c r="BF4" s="1097"/>
      <c r="BG4" s="1097"/>
      <c r="BH4" s="1097"/>
      <c r="BI4" s="1097"/>
      <c r="BJ4" s="1097"/>
      <c r="BK4" s="1097"/>
      <c r="BL4" s="310"/>
      <c r="BM4" s="310"/>
      <c r="BN4" s="310"/>
      <c r="BO4" s="310"/>
      <c r="BP4" s="310"/>
      <c r="BQ4" s="310"/>
      <c r="BR4" s="310"/>
      <c r="BS4" s="310"/>
      <c r="BT4" s="310"/>
      <c r="BU4" s="310"/>
      <c r="BV4" s="310"/>
      <c r="BW4" s="310"/>
      <c r="BX4" s="310"/>
      <c r="BY4" s="310"/>
      <c r="BZ4" s="310"/>
      <c r="CA4" s="310"/>
      <c r="CB4" s="310"/>
      <c r="CC4" s="310"/>
      <c r="CD4" s="310"/>
      <c r="CE4" s="310"/>
      <c r="CF4" s="310"/>
      <c r="CG4" s="310"/>
      <c r="CH4" s="310"/>
      <c r="CI4" s="310"/>
      <c r="CJ4" s="310"/>
      <c r="CK4" s="310"/>
      <c r="CL4" s="310"/>
      <c r="CM4" s="310"/>
      <c r="CN4" s="310"/>
      <c r="CO4" s="310"/>
      <c r="CP4" s="310"/>
      <c r="CQ4" s="310"/>
      <c r="CR4" s="310"/>
      <c r="CS4" s="310"/>
      <c r="CT4" s="310"/>
      <c r="CU4" s="310"/>
      <c r="CV4" s="310"/>
      <c r="CW4" s="310"/>
      <c r="CX4" s="310"/>
      <c r="CY4" s="310"/>
      <c r="CZ4" s="310"/>
      <c r="DA4" s="310"/>
      <c r="DB4" s="310"/>
      <c r="DC4" s="310"/>
      <c r="DD4" s="310"/>
      <c r="DE4" s="310"/>
      <c r="DF4" s="310"/>
      <c r="DG4" s="310"/>
      <c r="DH4" s="310"/>
      <c r="DI4" s="310"/>
      <c r="DJ4" s="310"/>
      <c r="DK4" s="310"/>
      <c r="DL4" s="310"/>
      <c r="DM4" s="310"/>
      <c r="DN4" s="310"/>
      <c r="DO4" s="310"/>
      <c r="DP4" s="310"/>
      <c r="DQ4" s="310"/>
      <c r="DR4" s="419"/>
      <c r="FF4" s="1091"/>
      <c r="FG4" s="1091"/>
      <c r="FH4" s="1091"/>
      <c r="FI4" s="1091"/>
      <c r="FJ4" s="1091"/>
      <c r="FK4" s="1091"/>
      <c r="FL4" s="1087"/>
      <c r="FM4" s="1087"/>
      <c r="FN4" s="1087"/>
      <c r="FO4" s="1087"/>
      <c r="FP4" s="1087"/>
      <c r="FQ4" s="1087"/>
      <c r="FR4" s="1087"/>
      <c r="FS4" s="1087"/>
      <c r="FT4" s="1087"/>
      <c r="FU4" s="1087"/>
      <c r="FV4" s="1087"/>
      <c r="FW4" s="1087"/>
    </row>
    <row r="5" spans="2:209" s="252" customFormat="1" ht="3" customHeight="1">
      <c r="B5" s="416"/>
      <c r="C5" s="417"/>
      <c r="D5" s="417"/>
      <c r="E5" s="417"/>
      <c r="F5" s="417"/>
      <c r="G5" s="417"/>
      <c r="H5" s="417"/>
      <c r="I5" s="417"/>
      <c r="J5" s="417"/>
      <c r="K5" s="417"/>
      <c r="L5" s="417"/>
      <c r="M5" s="417"/>
      <c r="N5" s="417"/>
      <c r="O5" s="417"/>
      <c r="P5" s="417"/>
      <c r="Q5" s="417"/>
      <c r="R5" s="417"/>
      <c r="S5" s="417"/>
      <c r="T5" s="417"/>
      <c r="U5" s="417"/>
      <c r="V5" s="417"/>
      <c r="W5" s="417"/>
      <c r="X5" s="417"/>
      <c r="Y5" s="417"/>
      <c r="Z5" s="417"/>
      <c r="AA5" s="417"/>
      <c r="AB5" s="417"/>
      <c r="AC5" s="417"/>
      <c r="AD5" s="314"/>
      <c r="AE5" s="310"/>
      <c r="AF5" s="310"/>
      <c r="AG5" s="310"/>
      <c r="AH5" s="310"/>
      <c r="AI5" s="310"/>
      <c r="AJ5" s="314"/>
      <c r="AK5" s="314"/>
      <c r="AL5" s="314"/>
      <c r="AM5" s="314"/>
      <c r="AN5" s="314"/>
      <c r="AO5" s="314"/>
      <c r="AP5" s="314"/>
      <c r="AQ5" s="418"/>
      <c r="AR5" s="418"/>
      <c r="AS5" s="418"/>
      <c r="AT5" s="418"/>
      <c r="AU5" s="418"/>
      <c r="AV5" s="418"/>
      <c r="AW5" s="418"/>
      <c r="AX5" s="418"/>
      <c r="AY5" s="418"/>
      <c r="AZ5" s="418"/>
      <c r="BA5" s="418"/>
      <c r="BB5" s="418"/>
      <c r="BC5" s="418"/>
      <c r="BD5" s="418"/>
      <c r="BE5" s="418"/>
      <c r="BF5" s="418"/>
      <c r="BG5" s="418"/>
      <c r="BH5" s="418"/>
      <c r="BI5" s="418"/>
      <c r="BJ5" s="418"/>
      <c r="BK5" s="418"/>
      <c r="BL5" s="310"/>
      <c r="BM5" s="310"/>
      <c r="BN5" s="310"/>
      <c r="BO5" s="310"/>
      <c r="BP5" s="310"/>
      <c r="BQ5" s="310"/>
      <c r="BR5" s="310"/>
      <c r="BS5" s="310"/>
      <c r="BT5" s="310"/>
      <c r="BU5" s="310"/>
      <c r="BV5" s="310"/>
      <c r="BW5" s="310"/>
      <c r="BX5" s="310"/>
      <c r="BY5" s="310"/>
      <c r="BZ5" s="310"/>
      <c r="CA5" s="310"/>
      <c r="CB5" s="310"/>
      <c r="CC5" s="310"/>
      <c r="CD5" s="310"/>
      <c r="CE5" s="310"/>
      <c r="CF5" s="310"/>
      <c r="CG5" s="310"/>
      <c r="CH5" s="310"/>
      <c r="CI5" s="310"/>
      <c r="CJ5" s="310"/>
      <c r="CK5" s="310"/>
      <c r="CL5" s="310"/>
      <c r="CM5" s="310"/>
      <c r="CN5" s="310"/>
      <c r="CO5" s="310"/>
      <c r="CP5" s="310"/>
      <c r="CQ5" s="310"/>
      <c r="CR5" s="310"/>
      <c r="CS5" s="310"/>
      <c r="CT5" s="310"/>
      <c r="CU5" s="310"/>
      <c r="CV5" s="310"/>
      <c r="CW5" s="310"/>
      <c r="CX5" s="310"/>
      <c r="CY5" s="310"/>
      <c r="CZ5" s="310"/>
      <c r="DA5" s="310"/>
      <c r="DB5" s="310"/>
      <c r="DC5" s="310"/>
      <c r="DD5" s="310"/>
      <c r="DE5" s="310"/>
      <c r="DF5" s="310"/>
      <c r="DG5" s="310"/>
      <c r="DH5" s="310"/>
      <c r="DI5" s="310"/>
      <c r="DJ5" s="310"/>
      <c r="DK5" s="310"/>
      <c r="DL5" s="310"/>
      <c r="DM5" s="310"/>
      <c r="DN5" s="310"/>
      <c r="DO5" s="310"/>
      <c r="DP5" s="310"/>
      <c r="DQ5" s="310"/>
      <c r="DR5" s="419"/>
      <c r="FF5" s="1091"/>
      <c r="FG5" s="1091"/>
      <c r="FH5" s="1091"/>
      <c r="FI5" s="1091"/>
      <c r="FJ5" s="1091"/>
      <c r="FK5" s="1091"/>
      <c r="FL5" s="1087"/>
      <c r="FM5" s="1087"/>
      <c r="FN5" s="1087"/>
      <c r="FO5" s="1087"/>
      <c r="FP5" s="1087"/>
      <c r="FQ5" s="1087"/>
      <c r="FR5" s="1087"/>
      <c r="FS5" s="1087"/>
      <c r="FT5" s="1087"/>
      <c r="FU5" s="1087"/>
      <c r="FV5" s="1087"/>
      <c r="FW5" s="1087"/>
    </row>
    <row r="6" spans="2:209" s="158" customFormat="1" ht="21" customHeight="1">
      <c r="B6" s="255"/>
      <c r="C6" s="253"/>
      <c r="D6" s="253"/>
      <c r="E6" s="253"/>
      <c r="F6" s="253"/>
      <c r="G6" s="253"/>
      <c r="H6" s="1100" t="s">
        <v>370</v>
      </c>
      <c r="I6" s="1100"/>
      <c r="J6" s="1100"/>
      <c r="K6" s="1100"/>
      <c r="L6" s="1100"/>
      <c r="M6" s="1100"/>
      <c r="N6" s="1100"/>
      <c r="O6" s="1100"/>
      <c r="P6" s="1100"/>
      <c r="Q6" s="1100"/>
      <c r="R6" s="1100"/>
      <c r="S6" s="1100"/>
      <c r="T6" s="1100"/>
      <c r="U6" s="1100"/>
      <c r="V6" s="1100"/>
      <c r="W6" s="1100"/>
      <c r="X6" s="1100"/>
      <c r="Y6" s="1100"/>
      <c r="Z6" s="1100"/>
      <c r="AA6" s="1100"/>
      <c r="AB6" s="1100"/>
      <c r="AC6" s="1100"/>
      <c r="AD6" s="1107"/>
      <c r="AE6" s="1108"/>
      <c r="AF6" s="1108"/>
      <c r="AG6" s="1108"/>
      <c r="AH6" s="1108"/>
      <c r="AI6" s="1108"/>
      <c r="AJ6" s="1108"/>
      <c r="AK6" s="1108"/>
      <c r="AL6" s="1108"/>
      <c r="AM6" s="1108"/>
      <c r="AN6" s="1108"/>
      <c r="AO6" s="1108"/>
      <c r="AP6" s="1108"/>
      <c r="AQ6" s="1108"/>
      <c r="AR6" s="1108"/>
      <c r="AS6" s="1109"/>
      <c r="AT6" s="420" t="s">
        <v>512</v>
      </c>
      <c r="AU6" s="421"/>
      <c r="AV6" s="421"/>
      <c r="AW6" s="422"/>
      <c r="AX6" s="422"/>
      <c r="AY6" s="422"/>
      <c r="AZ6" s="422"/>
      <c r="BA6" s="422"/>
      <c r="BB6" s="423"/>
      <c r="BC6" s="423"/>
      <c r="BD6" s="423"/>
      <c r="BE6" s="423"/>
      <c r="BF6" s="423"/>
      <c r="BG6" s="423"/>
      <c r="BH6" s="423"/>
      <c r="BI6" s="423"/>
      <c r="BJ6" s="423"/>
      <c r="BK6" s="423"/>
      <c r="BL6" s="423"/>
      <c r="BM6" s="423"/>
      <c r="BN6" s="423"/>
      <c r="BO6" s="423"/>
      <c r="BP6" s="423"/>
      <c r="BQ6" s="423"/>
      <c r="BR6" s="423"/>
      <c r="BS6" s="423"/>
      <c r="BT6" s="423"/>
      <c r="BU6" s="423"/>
      <c r="BV6" s="423"/>
      <c r="BW6" s="424"/>
      <c r="BX6" s="424"/>
      <c r="BY6" s="253"/>
      <c r="BZ6" s="253"/>
      <c r="CA6" s="253"/>
      <c r="CB6" s="253"/>
      <c r="CC6" s="253"/>
      <c r="CD6" s="253"/>
      <c r="CE6" s="253"/>
      <c r="CF6" s="253"/>
      <c r="CG6" s="253"/>
      <c r="CH6" s="253"/>
      <c r="CI6" s="253"/>
      <c r="CJ6" s="253"/>
      <c r="CK6" s="253"/>
      <c r="CL6" s="253"/>
      <c r="CM6" s="253"/>
      <c r="CN6" s="253"/>
      <c r="CO6" s="253"/>
      <c r="CP6" s="253"/>
      <c r="CQ6" s="253"/>
      <c r="CR6" s="253"/>
      <c r="CS6" s="253"/>
      <c r="CT6" s="253"/>
      <c r="CU6" s="253"/>
      <c r="CV6" s="253"/>
      <c r="CW6" s="253"/>
      <c r="CX6" s="253"/>
      <c r="CY6" s="253"/>
      <c r="CZ6" s="253"/>
      <c r="DA6" s="253"/>
      <c r="DB6" s="253"/>
      <c r="DC6" s="253"/>
      <c r="DD6" s="253"/>
      <c r="DE6" s="253"/>
      <c r="DF6" s="253"/>
      <c r="DG6" s="253"/>
      <c r="DH6" s="253"/>
      <c r="DI6" s="253"/>
      <c r="DJ6" s="253"/>
      <c r="DK6" s="253"/>
      <c r="DL6" s="253"/>
      <c r="DM6" s="253"/>
      <c r="DN6" s="253"/>
      <c r="DO6" s="253"/>
      <c r="DP6" s="253"/>
      <c r="DQ6" s="253"/>
      <c r="DR6" s="425"/>
      <c r="FF6" s="1091"/>
      <c r="FG6" s="1091"/>
      <c r="FH6" s="1091"/>
      <c r="FI6" s="1091"/>
      <c r="FJ6" s="1091"/>
      <c r="FK6" s="1091"/>
      <c r="FL6" s="1087"/>
      <c r="FM6" s="1087"/>
      <c r="FN6" s="1087"/>
      <c r="FO6" s="1087"/>
      <c r="FP6" s="1087"/>
      <c r="FQ6" s="1087"/>
      <c r="FR6" s="1087"/>
      <c r="FS6" s="1087"/>
      <c r="FT6" s="1087"/>
      <c r="FU6" s="1087"/>
      <c r="FV6" s="1087"/>
      <c r="FW6" s="1087"/>
      <c r="GB6" s="252"/>
    </row>
    <row r="7" spans="2:209" ht="21" customHeight="1">
      <c r="B7" s="1115">
        <v>1</v>
      </c>
      <c r="C7" s="1116"/>
      <c r="D7" s="1116"/>
      <c r="E7" s="1116"/>
      <c r="F7" s="1116"/>
      <c r="G7" s="1116"/>
      <c r="H7" s="1133" t="s">
        <v>92</v>
      </c>
      <c r="I7" s="1133"/>
      <c r="J7" s="1133"/>
      <c r="K7" s="1133"/>
      <c r="L7" s="1133"/>
      <c r="M7" s="1133"/>
      <c r="N7" s="1133"/>
      <c r="O7" s="1133"/>
      <c r="P7" s="1133"/>
      <c r="Q7" s="1133"/>
      <c r="R7" s="1133"/>
      <c r="S7" s="1133"/>
      <c r="T7" s="1133"/>
      <c r="U7" s="1133"/>
      <c r="V7" s="1133"/>
      <c r="W7" s="1133"/>
      <c r="X7" s="1133"/>
      <c r="Y7" s="1133"/>
      <c r="Z7" s="1133"/>
      <c r="AA7" s="1133"/>
      <c r="AB7" s="1133"/>
      <c r="AC7" s="1134"/>
      <c r="AD7" s="1101"/>
      <c r="AE7" s="1102"/>
      <c r="AF7" s="1102"/>
      <c r="AG7" s="1102"/>
      <c r="AH7" s="1102"/>
      <c r="AI7" s="1102"/>
      <c r="AJ7" s="1102"/>
      <c r="AK7" s="1102"/>
      <c r="AL7" s="1102"/>
      <c r="AM7" s="1102"/>
      <c r="AN7" s="1102"/>
      <c r="AO7" s="1102"/>
      <c r="AP7" s="1102"/>
      <c r="AQ7" s="1102"/>
      <c r="AR7" s="1102"/>
      <c r="AS7" s="1102"/>
      <c r="AT7" s="1102"/>
      <c r="AU7" s="1102"/>
      <c r="AV7" s="1102"/>
      <c r="AW7" s="1102"/>
      <c r="AX7" s="1102"/>
      <c r="AY7" s="1102"/>
      <c r="AZ7" s="1102"/>
      <c r="BA7" s="1102"/>
      <c r="BB7" s="1102"/>
      <c r="BC7" s="1102"/>
      <c r="BD7" s="1102"/>
      <c r="BE7" s="1102"/>
      <c r="BF7" s="1102"/>
      <c r="BG7" s="1102"/>
      <c r="BH7" s="1102"/>
      <c r="BI7" s="1102"/>
      <c r="BJ7" s="1102"/>
      <c r="BK7" s="1102"/>
      <c r="BL7" s="1102"/>
      <c r="BM7" s="1102"/>
      <c r="BN7" s="1102"/>
      <c r="BO7" s="1102"/>
      <c r="BP7" s="1102"/>
      <c r="BQ7" s="1102"/>
      <c r="BR7" s="1102"/>
      <c r="BS7" s="1102"/>
      <c r="BT7" s="1102"/>
      <c r="BU7" s="1102"/>
      <c r="BV7" s="1102"/>
      <c r="BW7" s="1102"/>
      <c r="BX7" s="1102"/>
      <c r="BY7" s="1102"/>
      <c r="BZ7" s="1102"/>
      <c r="CA7" s="1102"/>
      <c r="CB7" s="1102"/>
      <c r="CC7" s="1102"/>
      <c r="CD7" s="1102"/>
      <c r="CE7" s="1102"/>
      <c r="CF7" s="1102"/>
      <c r="CG7" s="1102"/>
      <c r="CH7" s="1102"/>
      <c r="CI7" s="1102"/>
      <c r="CJ7" s="1102"/>
      <c r="CK7" s="1102"/>
      <c r="CL7" s="1102"/>
      <c r="CM7" s="1102"/>
      <c r="CN7" s="1102"/>
      <c r="CO7" s="1102"/>
      <c r="CP7" s="1102"/>
      <c r="CQ7" s="1102"/>
      <c r="CR7" s="1102"/>
      <c r="CS7" s="1102"/>
      <c r="CT7" s="1102"/>
      <c r="CU7" s="1102"/>
      <c r="CV7" s="1102"/>
      <c r="CW7" s="1102"/>
      <c r="CX7" s="1102"/>
      <c r="CY7" s="1102"/>
      <c r="CZ7" s="1102"/>
      <c r="DA7" s="1102"/>
      <c r="DB7" s="1102"/>
      <c r="DC7" s="1102"/>
      <c r="DD7" s="1102"/>
      <c r="DE7" s="1102"/>
      <c r="DF7" s="1102"/>
      <c r="DG7" s="1102"/>
      <c r="DH7" s="1102"/>
      <c r="DI7" s="1102"/>
      <c r="DJ7" s="1102"/>
      <c r="DK7" s="1102"/>
      <c r="DL7" s="1102"/>
      <c r="DM7" s="1102"/>
      <c r="DN7" s="1102"/>
      <c r="DO7" s="1102"/>
      <c r="DP7" s="1102"/>
      <c r="DQ7" s="1102"/>
      <c r="DR7" s="1103"/>
      <c r="DS7" s="257"/>
      <c r="DT7" s="240"/>
      <c r="DU7" s="240"/>
      <c r="DV7" s="240"/>
      <c r="DW7" s="240"/>
      <c r="DX7" s="240"/>
      <c r="DY7" s="240"/>
      <c r="DZ7" s="240"/>
      <c r="EA7" s="240"/>
      <c r="EB7" s="240"/>
      <c r="EC7" s="240"/>
      <c r="ED7" s="240"/>
      <c r="EE7" s="240"/>
      <c r="EF7" s="240"/>
      <c r="EG7" s="240"/>
      <c r="EH7" s="240"/>
      <c r="EI7" s="240"/>
      <c r="EJ7" s="240"/>
      <c r="EK7" s="240"/>
      <c r="EL7" s="240"/>
      <c r="EM7" s="240"/>
      <c r="EN7" s="240"/>
      <c r="EO7" s="240"/>
      <c r="EP7" s="240"/>
      <c r="EQ7" s="240"/>
      <c r="ER7" s="240"/>
      <c r="ES7" s="240"/>
      <c r="ET7" s="240"/>
      <c r="EU7" s="240"/>
      <c r="EV7" s="240"/>
      <c r="EW7" s="240"/>
      <c r="EX7" s="240"/>
      <c r="EY7" s="240"/>
      <c r="EZ7" s="240"/>
      <c r="FA7" s="240"/>
      <c r="FB7" s="240"/>
      <c r="FC7" s="240"/>
      <c r="FD7" s="240"/>
      <c r="FE7" s="240"/>
      <c r="FF7" s="1088" t="s">
        <v>374</v>
      </c>
      <c r="FG7" s="1088"/>
      <c r="FH7" s="1088"/>
      <c r="FI7" s="1088"/>
      <c r="FJ7" s="1088"/>
      <c r="FK7" s="1088"/>
      <c r="FL7" s="1089"/>
      <c r="FM7" s="1089"/>
      <c r="FN7" s="1089"/>
      <c r="FO7" s="1089"/>
      <c r="FP7" s="1089"/>
      <c r="FQ7" s="1089"/>
      <c r="FR7" s="1089"/>
      <c r="FS7" s="1089"/>
      <c r="FT7" s="1089"/>
      <c r="FU7" s="1089"/>
      <c r="FV7" s="1089"/>
      <c r="FW7" s="1089"/>
      <c r="FX7" s="240"/>
      <c r="FY7" s="240"/>
      <c r="FZ7" s="241"/>
      <c r="GA7" s="129"/>
      <c r="GB7" s="252"/>
    </row>
    <row r="8" spans="2:209" ht="21" customHeight="1">
      <c r="B8" s="1117"/>
      <c r="C8" s="1118"/>
      <c r="D8" s="1118"/>
      <c r="E8" s="1118"/>
      <c r="F8" s="1118"/>
      <c r="G8" s="1118"/>
      <c r="H8" s="1098" t="s">
        <v>372</v>
      </c>
      <c r="I8" s="1098"/>
      <c r="J8" s="1098"/>
      <c r="K8" s="1098"/>
      <c r="L8" s="1098"/>
      <c r="M8" s="1098"/>
      <c r="N8" s="1098"/>
      <c r="O8" s="1098"/>
      <c r="P8" s="1098"/>
      <c r="Q8" s="1098"/>
      <c r="R8" s="1098"/>
      <c r="S8" s="1098"/>
      <c r="T8" s="1098"/>
      <c r="U8" s="1098"/>
      <c r="V8" s="1098"/>
      <c r="W8" s="1098"/>
      <c r="X8" s="1098"/>
      <c r="Y8" s="1098"/>
      <c r="Z8" s="1098"/>
      <c r="AA8" s="1098"/>
      <c r="AB8" s="1098"/>
      <c r="AC8" s="1099"/>
      <c r="AD8" s="1101"/>
      <c r="AE8" s="1102"/>
      <c r="AF8" s="1102"/>
      <c r="AG8" s="1102"/>
      <c r="AH8" s="1102"/>
      <c r="AI8" s="1102"/>
      <c r="AJ8" s="1102"/>
      <c r="AK8" s="1102"/>
      <c r="AL8" s="1102"/>
      <c r="AM8" s="1102"/>
      <c r="AN8" s="1102"/>
      <c r="AO8" s="1102"/>
      <c r="AP8" s="1102"/>
      <c r="AQ8" s="1102"/>
      <c r="AR8" s="1102"/>
      <c r="AS8" s="1102"/>
      <c r="AT8" s="1102"/>
      <c r="AU8" s="1102"/>
      <c r="AV8" s="1102"/>
      <c r="AW8" s="1102"/>
      <c r="AX8" s="1102"/>
      <c r="AY8" s="1102"/>
      <c r="AZ8" s="1102"/>
      <c r="BA8" s="1102"/>
      <c r="BB8" s="1102"/>
      <c r="BC8" s="1102"/>
      <c r="BD8" s="1102"/>
      <c r="BE8" s="1102"/>
      <c r="BF8" s="1102"/>
      <c r="BG8" s="1102"/>
      <c r="BH8" s="1102"/>
      <c r="BI8" s="1102"/>
      <c r="BJ8" s="1102"/>
      <c r="BK8" s="1102"/>
      <c r="BL8" s="1102"/>
      <c r="BM8" s="1102"/>
      <c r="BN8" s="1102"/>
      <c r="BO8" s="1102"/>
      <c r="BP8" s="1102"/>
      <c r="BQ8" s="1102"/>
      <c r="BR8" s="1102"/>
      <c r="BS8" s="1102"/>
      <c r="BT8" s="1102"/>
      <c r="BU8" s="1102"/>
      <c r="BV8" s="1102"/>
      <c r="BW8" s="1102"/>
      <c r="BX8" s="1102"/>
      <c r="BY8" s="1102"/>
      <c r="BZ8" s="1102"/>
      <c r="CA8" s="1102"/>
      <c r="CB8" s="1102"/>
      <c r="CC8" s="1102"/>
      <c r="CD8" s="1102"/>
      <c r="CE8" s="1102"/>
      <c r="CF8" s="1102"/>
      <c r="CG8" s="1102"/>
      <c r="CH8" s="1102"/>
      <c r="CI8" s="1102"/>
      <c r="CJ8" s="1102"/>
      <c r="CK8" s="1102"/>
      <c r="CL8" s="1102"/>
      <c r="CM8" s="1102"/>
      <c r="CN8" s="1102"/>
      <c r="CO8" s="1102"/>
      <c r="CP8" s="1102"/>
      <c r="CQ8" s="1102"/>
      <c r="CR8" s="1102"/>
      <c r="CS8" s="1102"/>
      <c r="CT8" s="1102"/>
      <c r="CU8" s="1102"/>
      <c r="CV8" s="1102"/>
      <c r="CW8" s="1102"/>
      <c r="CX8" s="1102"/>
      <c r="CY8" s="1102"/>
      <c r="CZ8" s="1102"/>
      <c r="DA8" s="1102"/>
      <c r="DB8" s="1102"/>
      <c r="DC8" s="1102"/>
      <c r="DD8" s="1102"/>
      <c r="DE8" s="1102"/>
      <c r="DF8" s="1102"/>
      <c r="DG8" s="1102"/>
      <c r="DH8" s="1102"/>
      <c r="DI8" s="1102"/>
      <c r="DJ8" s="1102"/>
      <c r="DK8" s="1102"/>
      <c r="DL8" s="1102"/>
      <c r="DM8" s="1102"/>
      <c r="DN8" s="1102"/>
      <c r="DO8" s="1102"/>
      <c r="DP8" s="1102"/>
      <c r="DQ8" s="1102"/>
      <c r="DR8" s="1103"/>
      <c r="DS8" s="1090" t="s">
        <v>373</v>
      </c>
      <c r="DT8" s="1090"/>
      <c r="DU8" s="1090"/>
      <c r="DV8" s="1090"/>
      <c r="DW8" s="1090"/>
      <c r="DX8" s="1090"/>
      <c r="DY8" s="1090"/>
      <c r="DZ8" s="1090"/>
      <c r="EA8" s="1090"/>
      <c r="EB8" s="1090"/>
      <c r="EC8" s="1090"/>
      <c r="ED8" s="1090"/>
      <c r="EE8" s="1090"/>
      <c r="EF8" s="1090"/>
      <c r="EG8" s="1090"/>
      <c r="EH8" s="1090"/>
      <c r="EI8" s="1090"/>
      <c r="EJ8" s="1090"/>
      <c r="EK8" s="1090"/>
      <c r="EL8" s="1090"/>
      <c r="EM8" s="1090"/>
      <c r="EN8" s="1090"/>
      <c r="EO8" s="1090"/>
      <c r="EP8" s="1090"/>
      <c r="EQ8" s="1090"/>
      <c r="ER8" s="1090"/>
      <c r="ES8" s="1090"/>
      <c r="ET8" s="1090"/>
      <c r="EU8" s="1090"/>
      <c r="EV8" s="1090"/>
      <c r="EW8" s="1090"/>
      <c r="EX8" s="1090"/>
      <c r="EY8" s="1090"/>
      <c r="EZ8" s="1090"/>
      <c r="FA8" s="1090"/>
      <c r="FB8" s="1090"/>
      <c r="FC8" s="1090"/>
      <c r="FD8" s="1090"/>
      <c r="FE8" s="1090"/>
      <c r="FF8" s="1090"/>
      <c r="FG8" s="1090"/>
      <c r="FH8" s="1090"/>
      <c r="FI8" s="1090"/>
      <c r="FJ8" s="1090"/>
      <c r="FK8" s="1090"/>
      <c r="FL8" s="1090"/>
      <c r="FM8" s="1090"/>
      <c r="FN8" s="1090"/>
      <c r="FO8" s="1090"/>
      <c r="FP8" s="1090"/>
      <c r="FQ8" s="1090"/>
      <c r="FR8" s="1090"/>
      <c r="FS8" s="1090"/>
      <c r="FT8" s="1090"/>
      <c r="FU8" s="1090"/>
      <c r="FV8" s="1090"/>
      <c r="FW8" s="1090"/>
      <c r="FX8" s="1090"/>
      <c r="FY8" s="240"/>
      <c r="FZ8" s="242"/>
      <c r="GA8" s="129"/>
    </row>
    <row r="9" spans="2:209" s="158" customFormat="1" ht="21" customHeight="1">
      <c r="B9" s="256"/>
      <c r="C9" s="243"/>
      <c r="D9" s="243"/>
      <c r="E9" s="243"/>
      <c r="F9" s="243"/>
      <c r="G9" s="243"/>
      <c r="H9" s="1100" t="s">
        <v>370</v>
      </c>
      <c r="I9" s="1100"/>
      <c r="J9" s="1100"/>
      <c r="K9" s="1100"/>
      <c r="L9" s="1100"/>
      <c r="M9" s="1100"/>
      <c r="N9" s="1100"/>
      <c r="O9" s="1100"/>
      <c r="P9" s="1100"/>
      <c r="Q9" s="1100"/>
      <c r="R9" s="1100"/>
      <c r="S9" s="1100"/>
      <c r="T9" s="1100"/>
      <c r="U9" s="1100"/>
      <c r="V9" s="1100"/>
      <c r="W9" s="1100"/>
      <c r="X9" s="1100"/>
      <c r="Y9" s="1100"/>
      <c r="Z9" s="1100"/>
      <c r="AA9" s="1100"/>
      <c r="AB9" s="1100"/>
      <c r="AC9" s="1100"/>
      <c r="AD9" s="1107"/>
      <c r="AE9" s="1108"/>
      <c r="AF9" s="1108"/>
      <c r="AG9" s="1108"/>
      <c r="AH9" s="1108"/>
      <c r="AI9" s="1108"/>
      <c r="AJ9" s="1108"/>
      <c r="AK9" s="1108"/>
      <c r="AL9" s="1108"/>
      <c r="AM9" s="1108"/>
      <c r="AN9" s="1108"/>
      <c r="AO9" s="1108"/>
      <c r="AP9" s="1108"/>
      <c r="AQ9" s="1108"/>
      <c r="AR9" s="1108"/>
      <c r="AS9" s="1109"/>
      <c r="AT9" s="310" t="s">
        <v>512</v>
      </c>
      <c r="AU9" s="311"/>
      <c r="AV9" s="311"/>
      <c r="AW9" s="312"/>
      <c r="AX9" s="312"/>
      <c r="AY9" s="312"/>
      <c r="AZ9" s="312"/>
      <c r="BA9" s="312"/>
      <c r="BB9" s="310"/>
      <c r="BC9" s="310"/>
      <c r="BD9" s="310"/>
      <c r="BE9" s="310"/>
      <c r="BF9" s="310"/>
      <c r="BG9" s="310"/>
      <c r="BH9" s="310"/>
      <c r="BI9" s="310"/>
      <c r="BJ9" s="310"/>
      <c r="BK9" s="310"/>
      <c r="BL9" s="243"/>
      <c r="BM9" s="243"/>
      <c r="BN9" s="243"/>
      <c r="BO9" s="243"/>
      <c r="BP9" s="243"/>
      <c r="BQ9" s="243"/>
      <c r="BR9" s="243"/>
      <c r="BS9" s="243"/>
      <c r="BT9" s="243"/>
      <c r="BU9" s="243"/>
      <c r="BV9" s="243"/>
      <c r="BW9" s="243"/>
      <c r="BX9" s="243"/>
      <c r="BY9" s="243"/>
      <c r="BZ9" s="243"/>
      <c r="CA9" s="243"/>
      <c r="CB9" s="243"/>
      <c r="CC9" s="243"/>
      <c r="CD9" s="243"/>
      <c r="CE9" s="243"/>
      <c r="CF9" s="243"/>
      <c r="CG9" s="243"/>
      <c r="CH9" s="243"/>
      <c r="CI9" s="243"/>
      <c r="CJ9" s="243"/>
      <c r="CK9" s="243"/>
      <c r="CL9" s="243"/>
      <c r="CM9" s="243"/>
      <c r="CN9" s="243"/>
      <c r="CO9" s="243"/>
      <c r="CP9" s="243"/>
      <c r="CQ9" s="243"/>
      <c r="CR9" s="243"/>
      <c r="CS9" s="243"/>
      <c r="CT9" s="243"/>
      <c r="CU9" s="243"/>
      <c r="CV9" s="243"/>
      <c r="CW9" s="243"/>
      <c r="CX9" s="243"/>
      <c r="CY9" s="243"/>
      <c r="CZ9" s="243"/>
      <c r="DA9" s="243"/>
      <c r="DB9" s="243"/>
      <c r="DC9" s="243"/>
      <c r="DD9" s="243"/>
      <c r="DE9" s="243"/>
      <c r="DF9" s="243"/>
      <c r="DG9" s="243"/>
      <c r="DH9" s="243"/>
      <c r="DI9" s="243"/>
      <c r="DJ9" s="243"/>
      <c r="DK9" s="243"/>
      <c r="DL9" s="243"/>
      <c r="DM9" s="243"/>
      <c r="DN9" s="243"/>
      <c r="DO9" s="243"/>
      <c r="DP9" s="243"/>
      <c r="DQ9" s="243"/>
      <c r="DR9" s="313"/>
      <c r="DS9" s="244"/>
      <c r="DT9" s="244"/>
      <c r="DU9" s="244"/>
      <c r="DV9" s="244"/>
      <c r="DW9" s="244"/>
      <c r="DX9" s="244"/>
      <c r="DY9" s="244"/>
      <c r="DZ9" s="244"/>
      <c r="EA9" s="244"/>
      <c r="EB9" s="244"/>
      <c r="EC9" s="244"/>
      <c r="ED9" s="244"/>
      <c r="EE9" s="244"/>
      <c r="EF9" s="244"/>
      <c r="EG9" s="244"/>
      <c r="EH9" s="244"/>
      <c r="EI9" s="244"/>
      <c r="EJ9" s="244"/>
      <c r="EK9" s="244"/>
      <c r="EL9" s="244"/>
      <c r="EM9" s="244"/>
      <c r="EN9" s="244"/>
      <c r="EO9" s="244"/>
      <c r="EP9" s="244"/>
      <c r="EQ9" s="244"/>
      <c r="ER9" s="244"/>
      <c r="ES9" s="244"/>
      <c r="ET9" s="244"/>
      <c r="EU9" s="244"/>
      <c r="EV9" s="244"/>
      <c r="EW9" s="244"/>
      <c r="EX9" s="244"/>
      <c r="EY9" s="244"/>
      <c r="EZ9" s="244"/>
      <c r="FA9" s="244"/>
      <c r="FB9" s="244"/>
      <c r="FC9" s="244"/>
      <c r="FD9" s="244"/>
      <c r="FE9" s="244"/>
      <c r="FF9" s="244"/>
      <c r="FG9" s="244"/>
      <c r="FH9" s="244"/>
      <c r="FI9" s="244"/>
      <c r="FJ9" s="244"/>
      <c r="FK9" s="244"/>
      <c r="FL9" s="244"/>
      <c r="FM9" s="244"/>
      <c r="FN9" s="244"/>
      <c r="FO9" s="244"/>
      <c r="FP9" s="244"/>
      <c r="FQ9" s="244"/>
      <c r="FR9" s="244"/>
      <c r="FS9" s="244"/>
      <c r="FT9" s="244"/>
      <c r="FU9" s="244"/>
      <c r="FV9" s="244"/>
      <c r="FW9" s="244"/>
      <c r="FX9" s="244"/>
      <c r="FY9" s="244"/>
      <c r="FZ9" s="244"/>
      <c r="GA9" s="129"/>
    </row>
    <row r="10" spans="2:209" ht="21" customHeight="1">
      <c r="B10" s="1115">
        <v>2</v>
      </c>
      <c r="C10" s="1116"/>
      <c r="D10" s="1116"/>
      <c r="E10" s="1116"/>
      <c r="F10" s="1116"/>
      <c r="G10" s="1122"/>
      <c r="H10" s="1098" t="s">
        <v>92</v>
      </c>
      <c r="I10" s="1098"/>
      <c r="J10" s="1098"/>
      <c r="K10" s="1098"/>
      <c r="L10" s="1098"/>
      <c r="M10" s="1098"/>
      <c r="N10" s="1098"/>
      <c r="O10" s="1098"/>
      <c r="P10" s="1098"/>
      <c r="Q10" s="1098"/>
      <c r="R10" s="1098"/>
      <c r="S10" s="1098"/>
      <c r="T10" s="1098"/>
      <c r="U10" s="1098"/>
      <c r="V10" s="1098"/>
      <c r="W10" s="1098"/>
      <c r="X10" s="1098"/>
      <c r="Y10" s="1098"/>
      <c r="Z10" s="1098"/>
      <c r="AA10" s="1098"/>
      <c r="AB10" s="1098"/>
      <c r="AC10" s="1099"/>
      <c r="AD10" s="1101"/>
      <c r="AE10" s="1102"/>
      <c r="AF10" s="1102"/>
      <c r="AG10" s="1102"/>
      <c r="AH10" s="1102"/>
      <c r="AI10" s="1102"/>
      <c r="AJ10" s="1102"/>
      <c r="AK10" s="1102"/>
      <c r="AL10" s="1102"/>
      <c r="AM10" s="1102"/>
      <c r="AN10" s="1102"/>
      <c r="AO10" s="1102"/>
      <c r="AP10" s="1102"/>
      <c r="AQ10" s="1102"/>
      <c r="AR10" s="1102"/>
      <c r="AS10" s="1102"/>
      <c r="AT10" s="1102"/>
      <c r="AU10" s="1102"/>
      <c r="AV10" s="1102"/>
      <c r="AW10" s="1102"/>
      <c r="AX10" s="1102"/>
      <c r="AY10" s="1102"/>
      <c r="AZ10" s="1102"/>
      <c r="BA10" s="1102"/>
      <c r="BB10" s="1102"/>
      <c r="BC10" s="1102"/>
      <c r="BD10" s="1102"/>
      <c r="BE10" s="1102"/>
      <c r="BF10" s="1102"/>
      <c r="BG10" s="1102"/>
      <c r="BH10" s="1102"/>
      <c r="BI10" s="1102"/>
      <c r="BJ10" s="1102"/>
      <c r="BK10" s="1102"/>
      <c r="BL10" s="1102"/>
      <c r="BM10" s="1102"/>
      <c r="BN10" s="1102"/>
      <c r="BO10" s="1102"/>
      <c r="BP10" s="1102"/>
      <c r="BQ10" s="1102"/>
      <c r="BR10" s="1102"/>
      <c r="BS10" s="1102"/>
      <c r="BT10" s="1102"/>
      <c r="BU10" s="1102"/>
      <c r="BV10" s="1102"/>
      <c r="BW10" s="1102"/>
      <c r="BX10" s="1102"/>
      <c r="BY10" s="1102"/>
      <c r="BZ10" s="1102"/>
      <c r="CA10" s="1102"/>
      <c r="CB10" s="1102"/>
      <c r="CC10" s="1102"/>
      <c r="CD10" s="1102"/>
      <c r="CE10" s="1102"/>
      <c r="CF10" s="1102"/>
      <c r="CG10" s="1102"/>
      <c r="CH10" s="1102"/>
      <c r="CI10" s="1102"/>
      <c r="CJ10" s="1102"/>
      <c r="CK10" s="1102"/>
      <c r="CL10" s="1102"/>
      <c r="CM10" s="1102"/>
      <c r="CN10" s="1102"/>
      <c r="CO10" s="1102"/>
      <c r="CP10" s="1102"/>
      <c r="CQ10" s="1102"/>
      <c r="CR10" s="1102"/>
      <c r="CS10" s="1102"/>
      <c r="CT10" s="1102"/>
      <c r="CU10" s="1102"/>
      <c r="CV10" s="1102"/>
      <c r="CW10" s="1102"/>
      <c r="CX10" s="1102"/>
      <c r="CY10" s="1102"/>
      <c r="CZ10" s="1102"/>
      <c r="DA10" s="1102"/>
      <c r="DB10" s="1102"/>
      <c r="DC10" s="1102"/>
      <c r="DD10" s="1102"/>
      <c r="DE10" s="1102"/>
      <c r="DF10" s="1102"/>
      <c r="DG10" s="1102"/>
      <c r="DH10" s="1102"/>
      <c r="DI10" s="1102"/>
      <c r="DJ10" s="1102"/>
      <c r="DK10" s="1102"/>
      <c r="DL10" s="1102"/>
      <c r="DM10" s="1102"/>
      <c r="DN10" s="1102"/>
      <c r="DO10" s="1102"/>
      <c r="DP10" s="1102"/>
      <c r="DQ10" s="1102"/>
      <c r="DR10" s="1103"/>
      <c r="DS10" s="240"/>
      <c r="DT10" s="240"/>
      <c r="DU10" s="240"/>
      <c r="DV10" s="240"/>
      <c r="DW10" s="240"/>
      <c r="DX10" s="240"/>
      <c r="DY10" s="240"/>
      <c r="DZ10" s="240"/>
      <c r="EA10" s="240"/>
      <c r="EB10" s="240"/>
      <c r="EC10" s="240"/>
      <c r="ED10" s="240"/>
      <c r="EE10" s="240"/>
      <c r="EF10" s="240"/>
      <c r="EG10" s="240"/>
      <c r="EH10" s="240"/>
      <c r="EI10" s="240"/>
      <c r="EJ10" s="240"/>
      <c r="EK10" s="240"/>
      <c r="EL10" s="240"/>
      <c r="EM10" s="240"/>
      <c r="EN10" s="240"/>
      <c r="EO10" s="240"/>
      <c r="EP10" s="240"/>
      <c r="EQ10" s="240"/>
      <c r="ER10" s="240"/>
      <c r="ES10" s="240"/>
      <c r="ET10" s="240"/>
      <c r="EU10" s="240"/>
      <c r="EV10" s="240"/>
      <c r="EW10" s="240"/>
      <c r="EX10" s="240"/>
      <c r="EY10" s="240"/>
      <c r="EZ10" s="240"/>
      <c r="FA10" s="240"/>
      <c r="FB10" s="240"/>
      <c r="FC10" s="240"/>
      <c r="FD10" s="240"/>
      <c r="FE10" s="240"/>
      <c r="FF10" s="242"/>
      <c r="FG10" s="242"/>
      <c r="FH10" s="242"/>
      <c r="FI10" s="242"/>
      <c r="FJ10" s="242"/>
      <c r="FK10" s="242"/>
      <c r="FL10" s="242"/>
      <c r="FM10" s="242"/>
      <c r="FN10" s="242"/>
      <c r="FO10" s="242"/>
      <c r="FP10" s="242"/>
      <c r="FQ10" s="242"/>
      <c r="FR10" s="242"/>
      <c r="FS10" s="242"/>
      <c r="FT10" s="242"/>
      <c r="FU10" s="242"/>
      <c r="FV10" s="242"/>
      <c r="FW10" s="242"/>
      <c r="FX10" s="242"/>
      <c r="FY10" s="242"/>
      <c r="FZ10" s="242"/>
      <c r="GA10" s="129"/>
      <c r="GB10" s="241"/>
      <c r="GC10" s="241"/>
      <c r="GD10" s="241"/>
      <c r="GE10" s="241"/>
      <c r="GF10" s="241"/>
      <c r="GG10" s="241"/>
      <c r="GH10" s="241"/>
      <c r="GI10" s="241"/>
      <c r="GJ10" s="241"/>
      <c r="GK10" s="241"/>
      <c r="GL10" s="241"/>
      <c r="GM10" s="241"/>
      <c r="GN10" s="241"/>
      <c r="GO10" s="241"/>
      <c r="GP10" s="241"/>
      <c r="GQ10" s="241"/>
      <c r="GR10" s="241"/>
      <c r="GS10" s="241"/>
      <c r="GT10" s="241"/>
      <c r="GU10" s="241"/>
      <c r="GV10" s="241"/>
      <c r="GW10" s="241"/>
      <c r="GX10" s="241"/>
      <c r="GY10" s="241"/>
      <c r="GZ10" s="241"/>
      <c r="HA10" s="241"/>
    </row>
    <row r="11" spans="2:209" ht="21" customHeight="1">
      <c r="B11" s="1123"/>
      <c r="C11" s="1124"/>
      <c r="D11" s="1124"/>
      <c r="E11" s="1124"/>
      <c r="F11" s="1124"/>
      <c r="G11" s="1125"/>
      <c r="H11" s="1119" t="s">
        <v>372</v>
      </c>
      <c r="I11" s="1119"/>
      <c r="J11" s="1119"/>
      <c r="K11" s="1119"/>
      <c r="L11" s="1119"/>
      <c r="M11" s="1119"/>
      <c r="N11" s="1119"/>
      <c r="O11" s="1119"/>
      <c r="P11" s="1119"/>
      <c r="Q11" s="1119"/>
      <c r="R11" s="1119"/>
      <c r="S11" s="1119"/>
      <c r="T11" s="1119"/>
      <c r="U11" s="1119"/>
      <c r="V11" s="1119"/>
      <c r="W11" s="1119"/>
      <c r="X11" s="1119"/>
      <c r="Y11" s="1119"/>
      <c r="Z11" s="1119"/>
      <c r="AA11" s="1119"/>
      <c r="AB11" s="1119"/>
      <c r="AC11" s="1120"/>
      <c r="AD11" s="1129"/>
      <c r="AE11" s="1130"/>
      <c r="AF11" s="1130"/>
      <c r="AG11" s="1130"/>
      <c r="AH11" s="1130"/>
      <c r="AI11" s="1130"/>
      <c r="AJ11" s="1130"/>
      <c r="AK11" s="1130"/>
      <c r="AL11" s="1130"/>
      <c r="AM11" s="1130"/>
      <c r="AN11" s="1130"/>
      <c r="AO11" s="1130"/>
      <c r="AP11" s="1130"/>
      <c r="AQ11" s="1130"/>
      <c r="AR11" s="1130"/>
      <c r="AS11" s="1130"/>
      <c r="AT11" s="1130"/>
      <c r="AU11" s="1130"/>
      <c r="AV11" s="1130"/>
      <c r="AW11" s="1130"/>
      <c r="AX11" s="1130"/>
      <c r="AY11" s="1130"/>
      <c r="AZ11" s="1130"/>
      <c r="BA11" s="1130"/>
      <c r="BB11" s="1130"/>
      <c r="BC11" s="1130"/>
      <c r="BD11" s="1130"/>
      <c r="BE11" s="1130"/>
      <c r="BF11" s="1130"/>
      <c r="BG11" s="1130"/>
      <c r="BH11" s="1130"/>
      <c r="BI11" s="1130"/>
      <c r="BJ11" s="1130"/>
      <c r="BK11" s="1130"/>
      <c r="BL11" s="1130"/>
      <c r="BM11" s="1130"/>
      <c r="BN11" s="1130"/>
      <c r="BO11" s="1130"/>
      <c r="BP11" s="1130"/>
      <c r="BQ11" s="1130"/>
      <c r="BR11" s="1130"/>
      <c r="BS11" s="1130"/>
      <c r="BT11" s="1130"/>
      <c r="BU11" s="1130"/>
      <c r="BV11" s="1130"/>
      <c r="BW11" s="1130"/>
      <c r="BX11" s="1130"/>
      <c r="BY11" s="1130"/>
      <c r="BZ11" s="1130"/>
      <c r="CA11" s="1130"/>
      <c r="CB11" s="1130"/>
      <c r="CC11" s="1130"/>
      <c r="CD11" s="1130"/>
      <c r="CE11" s="1130"/>
      <c r="CF11" s="1130"/>
      <c r="CG11" s="1130"/>
      <c r="CH11" s="1130"/>
      <c r="CI11" s="1130"/>
      <c r="CJ11" s="1130"/>
      <c r="CK11" s="1130"/>
      <c r="CL11" s="1130"/>
      <c r="CM11" s="1130"/>
      <c r="CN11" s="1130"/>
      <c r="CO11" s="1130"/>
      <c r="CP11" s="1130"/>
      <c r="CQ11" s="1130"/>
      <c r="CR11" s="1130"/>
      <c r="CS11" s="1130"/>
      <c r="CT11" s="1130"/>
      <c r="CU11" s="1130"/>
      <c r="CV11" s="1130"/>
      <c r="CW11" s="1130"/>
      <c r="CX11" s="1130"/>
      <c r="CY11" s="1130"/>
      <c r="CZ11" s="1130"/>
      <c r="DA11" s="1130"/>
      <c r="DB11" s="1130"/>
      <c r="DC11" s="1130"/>
      <c r="DD11" s="1130"/>
      <c r="DE11" s="1130"/>
      <c r="DF11" s="1130"/>
      <c r="DG11" s="1130"/>
      <c r="DH11" s="1130"/>
      <c r="DI11" s="1130"/>
      <c r="DJ11" s="1130"/>
      <c r="DK11" s="1130"/>
      <c r="DL11" s="1130"/>
      <c r="DM11" s="1130"/>
      <c r="DN11" s="1130"/>
      <c r="DO11" s="1130"/>
      <c r="DP11" s="1130"/>
      <c r="DQ11" s="1130"/>
      <c r="DR11" s="1131"/>
      <c r="DS11" s="240" t="s">
        <v>324</v>
      </c>
      <c r="DT11" s="240"/>
      <c r="DU11" s="240"/>
      <c r="DV11" s="240"/>
      <c r="DW11" s="240"/>
      <c r="DX11" s="240"/>
      <c r="DY11" s="240"/>
      <c r="DZ11" s="239"/>
      <c r="EA11" s="239"/>
      <c r="EB11" s="239"/>
      <c r="EC11" s="239"/>
      <c r="ED11" s="239"/>
      <c r="EE11" s="239"/>
      <c r="EF11" s="242"/>
      <c r="EG11" s="239"/>
      <c r="EH11" s="240"/>
      <c r="EI11" s="240"/>
      <c r="EJ11" s="240"/>
      <c r="EK11" s="240"/>
      <c r="EL11" s="240"/>
      <c r="EM11" s="240"/>
      <c r="EN11" s="240"/>
      <c r="EO11" s="240"/>
      <c r="EP11" s="240"/>
      <c r="EQ11" s="240"/>
      <c r="ER11" s="240"/>
      <c r="ES11" s="240"/>
      <c r="ET11" s="240"/>
      <c r="EU11" s="240"/>
      <c r="EV11" s="240"/>
      <c r="EW11" s="240"/>
      <c r="EX11" s="240"/>
      <c r="EY11" s="240"/>
      <c r="EZ11" s="240"/>
      <c r="FA11" s="240"/>
      <c r="FB11" s="240"/>
      <c r="FC11" s="240"/>
      <c r="FD11" s="240"/>
      <c r="FE11" s="240"/>
      <c r="FF11" s="242"/>
      <c r="FG11" s="242"/>
      <c r="FH11" s="242"/>
      <c r="FI11" s="242"/>
      <c r="FJ11" s="242"/>
      <c r="FK11" s="242"/>
      <c r="FL11" s="242"/>
      <c r="FM11" s="242"/>
      <c r="FN11" s="242"/>
      <c r="FO11" s="242"/>
      <c r="FP11" s="242"/>
      <c r="FQ11" s="242"/>
      <c r="FR11" s="242"/>
      <c r="FS11" s="242"/>
      <c r="FT11" s="242"/>
      <c r="FU11" s="242"/>
      <c r="FV11" s="242"/>
      <c r="FW11" s="242"/>
      <c r="FX11" s="242"/>
      <c r="FY11" s="242"/>
      <c r="FZ11" s="242"/>
      <c r="GA11" s="129"/>
      <c r="GB11" s="241"/>
      <c r="GC11" s="241"/>
      <c r="GD11" s="241"/>
      <c r="GE11" s="241"/>
      <c r="GF11" s="241"/>
      <c r="GG11" s="241"/>
      <c r="GH11" s="241"/>
      <c r="GI11" s="241"/>
      <c r="GJ11" s="241"/>
      <c r="GK11" s="241"/>
      <c r="GL11" s="241"/>
      <c r="GM11" s="241"/>
      <c r="GN11" s="241"/>
      <c r="GO11" s="241"/>
      <c r="GP11" s="241"/>
      <c r="GQ11" s="241"/>
      <c r="GR11" s="241"/>
      <c r="GS11" s="241"/>
      <c r="GT11" s="241"/>
      <c r="GU11" s="241"/>
      <c r="GV11" s="241"/>
      <c r="GW11" s="241"/>
      <c r="GX11" s="241"/>
      <c r="GY11" s="241"/>
      <c r="GZ11" s="241"/>
      <c r="HA11" s="241"/>
    </row>
    <row r="12" spans="2:209" s="105" customFormat="1" ht="6.75" customHeight="1">
      <c r="B12" s="245"/>
      <c r="C12" s="245"/>
      <c r="GA12" s="129"/>
    </row>
    <row r="13" spans="2:209" s="8" customFormat="1" ht="13.5" customHeight="1">
      <c r="B13" s="198"/>
      <c r="C13" s="198"/>
      <c r="H13" s="7"/>
      <c r="I13" s="7"/>
      <c r="J13" s="7"/>
      <c r="K13" s="7"/>
      <c r="L13" s="7"/>
      <c r="M13" s="315" t="s">
        <v>364</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1079" t="s">
        <v>279</v>
      </c>
      <c r="EY13" s="1079"/>
      <c r="EZ13" s="1079"/>
      <c r="FA13" s="1079"/>
      <c r="FB13" s="1079"/>
      <c r="FC13" s="1079"/>
      <c r="FD13" s="1079"/>
      <c r="FE13" s="1079"/>
      <c r="FF13" s="1079"/>
      <c r="FG13" s="1079"/>
      <c r="FH13" s="1079"/>
      <c r="FI13" s="1079"/>
      <c r="FJ13" s="1079"/>
      <c r="FK13" s="1079"/>
      <c r="FL13" s="1079"/>
      <c r="FM13" s="1079"/>
      <c r="FN13" s="1079"/>
      <c r="FO13" s="1079"/>
      <c r="FP13" s="1079"/>
      <c r="FQ13" s="1079"/>
      <c r="FR13" s="1079"/>
      <c r="FS13" s="1079"/>
      <c r="FT13" s="1079"/>
      <c r="FU13" s="1079"/>
      <c r="FV13" s="1079"/>
      <c r="FW13" s="1079"/>
      <c r="FX13" s="1079"/>
      <c r="FY13" s="105"/>
    </row>
    <row r="14" spans="2:209" s="11" customFormat="1" ht="28.5" customHeight="1">
      <c r="B14" s="198"/>
      <c r="C14" s="198"/>
      <c r="D14" s="8"/>
      <c r="E14" s="8"/>
      <c r="F14" s="8"/>
      <c r="G14" s="8"/>
      <c r="H14" s="1092" t="s">
        <v>676</v>
      </c>
      <c r="I14" s="1092"/>
      <c r="J14" s="1092"/>
      <c r="K14" s="1092"/>
      <c r="L14" s="1092"/>
      <c r="M14" s="1092"/>
      <c r="N14" s="1092"/>
      <c r="O14" s="1092"/>
      <c r="P14" s="1092"/>
      <c r="Q14" s="1092"/>
      <c r="R14" s="1092"/>
      <c r="S14" s="1092"/>
      <c r="T14" s="1092"/>
      <c r="U14" s="1092"/>
      <c r="V14" s="1092"/>
      <c r="W14" s="1092"/>
      <c r="X14" s="1092"/>
      <c r="Y14" s="1092"/>
      <c r="Z14" s="1092"/>
      <c r="AA14" s="1092"/>
      <c r="AB14" s="1092"/>
      <c r="AC14" s="1092"/>
      <c r="AD14" s="1092"/>
      <c r="AE14" s="1092"/>
      <c r="AF14" s="1092"/>
      <c r="AG14" s="1092"/>
      <c r="AH14" s="1092"/>
      <c r="AI14" s="1092"/>
      <c r="AJ14" s="1092"/>
      <c r="AK14" s="1092"/>
      <c r="AL14" s="1092"/>
      <c r="AM14" s="1092"/>
      <c r="AN14" s="1092"/>
      <c r="AO14" s="1092"/>
      <c r="AP14" s="1092"/>
      <c r="AQ14" s="1092"/>
      <c r="AR14" s="1092"/>
      <c r="AS14" s="1092"/>
      <c r="AT14" s="1092"/>
      <c r="AU14" s="1092"/>
      <c r="AV14" s="1092"/>
      <c r="AW14" s="1092"/>
      <c r="AX14" s="1092"/>
      <c r="AY14" s="1092"/>
      <c r="AZ14" s="1092"/>
      <c r="BA14" s="1092"/>
      <c r="BB14" s="1092"/>
      <c r="BC14" s="1092"/>
      <c r="BD14" s="1092"/>
      <c r="BE14" s="1092"/>
      <c r="BF14" s="1092"/>
      <c r="BG14" s="1092"/>
      <c r="BH14" s="1092"/>
      <c r="BI14" s="1092"/>
      <c r="BJ14" s="1092"/>
      <c r="BK14" s="1092"/>
      <c r="BL14" s="1092"/>
      <c r="BM14" s="1092"/>
      <c r="BN14" s="1092"/>
      <c r="BO14" s="1092"/>
      <c r="BP14" s="1092"/>
      <c r="BQ14" s="1092"/>
      <c r="BR14" s="1092"/>
      <c r="BS14" s="1092"/>
      <c r="BT14" s="1092"/>
      <c r="BU14" s="1092"/>
      <c r="BV14" s="1092"/>
      <c r="BW14" s="1092"/>
      <c r="BX14" s="1092"/>
      <c r="BY14" s="1092"/>
      <c r="BZ14" s="1092"/>
      <c r="CA14" s="1092"/>
      <c r="CB14" s="1092"/>
      <c r="CC14" s="1092"/>
      <c r="CD14" s="1092"/>
      <c r="CE14" s="1092"/>
      <c r="CF14" s="1092"/>
      <c r="CG14" s="1092"/>
      <c r="CH14" s="1092"/>
      <c r="CI14" s="1092"/>
      <c r="CJ14" s="1092"/>
      <c r="CK14" s="1092"/>
      <c r="CL14" s="1092"/>
      <c r="CM14" s="1092"/>
      <c r="CN14" s="1092"/>
      <c r="CO14" s="1092"/>
      <c r="CP14" s="1092"/>
      <c r="CQ14" s="1092"/>
      <c r="CR14" s="1092"/>
      <c r="CS14" s="1092"/>
      <c r="CT14" s="1092"/>
      <c r="CU14" s="1092"/>
      <c r="CV14" s="1092"/>
      <c r="CW14" s="1092"/>
      <c r="CX14" s="1092"/>
      <c r="CY14" s="1092"/>
      <c r="CZ14" s="1092"/>
      <c r="DA14" s="1092"/>
      <c r="DB14" s="1092"/>
      <c r="DC14" s="1092"/>
      <c r="DD14" s="1092"/>
      <c r="DE14" s="1092"/>
      <c r="DF14" s="1092"/>
      <c r="DG14" s="1092"/>
      <c r="DH14" s="1092"/>
      <c r="DI14" s="1092"/>
      <c r="DJ14" s="1092"/>
      <c r="DK14" s="1092"/>
      <c r="DL14" s="1092"/>
      <c r="DM14" s="1092"/>
      <c r="DN14" s="1092"/>
      <c r="DO14" s="1092"/>
      <c r="DP14" s="1092"/>
      <c r="DQ14" s="1092"/>
      <c r="DR14" s="1092"/>
      <c r="DS14" s="1092"/>
      <c r="DT14" s="1092"/>
      <c r="DU14" s="1092"/>
      <c r="DV14" s="1092"/>
      <c r="DW14" s="1092"/>
      <c r="DX14" s="1092"/>
      <c r="DY14" s="1092"/>
      <c r="DZ14" s="1092"/>
      <c r="EA14" s="1092"/>
      <c r="EB14" s="1092"/>
      <c r="EC14" s="1092"/>
      <c r="ED14" s="1092"/>
      <c r="EE14" s="1092"/>
      <c r="EF14" s="1092"/>
      <c r="EG14" s="1092"/>
      <c r="EH14" s="1092"/>
      <c r="EI14" s="1092"/>
      <c r="EJ14" s="1092"/>
      <c r="EK14" s="1092"/>
      <c r="EL14" s="1092"/>
      <c r="EM14" s="1092"/>
      <c r="EN14" s="1092"/>
      <c r="EO14" s="1092"/>
      <c r="EP14" s="1092"/>
      <c r="EQ14" s="1092"/>
      <c r="ER14" s="1092"/>
      <c r="ES14" s="1092"/>
      <c r="ET14" s="1092"/>
      <c r="EU14" s="1092"/>
      <c r="EV14" s="1092"/>
      <c r="EW14" s="1092"/>
      <c r="EX14" s="1092"/>
      <c r="EY14" s="1092"/>
      <c r="EZ14" s="1092"/>
      <c r="FA14" s="1092"/>
      <c r="FB14" s="1092"/>
      <c r="FC14" s="1092"/>
      <c r="FD14" s="1092"/>
      <c r="FE14" s="1092"/>
      <c r="FF14" s="1092"/>
      <c r="FG14" s="1092"/>
      <c r="FH14" s="1092"/>
      <c r="FI14" s="1092"/>
      <c r="FJ14" s="1092"/>
      <c r="FK14" s="1092"/>
      <c r="FL14" s="1092"/>
      <c r="FM14" s="1092"/>
      <c r="FN14" s="1092"/>
      <c r="FO14" s="1092"/>
      <c r="FP14" s="1092"/>
      <c r="FQ14" s="1092"/>
      <c r="FR14" s="1092"/>
      <c r="FS14" s="1092"/>
      <c r="FT14" s="1092"/>
      <c r="FU14" s="1092"/>
      <c r="FV14" s="1092"/>
      <c r="FW14" s="1092"/>
      <c r="FX14" s="1092"/>
      <c r="FY14" s="105"/>
      <c r="FZ14" s="99"/>
      <c r="GA14" s="99"/>
    </row>
    <row r="15" spans="2:209" s="8" customFormat="1" ht="18.75" customHeight="1" thickBot="1">
      <c r="B15" s="198"/>
      <c r="C15" s="198"/>
      <c r="H15" s="7"/>
      <c r="I15" s="7"/>
      <c r="J15" s="7"/>
      <c r="K15" s="7"/>
      <c r="L15" s="7"/>
      <c r="M15" s="7"/>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c r="FT15" s="14"/>
      <c r="FU15" s="14"/>
      <c r="FV15" s="14"/>
      <c r="FW15" s="14"/>
      <c r="FX15" s="14"/>
      <c r="FY15" s="105"/>
      <c r="FZ15" s="230"/>
    </row>
    <row r="16" spans="2:209" s="8" customFormat="1" ht="18.75" customHeight="1">
      <c r="B16" s="198"/>
      <c r="C16" s="198"/>
      <c r="H16" s="7"/>
      <c r="I16" s="7"/>
      <c r="J16" s="7"/>
      <c r="K16" s="7"/>
      <c r="L16" s="7"/>
      <c r="M16" s="714"/>
      <c r="N16" s="994" t="s">
        <v>86</v>
      </c>
      <c r="O16" s="994"/>
      <c r="P16" s="994"/>
      <c r="Q16" s="994"/>
      <c r="R16" s="994"/>
      <c r="S16" s="994"/>
      <c r="T16" s="994"/>
      <c r="U16" s="994"/>
      <c r="V16" s="994"/>
      <c r="W16" s="994"/>
      <c r="X16" s="715"/>
      <c r="Y16" s="715"/>
      <c r="Z16" s="715"/>
      <c r="AA16" s="715"/>
      <c r="AB16" s="715"/>
      <c r="AC16" s="715"/>
      <c r="AD16" s="715"/>
      <c r="AE16" s="715"/>
      <c r="AF16" s="715"/>
      <c r="AG16" s="715"/>
      <c r="AH16" s="715"/>
      <c r="AI16" s="715"/>
      <c r="AJ16" s="715"/>
      <c r="AK16" s="715"/>
      <c r="AL16" s="715"/>
      <c r="AM16" s="715"/>
      <c r="AN16" s="715"/>
      <c r="AO16" s="715"/>
      <c r="AP16" s="715"/>
      <c r="AQ16" s="715"/>
      <c r="AR16" s="715"/>
      <c r="AS16" s="715"/>
      <c r="AT16" s="715"/>
      <c r="AU16" s="715"/>
      <c r="AV16" s="715"/>
      <c r="AW16" s="715"/>
      <c r="AX16" s="715"/>
      <c r="AY16" s="715"/>
      <c r="AZ16" s="715"/>
      <c r="BA16" s="715"/>
      <c r="BB16" s="715"/>
      <c r="BC16" s="715"/>
      <c r="BD16" s="715"/>
      <c r="BE16" s="715"/>
      <c r="BF16" s="715"/>
      <c r="BG16" s="715"/>
      <c r="BH16" s="715"/>
      <c r="BI16" s="715"/>
      <c r="BJ16" s="715"/>
      <c r="BK16" s="715"/>
      <c r="BL16" s="715"/>
      <c r="BM16" s="715"/>
      <c r="BN16" s="715"/>
      <c r="BO16" s="715"/>
      <c r="BP16" s="715"/>
      <c r="BQ16" s="715"/>
      <c r="BR16" s="715"/>
      <c r="BS16" s="715"/>
      <c r="BT16" s="715"/>
      <c r="BU16" s="715"/>
      <c r="BV16" s="715"/>
      <c r="BW16" s="715"/>
      <c r="BX16" s="715"/>
      <c r="BY16" s="715"/>
      <c r="BZ16" s="715"/>
      <c r="CA16" s="715"/>
      <c r="CB16" s="715"/>
      <c r="CC16" s="715"/>
      <c r="CD16" s="715"/>
      <c r="CE16" s="715"/>
      <c r="CF16" s="715"/>
      <c r="CG16" s="715"/>
      <c r="CH16" s="715"/>
      <c r="CI16" s="715"/>
      <c r="CJ16" s="715"/>
      <c r="CK16" s="715"/>
      <c r="CL16" s="715"/>
      <c r="CM16" s="715"/>
      <c r="CN16" s="715"/>
      <c r="CO16" s="715"/>
      <c r="CP16" s="715"/>
      <c r="CQ16" s="715"/>
      <c r="CR16" s="715"/>
      <c r="CS16" s="715"/>
      <c r="CT16" s="715"/>
      <c r="CU16" s="715"/>
      <c r="CV16" s="715"/>
      <c r="CW16" s="715"/>
      <c r="CX16" s="715"/>
      <c r="CY16" s="715"/>
      <c r="CZ16" s="715"/>
      <c r="DA16" s="715"/>
      <c r="DB16" s="715"/>
      <c r="DC16" s="715"/>
      <c r="DD16" s="715"/>
      <c r="DE16" s="715"/>
      <c r="DF16" s="715"/>
      <c r="DG16" s="715"/>
      <c r="DH16" s="715"/>
      <c r="DI16" s="715"/>
      <c r="DJ16" s="715"/>
      <c r="DK16" s="715"/>
      <c r="DL16" s="715"/>
      <c r="DM16" s="715"/>
      <c r="DN16" s="715"/>
      <c r="DO16" s="715"/>
      <c r="DP16" s="715"/>
      <c r="DQ16" s="715"/>
      <c r="DR16" s="715"/>
      <c r="DS16" s="715"/>
      <c r="DT16" s="715"/>
      <c r="DU16" s="715"/>
      <c r="DV16" s="715"/>
      <c r="DW16" s="715"/>
      <c r="DX16" s="715"/>
      <c r="DY16" s="715"/>
      <c r="DZ16" s="715"/>
      <c r="EA16" s="715"/>
      <c r="EB16" s="715"/>
      <c r="EC16" s="715"/>
      <c r="ED16" s="715"/>
      <c r="EE16" s="715"/>
      <c r="EF16" s="715"/>
      <c r="EG16" s="715"/>
      <c r="EH16" s="715"/>
      <c r="EI16" s="715"/>
      <c r="EJ16" s="715"/>
      <c r="EK16" s="715"/>
      <c r="EL16" s="715"/>
      <c r="EM16" s="715"/>
      <c r="EN16" s="715"/>
      <c r="EO16" s="715"/>
      <c r="EP16" s="715"/>
      <c r="EQ16" s="715"/>
      <c r="ER16" s="715"/>
      <c r="ES16" s="715"/>
      <c r="ET16" s="715"/>
      <c r="EU16" s="715"/>
      <c r="EV16" s="715"/>
      <c r="EW16" s="715"/>
      <c r="EX16" s="715"/>
      <c r="EY16" s="715"/>
      <c r="EZ16" s="715"/>
      <c r="FA16" s="715"/>
      <c r="FB16" s="715"/>
      <c r="FC16" s="715"/>
      <c r="FD16" s="715"/>
      <c r="FE16" s="715"/>
      <c r="FF16" s="715"/>
      <c r="FG16" s="715"/>
      <c r="FH16" s="715"/>
      <c r="FI16" s="715"/>
      <c r="FJ16" s="715"/>
      <c r="FK16" s="715"/>
      <c r="FL16" s="715"/>
      <c r="FM16" s="715"/>
      <c r="FN16" s="715"/>
      <c r="FO16" s="715"/>
      <c r="FP16" s="715"/>
      <c r="FQ16" s="715"/>
      <c r="FR16" s="715"/>
      <c r="FS16" s="716"/>
      <c r="FT16" s="14"/>
      <c r="FU16" s="14"/>
      <c r="FV16" s="14"/>
      <c r="FW16" s="14"/>
      <c r="FX16" s="14"/>
      <c r="FY16" s="719"/>
      <c r="FZ16" s="230"/>
    </row>
    <row r="17" spans="1:183" s="8" customFormat="1" ht="13.5" customHeight="1">
      <c r="B17" s="198"/>
      <c r="C17" s="198"/>
      <c r="H17" s="7"/>
      <c r="I17" s="7"/>
      <c r="J17" s="7"/>
      <c r="K17" s="7"/>
      <c r="L17" s="7"/>
      <c r="M17" s="347"/>
      <c r="N17" s="37"/>
      <c r="O17" s="37"/>
      <c r="P17" s="37"/>
      <c r="Q17" s="37"/>
      <c r="R17" s="37"/>
      <c r="S17" s="37"/>
      <c r="T17" s="37"/>
      <c r="U17" s="37"/>
      <c r="V17" s="37"/>
      <c r="W17" s="37"/>
      <c r="X17" s="14"/>
      <c r="Y17" s="14"/>
      <c r="Z17" s="7"/>
      <c r="AA17" s="7"/>
      <c r="AB17" s="7"/>
      <c r="AC17" s="7"/>
      <c r="AD17" s="944" t="s">
        <v>25</v>
      </c>
      <c r="AE17" s="944"/>
      <c r="AF17" s="944"/>
      <c r="AG17" s="944"/>
      <c r="AH17" s="10"/>
      <c r="AI17" s="992" t="s">
        <v>26</v>
      </c>
      <c r="AJ17" s="992"/>
      <c r="AK17" s="992"/>
      <c r="AL17" s="992"/>
      <c r="AM17" s="40"/>
      <c r="AN17" s="819">
        <v>3</v>
      </c>
      <c r="AO17" s="819"/>
      <c r="AP17" s="819"/>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348"/>
      <c r="FT17" s="7"/>
      <c r="FU17" s="7"/>
      <c r="FV17" s="7"/>
      <c r="FW17" s="7"/>
      <c r="FX17" s="7"/>
      <c r="FY17" s="719"/>
    </row>
    <row r="18" spans="1:183" s="8" customFormat="1" ht="29.25" customHeight="1">
      <c r="B18" s="198"/>
      <c r="C18" s="198"/>
      <c r="H18" s="7"/>
      <c r="I18" s="7"/>
      <c r="J18" s="7"/>
      <c r="K18" s="7"/>
      <c r="L18" s="7"/>
      <c r="M18" s="347"/>
      <c r="N18" s="948" t="s">
        <v>10</v>
      </c>
      <c r="O18" s="948"/>
      <c r="P18" s="948"/>
      <c r="Q18" s="948"/>
      <c r="R18" s="948"/>
      <c r="S18" s="948"/>
      <c r="T18" s="948"/>
      <c r="U18" s="948"/>
      <c r="V18" s="948"/>
      <c r="W18" s="948"/>
      <c r="X18" s="321"/>
      <c r="Y18" s="15"/>
      <c r="Z18" s="937"/>
      <c r="AA18" s="938"/>
      <c r="AB18" s="939"/>
      <c r="AC18" s="317"/>
      <c r="AD18" s="317"/>
      <c r="AE18" s="878">
        <v>8</v>
      </c>
      <c r="AF18" s="879"/>
      <c r="AG18" s="880"/>
      <c r="AH18" s="37"/>
      <c r="AI18" s="878">
        <v>1</v>
      </c>
      <c r="AJ18" s="879"/>
      <c r="AK18" s="880"/>
      <c r="AL18" s="7"/>
      <c r="AM18" s="7"/>
      <c r="AN18" s="878"/>
      <c r="AO18" s="879"/>
      <c r="AP18" s="880"/>
      <c r="AQ18" s="7"/>
      <c r="AR18" s="7"/>
      <c r="AS18" s="7"/>
      <c r="AT18" s="7"/>
      <c r="AU18" s="7"/>
      <c r="AV18" s="7"/>
      <c r="AW18" s="7"/>
      <c r="AX18" s="7"/>
      <c r="AY18" s="7"/>
      <c r="AZ18" s="7"/>
      <c r="BA18" s="7"/>
      <c r="BB18" s="7"/>
      <c r="BC18" s="7"/>
      <c r="BD18" s="7"/>
      <c r="BE18" s="1132"/>
      <c r="BF18" s="1132"/>
      <c r="BG18" s="1132"/>
      <c r="BH18" s="1132"/>
      <c r="BI18" s="1132"/>
      <c r="BJ18" s="1132"/>
      <c r="BK18" s="1132"/>
      <c r="BL18" s="1132"/>
      <c r="BM18" s="1132"/>
      <c r="BN18" s="1132"/>
      <c r="BO18" s="1132"/>
      <c r="BP18" s="1132"/>
      <c r="BQ18" s="1132"/>
      <c r="BR18" s="1132"/>
      <c r="BS18" s="1132"/>
      <c r="BT18" s="1132"/>
      <c r="BU18" s="1132"/>
      <c r="BV18" s="1132"/>
      <c r="BW18" s="1132"/>
      <c r="BX18" s="1132"/>
      <c r="BY18" s="1132"/>
      <c r="BZ18" s="1132"/>
      <c r="CA18" s="1132"/>
      <c r="CB18" s="1132"/>
      <c r="CC18" s="1132"/>
      <c r="CD18" s="1132"/>
      <c r="CE18" s="1132"/>
      <c r="CF18" s="1132"/>
      <c r="CG18" s="1132"/>
      <c r="CH18" s="1132"/>
      <c r="CI18" s="1132"/>
      <c r="CJ18" s="1132"/>
      <c r="CK18" s="1132"/>
      <c r="CL18" s="1132"/>
      <c r="CM18" s="1132"/>
      <c r="CN18" s="1132"/>
      <c r="CO18" s="1132"/>
      <c r="CP18" s="1132"/>
      <c r="CQ18" s="1132"/>
      <c r="CR18" s="1132"/>
      <c r="CS18" s="1132"/>
      <c r="CT18" s="1132"/>
      <c r="CU18" s="1132"/>
      <c r="CV18" s="1132"/>
      <c r="CW18" s="1132"/>
      <c r="CX18" s="1132"/>
      <c r="CY18" s="1132"/>
      <c r="CZ18" s="1132"/>
      <c r="DA18" s="1132"/>
      <c r="DB18" s="1132"/>
      <c r="DC18" s="1132"/>
      <c r="DD18" s="1132"/>
      <c r="DE18" s="1132"/>
      <c r="DF18" s="1132"/>
      <c r="DG18" s="1132"/>
      <c r="DH18" s="1132"/>
      <c r="DI18" s="1132"/>
      <c r="DJ18" s="1132"/>
      <c r="DK18" s="1132"/>
      <c r="DL18" s="1132"/>
      <c r="DM18" s="1132"/>
      <c r="DN18" s="1132"/>
      <c r="DO18" s="1132"/>
      <c r="DP18" s="1132"/>
      <c r="DQ18" s="1132"/>
      <c r="DR18" s="1132"/>
      <c r="DS18" s="1132"/>
      <c r="DT18" s="1132"/>
      <c r="DU18" s="1132"/>
      <c r="DV18" s="1132"/>
      <c r="DW18" s="1132"/>
      <c r="DX18" s="1132"/>
      <c r="DY18" s="1132"/>
      <c r="DZ18" s="1132"/>
      <c r="EA18" s="1132"/>
      <c r="EB18" s="1132"/>
      <c r="EC18" s="1132"/>
      <c r="ED18" s="1132"/>
      <c r="EE18" s="1132"/>
      <c r="EF18" s="1132"/>
      <c r="EG18" s="1132"/>
      <c r="EH18" s="1132"/>
      <c r="EI18" s="1132"/>
      <c r="EJ18" s="1132"/>
      <c r="EK18" s="1132"/>
      <c r="EL18" s="1132"/>
      <c r="EM18" s="1132"/>
      <c r="EN18" s="1132"/>
      <c r="EO18" s="1132"/>
      <c r="EP18" s="1132"/>
      <c r="EQ18" s="1132"/>
      <c r="ER18" s="1132"/>
      <c r="ES18" s="1132"/>
      <c r="ET18" s="1132"/>
      <c r="EU18" s="1132"/>
      <c r="EV18" s="1132"/>
      <c r="EW18" s="1132"/>
      <c r="EX18" s="1132"/>
      <c r="EY18" s="1132"/>
      <c r="EZ18" s="1132"/>
      <c r="FA18" s="1132"/>
      <c r="FB18" s="1132"/>
      <c r="FC18" s="1132"/>
      <c r="FD18" s="1132"/>
      <c r="FE18" s="1132"/>
      <c r="FF18" s="1132"/>
      <c r="FG18" s="1132"/>
      <c r="FH18" s="1132"/>
      <c r="FI18" s="1132"/>
      <c r="FJ18" s="1132"/>
      <c r="FK18" s="1132"/>
      <c r="FL18" s="1132"/>
      <c r="FM18" s="1132"/>
      <c r="FN18" s="1132"/>
      <c r="FO18" s="7"/>
      <c r="FP18" s="7"/>
      <c r="FQ18" s="7"/>
      <c r="FR18" s="7"/>
      <c r="FS18" s="348"/>
      <c r="FT18" s="7"/>
      <c r="FU18" s="7"/>
      <c r="FV18" s="7"/>
      <c r="FW18" s="7"/>
      <c r="FX18" s="7"/>
      <c r="FY18" s="719"/>
      <c r="GA18" s="846" t="s">
        <v>528</v>
      </c>
    </row>
    <row r="19" spans="1:183" s="11" customFormat="1" ht="33.75" customHeight="1">
      <c r="B19" s="246"/>
      <c r="C19" s="246"/>
      <c r="H19" s="9"/>
      <c r="I19" s="9"/>
      <c r="J19" s="9"/>
      <c r="K19" s="9"/>
      <c r="L19" s="9"/>
      <c r="M19" s="349"/>
      <c r="N19" s="9"/>
      <c r="O19" s="9"/>
      <c r="P19" s="9"/>
      <c r="Q19" s="9"/>
      <c r="R19" s="9"/>
      <c r="S19" s="9"/>
      <c r="T19" s="9"/>
      <c r="U19" s="9"/>
      <c r="V19" s="9"/>
      <c r="W19" s="9"/>
      <c r="X19" s="10"/>
      <c r="Y19" s="10"/>
      <c r="Z19" s="10"/>
      <c r="AA19" s="10"/>
      <c r="AB19" s="10"/>
      <c r="AC19" s="10"/>
      <c r="AD19" s="10"/>
      <c r="AE19" s="10"/>
      <c r="AF19" s="10"/>
      <c r="AG19" s="10"/>
      <c r="AH19" s="10"/>
      <c r="AI19" s="10"/>
      <c r="AJ19" s="10"/>
      <c r="AK19" s="10"/>
      <c r="AL19" s="1121" t="s">
        <v>87</v>
      </c>
      <c r="AM19" s="1121"/>
      <c r="AN19" s="1121"/>
      <c r="AO19" s="1121"/>
      <c r="AP19" s="1121"/>
      <c r="AQ19" s="1121"/>
      <c r="AR19" s="1121"/>
      <c r="AS19" s="843" t="s">
        <v>288</v>
      </c>
      <c r="AT19" s="843"/>
      <c r="AU19" s="843"/>
      <c r="AV19" s="843"/>
      <c r="AW19" s="843"/>
      <c r="AX19" s="843"/>
      <c r="AY19" s="843"/>
      <c r="AZ19" s="843"/>
      <c r="BA19" s="843"/>
      <c r="BB19" s="843"/>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896" t="s">
        <v>52</v>
      </c>
      <c r="EE19" s="896"/>
      <c r="EF19" s="896"/>
      <c r="EG19" s="896"/>
      <c r="EH19" s="896"/>
      <c r="EI19" s="896"/>
      <c r="EJ19" s="896"/>
      <c r="EK19" s="896"/>
      <c r="EL19" s="896"/>
      <c r="EM19" s="896"/>
      <c r="EN19" s="896"/>
      <c r="EO19" s="896"/>
      <c r="EP19" s="896"/>
      <c r="EQ19" s="896"/>
      <c r="ER19" s="896"/>
      <c r="ES19" s="896"/>
      <c r="ET19" s="896"/>
      <c r="EU19" s="896"/>
      <c r="EV19" s="10"/>
      <c r="EW19" s="10"/>
      <c r="EX19" s="10"/>
      <c r="EY19" s="10"/>
      <c r="EZ19" s="10"/>
      <c r="FA19" s="10"/>
      <c r="FB19" s="10"/>
      <c r="FC19" s="10"/>
      <c r="FD19" s="10"/>
      <c r="FE19" s="10"/>
      <c r="FF19" s="10"/>
      <c r="FG19" s="10"/>
      <c r="FH19" s="10"/>
      <c r="FI19" s="10"/>
      <c r="FJ19" s="10"/>
      <c r="FK19" s="10"/>
      <c r="FL19" s="10"/>
      <c r="FM19" s="10"/>
      <c r="FN19" s="9"/>
      <c r="FO19" s="9"/>
      <c r="FP19" s="9"/>
      <c r="FQ19" s="9"/>
      <c r="FR19" s="9"/>
      <c r="FS19" s="350"/>
      <c r="FT19" s="9"/>
      <c r="FU19" s="9"/>
      <c r="FV19" s="9"/>
      <c r="FW19" s="9"/>
      <c r="FX19" s="9"/>
      <c r="FY19" s="719"/>
      <c r="FZ19" s="1138" t="s">
        <v>537</v>
      </c>
      <c r="GA19" s="1136"/>
    </row>
    <row r="20" spans="1:183" s="17" customFormat="1" ht="12.75" customHeight="1">
      <c r="B20" s="247"/>
      <c r="C20" s="247"/>
      <c r="H20" s="40"/>
      <c r="I20" s="40"/>
      <c r="J20" s="40"/>
      <c r="K20" s="40"/>
      <c r="L20" s="40"/>
      <c r="M20" s="609"/>
      <c r="N20" s="37"/>
      <c r="O20" s="37"/>
      <c r="P20" s="37"/>
      <c r="Q20" s="37"/>
      <c r="R20" s="37"/>
      <c r="S20" s="37"/>
      <c r="T20" s="37"/>
      <c r="U20" s="37"/>
      <c r="V20" s="37"/>
      <c r="W20" s="37"/>
      <c r="X20" s="40"/>
      <c r="Y20" s="40"/>
      <c r="Z20" s="40"/>
      <c r="AA20" s="40"/>
      <c r="AB20" s="40"/>
      <c r="AC20" s="40"/>
      <c r="AD20" s="944" t="s">
        <v>25</v>
      </c>
      <c r="AE20" s="944"/>
      <c r="AF20" s="944"/>
      <c r="AG20" s="944"/>
      <c r="AH20" s="10"/>
      <c r="AI20" s="992" t="s">
        <v>26</v>
      </c>
      <c r="AJ20" s="992"/>
      <c r="AK20" s="992"/>
      <c r="AL20" s="992"/>
      <c r="AM20" s="40"/>
      <c r="AN20" s="819">
        <v>3</v>
      </c>
      <c r="AO20" s="819"/>
      <c r="AP20" s="819"/>
      <c r="AQ20" s="40"/>
      <c r="AR20" s="40"/>
      <c r="AS20" s="40"/>
      <c r="AT20" s="40"/>
      <c r="AU20" s="40"/>
      <c r="AV20" s="829" t="s">
        <v>355</v>
      </c>
      <c r="AW20" s="829"/>
      <c r="AX20" s="829"/>
      <c r="AY20" s="829"/>
      <c r="AZ20" s="829"/>
      <c r="BA20" s="829"/>
      <c r="BB20" s="829"/>
      <c r="BC20" s="829"/>
      <c r="BD20" s="829"/>
      <c r="BE20" s="829"/>
      <c r="BF20" s="829"/>
      <c r="BG20" s="829"/>
      <c r="BH20" s="829"/>
      <c r="BI20" s="829"/>
      <c r="BJ20" s="829"/>
      <c r="BK20" s="829"/>
      <c r="BL20" s="829"/>
      <c r="BM20" s="829"/>
      <c r="BN20" s="829"/>
      <c r="BO20" s="829"/>
      <c r="BP20" s="829"/>
      <c r="BQ20" s="829"/>
      <c r="BR20" s="829"/>
      <c r="BS20" s="372"/>
      <c r="BT20" s="372"/>
      <c r="BU20" s="372"/>
      <c r="BV20" s="372"/>
      <c r="BW20" s="372"/>
      <c r="BX20" s="372"/>
      <c r="BY20" s="372"/>
      <c r="BZ20" s="372"/>
      <c r="CA20" s="372"/>
      <c r="CB20" s="372"/>
      <c r="CC20" s="372"/>
      <c r="CD20" s="372"/>
      <c r="CE20" s="372"/>
      <c r="CF20" s="372"/>
      <c r="CG20" s="372"/>
      <c r="CH20" s="372"/>
      <c r="CI20" s="372"/>
      <c r="CJ20" s="372"/>
      <c r="CK20" s="372"/>
      <c r="CL20" s="372"/>
      <c r="CM20" s="372"/>
      <c r="CN20" s="372"/>
      <c r="CO20" s="372"/>
      <c r="CP20" s="372"/>
      <c r="CQ20" s="372"/>
      <c r="CR20" s="372"/>
      <c r="CS20" s="372"/>
      <c r="CT20" s="372"/>
      <c r="CU20" s="372"/>
      <c r="CV20" s="372"/>
      <c r="CW20" s="372"/>
      <c r="CX20" s="819">
        <v>5</v>
      </c>
      <c r="CY20" s="819"/>
      <c r="CZ20" s="819"/>
      <c r="DA20" s="372"/>
      <c r="DB20" s="104"/>
      <c r="DC20" s="104"/>
      <c r="DD20" s="104"/>
      <c r="DE20" s="372"/>
      <c r="DF20" s="372"/>
      <c r="DG20" s="372"/>
      <c r="DH20" s="372"/>
      <c r="DI20" s="372"/>
      <c r="DJ20" s="372"/>
      <c r="DK20" s="372"/>
      <c r="DL20" s="372"/>
      <c r="DM20" s="372"/>
      <c r="DN20" s="372"/>
      <c r="DO20" s="372"/>
      <c r="DP20" s="372"/>
      <c r="DQ20" s="372"/>
      <c r="DR20" s="819">
        <v>10</v>
      </c>
      <c r="DS20" s="819"/>
      <c r="DT20" s="819"/>
      <c r="DU20" s="372"/>
      <c r="DV20" s="104"/>
      <c r="DW20" s="104"/>
      <c r="DX20" s="104"/>
      <c r="DY20" s="372"/>
      <c r="DZ20" s="372"/>
      <c r="EA20" s="372"/>
      <c r="EB20" s="372"/>
      <c r="EC20" s="372"/>
      <c r="ED20" s="372"/>
      <c r="EE20" s="372"/>
      <c r="EF20" s="372"/>
      <c r="EG20" s="372"/>
      <c r="EH20" s="372"/>
      <c r="EI20" s="372"/>
      <c r="EJ20" s="104"/>
      <c r="EK20" s="819">
        <v>11</v>
      </c>
      <c r="EL20" s="819"/>
      <c r="EM20" s="819"/>
      <c r="EN20" s="372"/>
      <c r="EO20" s="372"/>
      <c r="EP20" s="372"/>
      <c r="EQ20" s="372"/>
      <c r="ER20" s="372"/>
      <c r="ES20" s="372"/>
      <c r="ET20" s="104"/>
      <c r="EU20" s="104"/>
      <c r="EV20" s="819">
        <v>13</v>
      </c>
      <c r="EW20" s="819"/>
      <c r="EX20" s="819"/>
      <c r="EY20" s="372"/>
      <c r="EZ20" s="372"/>
      <c r="FA20" s="372"/>
      <c r="FB20" s="372"/>
      <c r="FC20" s="372"/>
      <c r="FD20" s="372"/>
      <c r="FE20" s="372"/>
      <c r="FF20" s="372"/>
      <c r="FG20" s="819">
        <v>15</v>
      </c>
      <c r="FH20" s="819"/>
      <c r="FI20" s="819"/>
      <c r="FJ20" s="372"/>
      <c r="FK20" s="372"/>
      <c r="FL20" s="372"/>
      <c r="FM20" s="372"/>
      <c r="FN20" s="372"/>
      <c r="FO20" s="372"/>
      <c r="FP20" s="372"/>
      <c r="FQ20" s="372"/>
      <c r="FR20" s="372"/>
      <c r="FS20" s="717"/>
      <c r="FT20" s="40"/>
      <c r="FU20" s="40"/>
      <c r="FV20" s="40"/>
      <c r="FW20" s="40"/>
      <c r="FX20" s="40"/>
      <c r="FY20" s="719"/>
      <c r="FZ20" s="1138"/>
      <c r="GA20" s="1136"/>
    </row>
    <row r="21" spans="1:183" s="20" customFormat="1" ht="3" customHeight="1">
      <c r="B21" s="248"/>
      <c r="C21" s="248"/>
      <c r="H21" s="12"/>
      <c r="I21" s="12"/>
      <c r="J21" s="12"/>
      <c r="K21" s="12"/>
      <c r="L21" s="12"/>
      <c r="M21" s="610"/>
      <c r="N21" s="37"/>
      <c r="O21" s="37"/>
      <c r="P21" s="37"/>
      <c r="Q21" s="37"/>
      <c r="R21" s="37"/>
      <c r="S21" s="37"/>
      <c r="T21" s="37"/>
      <c r="U21" s="37"/>
      <c r="V21" s="37"/>
      <c r="W21" s="37"/>
      <c r="X21" s="15"/>
      <c r="Y21" s="15"/>
      <c r="Z21" s="962"/>
      <c r="AA21" s="963"/>
      <c r="AB21" s="964"/>
      <c r="AC21" s="15"/>
      <c r="AD21" s="15"/>
      <c r="AE21" s="864">
        <v>8</v>
      </c>
      <c r="AF21" s="865"/>
      <c r="AG21" s="866"/>
      <c r="AH21" s="37"/>
      <c r="AI21" s="864">
        <v>2</v>
      </c>
      <c r="AJ21" s="865"/>
      <c r="AK21" s="866"/>
      <c r="AL21" s="16"/>
      <c r="AM21" s="16"/>
      <c r="AN21" s="1056"/>
      <c r="AO21" s="1057"/>
      <c r="AP21" s="1058"/>
      <c r="AQ21" s="18"/>
      <c r="AR21" s="1056"/>
      <c r="AS21" s="1057"/>
      <c r="AT21" s="1058"/>
      <c r="AU21" s="15"/>
      <c r="AV21" s="829"/>
      <c r="AW21" s="829"/>
      <c r="AX21" s="829"/>
      <c r="AY21" s="829"/>
      <c r="AZ21" s="829"/>
      <c r="BA21" s="829"/>
      <c r="BB21" s="829"/>
      <c r="BC21" s="829"/>
      <c r="BD21" s="829"/>
      <c r="BE21" s="829"/>
      <c r="BF21" s="829"/>
      <c r="BG21" s="829"/>
      <c r="BH21" s="829"/>
      <c r="BI21" s="829"/>
      <c r="BJ21" s="829"/>
      <c r="BK21" s="829"/>
      <c r="BL21" s="829"/>
      <c r="BM21" s="829"/>
      <c r="BN21" s="829"/>
      <c r="BO21" s="829"/>
      <c r="BP21" s="829"/>
      <c r="BQ21" s="829"/>
      <c r="BR21" s="829"/>
      <c r="BS21" s="37"/>
      <c r="BT21" s="37"/>
      <c r="BU21" s="37"/>
      <c r="BV21" s="37"/>
      <c r="BW21" s="37"/>
      <c r="BX21" s="37"/>
      <c r="BY21" s="37"/>
      <c r="BZ21" s="37"/>
      <c r="CA21" s="37"/>
      <c r="CB21" s="830" t="s">
        <v>75</v>
      </c>
      <c r="CC21" s="830"/>
      <c r="CD21" s="830"/>
      <c r="CE21" s="830"/>
      <c r="CF21" s="830"/>
      <c r="CG21" s="12"/>
      <c r="CH21" s="12"/>
      <c r="CI21" s="15"/>
      <c r="CJ21" s="15"/>
      <c r="CK21" s="15"/>
      <c r="CL21" s="15"/>
      <c r="CM21" s="15"/>
      <c r="CN21" s="15"/>
      <c r="CO21" s="15"/>
      <c r="CP21" s="15"/>
      <c r="CQ21" s="37"/>
      <c r="CR21" s="37"/>
      <c r="CS21" s="37"/>
      <c r="CT21" s="37"/>
      <c r="CU21" s="37"/>
      <c r="CV21" s="37"/>
      <c r="CW21" s="37"/>
      <c r="CX21" s="864"/>
      <c r="CY21" s="865"/>
      <c r="CZ21" s="866"/>
      <c r="DA21" s="37"/>
      <c r="DB21" s="864"/>
      <c r="DC21" s="865"/>
      <c r="DD21" s="866"/>
      <c r="DE21" s="37"/>
      <c r="DF21" s="864"/>
      <c r="DG21" s="865"/>
      <c r="DH21" s="866"/>
      <c r="DI21" s="37"/>
      <c r="DJ21" s="864"/>
      <c r="DK21" s="865"/>
      <c r="DL21" s="866"/>
      <c r="DM21" s="37"/>
      <c r="DN21" s="864"/>
      <c r="DO21" s="865"/>
      <c r="DP21" s="866"/>
      <c r="DQ21" s="37"/>
      <c r="DR21" s="864"/>
      <c r="DS21" s="865"/>
      <c r="DT21" s="866"/>
      <c r="DU21" s="37"/>
      <c r="DV21" s="38"/>
      <c r="DW21" s="38"/>
      <c r="DX21" s="38"/>
      <c r="DY21" s="37"/>
      <c r="DZ21" s="37"/>
      <c r="EA21" s="37"/>
      <c r="EB21" s="37"/>
      <c r="EC21" s="37"/>
      <c r="ED21" s="37"/>
      <c r="EE21" s="37"/>
      <c r="EF21" s="37"/>
      <c r="EG21" s="37"/>
      <c r="EH21" s="37"/>
      <c r="EI21" s="37"/>
      <c r="EJ21" s="37"/>
      <c r="EK21" s="864"/>
      <c r="EL21" s="865"/>
      <c r="EM21" s="866"/>
      <c r="EN21" s="37"/>
      <c r="EO21" s="864"/>
      <c r="EP21" s="865"/>
      <c r="EQ21" s="866"/>
      <c r="ER21" s="37"/>
      <c r="ES21" s="37"/>
      <c r="ET21" s="37"/>
      <c r="EU21" s="37"/>
      <c r="EV21" s="864"/>
      <c r="EW21" s="865"/>
      <c r="EX21" s="866"/>
      <c r="EY21" s="37"/>
      <c r="EZ21" s="864"/>
      <c r="FA21" s="865"/>
      <c r="FB21" s="866"/>
      <c r="FC21" s="37"/>
      <c r="FD21" s="37"/>
      <c r="FE21" s="37"/>
      <c r="FF21" s="37"/>
      <c r="FG21" s="864"/>
      <c r="FH21" s="865"/>
      <c r="FI21" s="866"/>
      <c r="FJ21" s="37"/>
      <c r="FK21" s="864"/>
      <c r="FL21" s="865"/>
      <c r="FM21" s="866"/>
      <c r="FN21" s="37"/>
      <c r="FO21" s="37"/>
      <c r="FP21" s="37"/>
      <c r="FQ21" s="37"/>
      <c r="FR21" s="12"/>
      <c r="FS21" s="718"/>
      <c r="FT21" s="12"/>
      <c r="FU21" s="12"/>
      <c r="FV21" s="12"/>
      <c r="FW21" s="12"/>
      <c r="FX21" s="12"/>
      <c r="FY21" s="719"/>
      <c r="GA21" s="1136"/>
    </row>
    <row r="22" spans="1:183" s="20" customFormat="1" ht="11.25" customHeight="1">
      <c r="A22" s="851" t="s">
        <v>684</v>
      </c>
      <c r="B22" s="248"/>
      <c r="C22" s="248"/>
      <c r="H22" s="12"/>
      <c r="I22" s="12"/>
      <c r="J22" s="12"/>
      <c r="K22" s="12"/>
      <c r="L22" s="12"/>
      <c r="M22" s="610"/>
      <c r="N22" s="948" t="s">
        <v>258</v>
      </c>
      <c r="O22" s="948"/>
      <c r="P22" s="948"/>
      <c r="Q22" s="948"/>
      <c r="R22" s="948"/>
      <c r="S22" s="948"/>
      <c r="T22" s="948"/>
      <c r="U22" s="948"/>
      <c r="V22" s="948"/>
      <c r="W22" s="948"/>
      <c r="X22" s="669"/>
      <c r="Y22" s="15"/>
      <c r="Z22" s="986"/>
      <c r="AA22" s="987"/>
      <c r="AB22" s="988"/>
      <c r="AC22" s="15"/>
      <c r="AD22" s="15"/>
      <c r="AE22" s="867"/>
      <c r="AF22" s="830"/>
      <c r="AG22" s="868"/>
      <c r="AH22" s="37"/>
      <c r="AI22" s="867"/>
      <c r="AJ22" s="830"/>
      <c r="AK22" s="868"/>
      <c r="AL22" s="317"/>
      <c r="AM22" s="16"/>
      <c r="AN22" s="1084"/>
      <c r="AO22" s="960"/>
      <c r="AP22" s="961"/>
      <c r="AQ22" s="18"/>
      <c r="AR22" s="1084"/>
      <c r="AS22" s="960"/>
      <c r="AT22" s="961"/>
      <c r="AU22" s="15"/>
      <c r="AV22" s="829"/>
      <c r="AW22" s="829"/>
      <c r="AX22" s="829"/>
      <c r="AY22" s="829"/>
      <c r="AZ22" s="829"/>
      <c r="BA22" s="829"/>
      <c r="BB22" s="829"/>
      <c r="BC22" s="829"/>
      <c r="BD22" s="829"/>
      <c r="BE22" s="829"/>
      <c r="BF22" s="829"/>
      <c r="BG22" s="829"/>
      <c r="BH22" s="829"/>
      <c r="BI22" s="829"/>
      <c r="BJ22" s="829"/>
      <c r="BK22" s="829"/>
      <c r="BL22" s="829"/>
      <c r="BM22" s="829"/>
      <c r="BN22" s="829"/>
      <c r="BO22" s="829"/>
      <c r="BP22" s="829"/>
      <c r="BQ22" s="829"/>
      <c r="BR22" s="829"/>
      <c r="BS22" s="895" t="s">
        <v>79</v>
      </c>
      <c r="BT22" s="895"/>
      <c r="BU22" s="895"/>
      <c r="BV22" s="895"/>
      <c r="BW22" s="895"/>
      <c r="BX22" s="895"/>
      <c r="BY22" s="895"/>
      <c r="BZ22" s="895"/>
      <c r="CA22" s="895"/>
      <c r="CB22" s="830"/>
      <c r="CC22" s="830"/>
      <c r="CD22" s="830"/>
      <c r="CE22" s="830"/>
      <c r="CF22" s="830"/>
      <c r="CG22" s="830" t="s">
        <v>299</v>
      </c>
      <c r="CH22" s="830"/>
      <c r="CI22" s="830"/>
      <c r="CJ22" s="1051"/>
      <c r="CK22" s="1052"/>
      <c r="CL22" s="1053"/>
      <c r="CM22" s="104"/>
      <c r="CN22" s="1051"/>
      <c r="CO22" s="1052"/>
      <c r="CP22" s="1053"/>
      <c r="CQ22" s="830" t="s">
        <v>257</v>
      </c>
      <c r="CR22" s="830"/>
      <c r="CS22" s="830"/>
      <c r="CT22" s="830"/>
      <c r="CU22" s="830"/>
      <c r="CV22" s="830"/>
      <c r="CW22" s="830"/>
      <c r="CX22" s="867"/>
      <c r="CY22" s="830"/>
      <c r="CZ22" s="868"/>
      <c r="DA22" s="37"/>
      <c r="DB22" s="867"/>
      <c r="DC22" s="830"/>
      <c r="DD22" s="868"/>
      <c r="DE22" s="38"/>
      <c r="DF22" s="867"/>
      <c r="DG22" s="830"/>
      <c r="DH22" s="868"/>
      <c r="DI22" s="37"/>
      <c r="DJ22" s="867"/>
      <c r="DK22" s="830"/>
      <c r="DL22" s="868"/>
      <c r="DM22" s="38"/>
      <c r="DN22" s="867"/>
      <c r="DO22" s="830"/>
      <c r="DP22" s="868"/>
      <c r="DQ22" s="37"/>
      <c r="DR22" s="867"/>
      <c r="DS22" s="830"/>
      <c r="DT22" s="868"/>
      <c r="DU22" s="843" t="s">
        <v>23</v>
      </c>
      <c r="DV22" s="843"/>
      <c r="DW22" s="843"/>
      <c r="DX22" s="843"/>
      <c r="DY22" s="843"/>
      <c r="DZ22" s="37"/>
      <c r="EA22" s="37"/>
      <c r="EB22" s="37"/>
      <c r="EC22" s="37"/>
      <c r="ED22" s="984" t="s">
        <v>691</v>
      </c>
      <c r="EE22" s="984"/>
      <c r="EF22" s="984"/>
      <c r="EG22" s="984"/>
      <c r="EH22" s="984"/>
      <c r="EI22" s="984"/>
      <c r="EJ22" s="984"/>
      <c r="EK22" s="867"/>
      <c r="EL22" s="830"/>
      <c r="EM22" s="868"/>
      <c r="EN22" s="37"/>
      <c r="EO22" s="867"/>
      <c r="EP22" s="830"/>
      <c r="EQ22" s="868"/>
      <c r="ER22" s="830" t="s">
        <v>19</v>
      </c>
      <c r="ES22" s="830"/>
      <c r="ET22" s="830"/>
      <c r="EU22" s="830"/>
      <c r="EV22" s="867"/>
      <c r="EW22" s="830"/>
      <c r="EX22" s="868"/>
      <c r="EY22" s="37"/>
      <c r="EZ22" s="867"/>
      <c r="FA22" s="830"/>
      <c r="FB22" s="868"/>
      <c r="FC22" s="830" t="s">
        <v>20</v>
      </c>
      <c r="FD22" s="830"/>
      <c r="FE22" s="830"/>
      <c r="FF22" s="830"/>
      <c r="FG22" s="867"/>
      <c r="FH22" s="830"/>
      <c r="FI22" s="868"/>
      <c r="FJ22" s="37"/>
      <c r="FK22" s="867"/>
      <c r="FL22" s="830"/>
      <c r="FM22" s="868"/>
      <c r="FN22" s="830" t="s">
        <v>21</v>
      </c>
      <c r="FO22" s="830"/>
      <c r="FP22" s="830"/>
      <c r="FQ22" s="830"/>
      <c r="FR22" s="12"/>
      <c r="FS22" s="718"/>
      <c r="FT22" s="12"/>
      <c r="FU22" s="12"/>
      <c r="FV22" s="12"/>
      <c r="FW22" s="12"/>
      <c r="FX22" s="12"/>
      <c r="FY22" s="719"/>
      <c r="GA22" s="1136"/>
    </row>
    <row r="23" spans="1:183" s="20" customFormat="1" ht="11.25" customHeight="1">
      <c r="A23" s="851"/>
      <c r="B23" s="248"/>
      <c r="C23" s="248"/>
      <c r="H23" s="12"/>
      <c r="I23" s="12"/>
      <c r="J23" s="12"/>
      <c r="K23" s="12"/>
      <c r="L23" s="12"/>
      <c r="M23" s="610"/>
      <c r="N23" s="948"/>
      <c r="O23" s="948"/>
      <c r="P23" s="948"/>
      <c r="Q23" s="948"/>
      <c r="R23" s="948"/>
      <c r="S23" s="948"/>
      <c r="T23" s="948"/>
      <c r="U23" s="948"/>
      <c r="V23" s="948"/>
      <c r="W23" s="948"/>
      <c r="X23" s="669"/>
      <c r="Y23" s="19"/>
      <c r="Z23" s="986"/>
      <c r="AA23" s="987"/>
      <c r="AB23" s="988"/>
      <c r="AC23" s="19"/>
      <c r="AD23" s="19"/>
      <c r="AE23" s="867"/>
      <c r="AF23" s="830"/>
      <c r="AG23" s="868"/>
      <c r="AH23" s="38"/>
      <c r="AI23" s="867"/>
      <c r="AJ23" s="830"/>
      <c r="AK23" s="868"/>
      <c r="AL23" s="317"/>
      <c r="AM23" s="317"/>
      <c r="AN23" s="1084"/>
      <c r="AO23" s="960"/>
      <c r="AP23" s="961"/>
      <c r="AQ23" s="21"/>
      <c r="AR23" s="1084"/>
      <c r="AS23" s="960"/>
      <c r="AT23" s="961"/>
      <c r="AU23" s="19"/>
      <c r="AV23" s="853" t="str">
        <f>+会社名等!D6</f>
        <v>○○知事</v>
      </c>
      <c r="AW23" s="853"/>
      <c r="AX23" s="853"/>
      <c r="AY23" s="853"/>
      <c r="AZ23" s="853"/>
      <c r="BA23" s="853"/>
      <c r="BB23" s="853"/>
      <c r="BC23" s="853"/>
      <c r="BD23" s="853"/>
      <c r="BE23" s="853"/>
      <c r="BF23" s="853"/>
      <c r="BG23" s="853"/>
      <c r="BH23" s="853"/>
      <c r="BI23" s="853"/>
      <c r="BJ23" s="853"/>
      <c r="BK23" s="853"/>
      <c r="BL23" s="853"/>
      <c r="BM23" s="853"/>
      <c r="BN23" s="853"/>
      <c r="BO23" s="853"/>
      <c r="BP23" s="853"/>
      <c r="BQ23" s="853"/>
      <c r="BR23" s="853"/>
      <c r="BS23" s="895"/>
      <c r="BT23" s="895"/>
      <c r="BU23" s="895"/>
      <c r="BV23" s="895"/>
      <c r="BW23" s="895"/>
      <c r="BX23" s="895"/>
      <c r="BY23" s="895"/>
      <c r="BZ23" s="895"/>
      <c r="CA23" s="895"/>
      <c r="CB23" s="983" t="s">
        <v>76</v>
      </c>
      <c r="CC23" s="983"/>
      <c r="CD23" s="983"/>
      <c r="CE23" s="983"/>
      <c r="CF23" s="983"/>
      <c r="CG23" s="830"/>
      <c r="CH23" s="830"/>
      <c r="CI23" s="830"/>
      <c r="CJ23" s="1126"/>
      <c r="CK23" s="1127"/>
      <c r="CL23" s="1128"/>
      <c r="CM23" s="104"/>
      <c r="CN23" s="1126"/>
      <c r="CO23" s="1127"/>
      <c r="CP23" s="1128"/>
      <c r="CQ23" s="830"/>
      <c r="CR23" s="830"/>
      <c r="CS23" s="830"/>
      <c r="CT23" s="830"/>
      <c r="CU23" s="830"/>
      <c r="CV23" s="830"/>
      <c r="CW23" s="830"/>
      <c r="CX23" s="867"/>
      <c r="CY23" s="830"/>
      <c r="CZ23" s="868"/>
      <c r="DA23" s="38"/>
      <c r="DB23" s="867"/>
      <c r="DC23" s="830"/>
      <c r="DD23" s="868"/>
      <c r="DE23" s="38"/>
      <c r="DF23" s="867"/>
      <c r="DG23" s="830"/>
      <c r="DH23" s="868"/>
      <c r="DI23" s="38"/>
      <c r="DJ23" s="867"/>
      <c r="DK23" s="830"/>
      <c r="DL23" s="868"/>
      <c r="DM23" s="38"/>
      <c r="DN23" s="867"/>
      <c r="DO23" s="830"/>
      <c r="DP23" s="868"/>
      <c r="DQ23" s="38"/>
      <c r="DR23" s="867"/>
      <c r="DS23" s="830"/>
      <c r="DT23" s="868"/>
      <c r="DU23" s="843"/>
      <c r="DV23" s="843"/>
      <c r="DW23" s="843"/>
      <c r="DX23" s="843"/>
      <c r="DY23" s="843"/>
      <c r="DZ23" s="38"/>
      <c r="EA23" s="38"/>
      <c r="EB23" s="37"/>
      <c r="EC23" s="37"/>
      <c r="ED23" s="984"/>
      <c r="EE23" s="984"/>
      <c r="EF23" s="984"/>
      <c r="EG23" s="984"/>
      <c r="EH23" s="984"/>
      <c r="EI23" s="984"/>
      <c r="EJ23" s="984"/>
      <c r="EK23" s="867"/>
      <c r="EL23" s="830"/>
      <c r="EM23" s="868"/>
      <c r="EN23" s="37"/>
      <c r="EO23" s="867"/>
      <c r="EP23" s="830"/>
      <c r="EQ23" s="868"/>
      <c r="ER23" s="830"/>
      <c r="ES23" s="830"/>
      <c r="ET23" s="830"/>
      <c r="EU23" s="830"/>
      <c r="EV23" s="867"/>
      <c r="EW23" s="830"/>
      <c r="EX23" s="868"/>
      <c r="EY23" s="37"/>
      <c r="EZ23" s="867"/>
      <c r="FA23" s="830"/>
      <c r="FB23" s="868"/>
      <c r="FC23" s="830"/>
      <c r="FD23" s="830"/>
      <c r="FE23" s="830"/>
      <c r="FF23" s="830"/>
      <c r="FG23" s="867"/>
      <c r="FH23" s="830"/>
      <c r="FI23" s="868"/>
      <c r="FJ23" s="37"/>
      <c r="FK23" s="867"/>
      <c r="FL23" s="830"/>
      <c r="FM23" s="868"/>
      <c r="FN23" s="830"/>
      <c r="FO23" s="830"/>
      <c r="FP23" s="830"/>
      <c r="FQ23" s="830"/>
      <c r="FR23" s="12"/>
      <c r="FS23" s="718"/>
      <c r="FT23" s="12"/>
      <c r="FU23" s="12"/>
      <c r="FV23" s="12"/>
      <c r="FW23" s="12"/>
      <c r="FX23" s="12"/>
      <c r="FY23" s="719"/>
      <c r="GA23" s="1137"/>
    </row>
    <row r="24" spans="1:183" s="20" customFormat="1" ht="3" customHeight="1">
      <c r="B24" s="248"/>
      <c r="C24" s="248"/>
      <c r="H24" s="12"/>
      <c r="I24" s="12"/>
      <c r="J24" s="12"/>
      <c r="K24" s="12"/>
      <c r="L24" s="12"/>
      <c r="M24" s="610"/>
      <c r="N24" s="620"/>
      <c r="O24" s="620"/>
      <c r="P24" s="620"/>
      <c r="Q24" s="620"/>
      <c r="R24" s="620"/>
      <c r="S24" s="620"/>
      <c r="T24" s="620"/>
      <c r="U24" s="620"/>
      <c r="V24" s="620"/>
      <c r="W24" s="620"/>
      <c r="X24" s="669"/>
      <c r="Y24" s="19"/>
      <c r="Z24" s="965"/>
      <c r="AA24" s="966"/>
      <c r="AB24" s="967"/>
      <c r="AC24" s="19"/>
      <c r="AD24" s="19"/>
      <c r="AE24" s="869"/>
      <c r="AF24" s="870"/>
      <c r="AG24" s="871"/>
      <c r="AH24" s="38"/>
      <c r="AI24" s="869"/>
      <c r="AJ24" s="870"/>
      <c r="AK24" s="871"/>
      <c r="AL24" s="317"/>
      <c r="AM24" s="317"/>
      <c r="AN24" s="1059"/>
      <c r="AO24" s="1060"/>
      <c r="AP24" s="1061"/>
      <c r="AQ24" s="21"/>
      <c r="AR24" s="1059"/>
      <c r="AS24" s="1060"/>
      <c r="AT24" s="1061"/>
      <c r="AU24" s="19"/>
      <c r="AV24" s="853"/>
      <c r="AW24" s="853"/>
      <c r="AX24" s="853"/>
      <c r="AY24" s="853"/>
      <c r="AZ24" s="853"/>
      <c r="BA24" s="853"/>
      <c r="BB24" s="853"/>
      <c r="BC24" s="853"/>
      <c r="BD24" s="853"/>
      <c r="BE24" s="853"/>
      <c r="BF24" s="853"/>
      <c r="BG24" s="853"/>
      <c r="BH24" s="853"/>
      <c r="BI24" s="853"/>
      <c r="BJ24" s="853"/>
      <c r="BK24" s="853"/>
      <c r="BL24" s="853"/>
      <c r="BM24" s="853"/>
      <c r="BN24" s="853"/>
      <c r="BO24" s="853"/>
      <c r="BP24" s="853"/>
      <c r="BQ24" s="853"/>
      <c r="BR24" s="853"/>
      <c r="BS24" s="37"/>
      <c r="BT24" s="37"/>
      <c r="BU24" s="38"/>
      <c r="BV24" s="38"/>
      <c r="BW24" s="38"/>
      <c r="BX24" s="38"/>
      <c r="BY24" s="38"/>
      <c r="BZ24" s="38"/>
      <c r="CA24" s="37"/>
      <c r="CB24" s="983"/>
      <c r="CC24" s="983"/>
      <c r="CD24" s="983"/>
      <c r="CE24" s="983"/>
      <c r="CF24" s="983"/>
      <c r="CG24" s="12"/>
      <c r="CH24" s="669"/>
      <c r="CI24" s="12"/>
      <c r="CJ24" s="19"/>
      <c r="CK24" s="19"/>
      <c r="CL24" s="19"/>
      <c r="CM24" s="19"/>
      <c r="CN24" s="19"/>
      <c r="CO24" s="19"/>
      <c r="CP24" s="19"/>
      <c r="CQ24" s="38"/>
      <c r="CR24" s="38"/>
      <c r="CS24" s="38"/>
      <c r="CT24" s="38"/>
      <c r="CU24" s="38"/>
      <c r="CV24" s="38"/>
      <c r="CW24" s="38"/>
      <c r="CX24" s="869"/>
      <c r="CY24" s="870"/>
      <c r="CZ24" s="871"/>
      <c r="DA24" s="38"/>
      <c r="DB24" s="869"/>
      <c r="DC24" s="870"/>
      <c r="DD24" s="871"/>
      <c r="DE24" s="38"/>
      <c r="DF24" s="869"/>
      <c r="DG24" s="870"/>
      <c r="DH24" s="871"/>
      <c r="DI24" s="38"/>
      <c r="DJ24" s="869"/>
      <c r="DK24" s="870"/>
      <c r="DL24" s="871"/>
      <c r="DM24" s="38"/>
      <c r="DN24" s="869"/>
      <c r="DO24" s="870"/>
      <c r="DP24" s="871"/>
      <c r="DQ24" s="38"/>
      <c r="DR24" s="869"/>
      <c r="DS24" s="870"/>
      <c r="DT24" s="871"/>
      <c r="DU24" s="38"/>
      <c r="DV24" s="38"/>
      <c r="DW24" s="38"/>
      <c r="DX24" s="38"/>
      <c r="DY24" s="38"/>
      <c r="DZ24" s="38"/>
      <c r="EA24" s="38"/>
      <c r="EB24" s="38"/>
      <c r="EC24" s="38"/>
      <c r="ED24" s="833"/>
      <c r="EE24" s="833"/>
      <c r="EF24" s="833"/>
      <c r="EG24" s="833"/>
      <c r="EH24" s="833"/>
      <c r="EI24" s="833"/>
      <c r="EJ24" s="973"/>
      <c r="EK24" s="869"/>
      <c r="EL24" s="870"/>
      <c r="EM24" s="871"/>
      <c r="EN24" s="38"/>
      <c r="EO24" s="869"/>
      <c r="EP24" s="870"/>
      <c r="EQ24" s="871"/>
      <c r="ER24" s="37"/>
      <c r="ES24" s="37"/>
      <c r="ET24" s="38"/>
      <c r="EU24" s="37"/>
      <c r="EV24" s="869"/>
      <c r="EW24" s="870"/>
      <c r="EX24" s="871"/>
      <c r="EY24" s="38"/>
      <c r="EZ24" s="869"/>
      <c r="FA24" s="870"/>
      <c r="FB24" s="871"/>
      <c r="FC24" s="37"/>
      <c r="FD24" s="37"/>
      <c r="FE24" s="37"/>
      <c r="FF24" s="37"/>
      <c r="FG24" s="869"/>
      <c r="FH24" s="870"/>
      <c r="FI24" s="871"/>
      <c r="FJ24" s="37"/>
      <c r="FK24" s="869"/>
      <c r="FL24" s="870"/>
      <c r="FM24" s="871"/>
      <c r="FN24" s="37"/>
      <c r="FO24" s="37"/>
      <c r="FP24" s="37"/>
      <c r="FQ24" s="37"/>
      <c r="FR24" s="12"/>
      <c r="FS24" s="718"/>
      <c r="FT24" s="12"/>
      <c r="FU24" s="12"/>
      <c r="FV24" s="12"/>
      <c r="FW24" s="12"/>
      <c r="FX24" s="12"/>
      <c r="FY24" s="719"/>
    </row>
    <row r="25" spans="1:183" s="20" customFormat="1" ht="3" customHeight="1">
      <c r="B25" s="248"/>
      <c r="C25" s="248"/>
      <c r="H25" s="12"/>
      <c r="I25" s="12"/>
      <c r="J25" s="12"/>
      <c r="K25" s="12"/>
      <c r="L25" s="12"/>
      <c r="M25" s="610"/>
      <c r="N25" s="620"/>
      <c r="O25" s="620"/>
      <c r="P25" s="620"/>
      <c r="Q25" s="620"/>
      <c r="R25" s="620"/>
      <c r="S25" s="620"/>
      <c r="T25" s="620"/>
      <c r="U25" s="620"/>
      <c r="V25" s="620"/>
      <c r="W25" s="620"/>
      <c r="X25" s="669"/>
      <c r="Y25" s="19"/>
      <c r="Z25" s="712"/>
      <c r="AA25" s="712"/>
      <c r="AB25" s="712"/>
      <c r="AC25" s="19"/>
      <c r="AD25" s="19"/>
      <c r="AE25" s="38"/>
      <c r="AF25" s="38"/>
      <c r="AG25" s="38"/>
      <c r="AH25" s="38"/>
      <c r="AI25" s="38"/>
      <c r="AJ25" s="38"/>
      <c r="AK25" s="38"/>
      <c r="AL25" s="43"/>
      <c r="AM25" s="19"/>
      <c r="AN25" s="19"/>
      <c r="AO25" s="19"/>
      <c r="AP25" s="19"/>
      <c r="AQ25" s="19"/>
      <c r="AR25" s="19"/>
      <c r="AS25" s="19"/>
      <c r="AT25" s="19"/>
      <c r="AU25" s="19"/>
      <c r="AV25" s="853"/>
      <c r="AW25" s="853"/>
      <c r="AX25" s="853"/>
      <c r="AY25" s="853"/>
      <c r="AZ25" s="853"/>
      <c r="BA25" s="853"/>
      <c r="BB25" s="853"/>
      <c r="BC25" s="853"/>
      <c r="BD25" s="853"/>
      <c r="BE25" s="853"/>
      <c r="BF25" s="853"/>
      <c r="BG25" s="853"/>
      <c r="BH25" s="853"/>
      <c r="BI25" s="853"/>
      <c r="BJ25" s="853"/>
      <c r="BK25" s="853"/>
      <c r="BL25" s="853"/>
      <c r="BM25" s="853"/>
      <c r="BN25" s="853"/>
      <c r="BO25" s="853"/>
      <c r="BP25" s="853"/>
      <c r="BQ25" s="853"/>
      <c r="BR25" s="853"/>
      <c r="BS25" s="100"/>
      <c r="BT25" s="100"/>
      <c r="BU25" s="100"/>
      <c r="BV25" s="100"/>
      <c r="BW25" s="38"/>
      <c r="BX25" s="38"/>
      <c r="BY25" s="38"/>
      <c r="BZ25" s="38"/>
      <c r="CA25" s="38"/>
      <c r="CB25" s="38"/>
      <c r="CC25" s="38"/>
      <c r="CD25" s="38"/>
      <c r="CE25" s="38"/>
      <c r="CF25" s="38"/>
      <c r="CG25" s="21"/>
      <c r="CH25" s="669"/>
      <c r="CI25" s="12"/>
      <c r="CJ25" s="19"/>
      <c r="CK25" s="19"/>
      <c r="CL25" s="19"/>
      <c r="CM25" s="19"/>
      <c r="CN25" s="19"/>
      <c r="CO25" s="19"/>
      <c r="CP25" s="19"/>
      <c r="CQ25" s="19"/>
      <c r="CR25" s="19"/>
      <c r="CS25" s="318"/>
      <c r="CT25" s="318"/>
      <c r="CU25" s="318"/>
      <c r="CV25" s="712"/>
      <c r="CW25" s="712"/>
      <c r="CX25" s="712"/>
      <c r="CY25" s="19"/>
      <c r="CZ25" s="712"/>
      <c r="DA25" s="712"/>
      <c r="DB25" s="712"/>
      <c r="DC25" s="19"/>
      <c r="DD25" s="712"/>
      <c r="DE25" s="712"/>
      <c r="DF25" s="712"/>
      <c r="DG25" s="19"/>
      <c r="DH25" s="712"/>
      <c r="DI25" s="712"/>
      <c r="DJ25" s="712"/>
      <c r="DK25" s="19"/>
      <c r="DL25" s="712"/>
      <c r="DM25" s="712"/>
      <c r="DN25" s="712"/>
      <c r="DO25" s="712"/>
      <c r="DP25" s="712"/>
      <c r="DQ25" s="712"/>
      <c r="DR25" s="712"/>
      <c r="DS25" s="712"/>
      <c r="DT25" s="19"/>
      <c r="DU25" s="19"/>
      <c r="DV25" s="19"/>
      <c r="DW25" s="19"/>
      <c r="DX25" s="19"/>
      <c r="DY25" s="21"/>
      <c r="DZ25" s="21"/>
      <c r="EA25" s="21"/>
      <c r="EB25" s="21"/>
      <c r="EC25" s="21"/>
      <c r="ED25" s="21"/>
      <c r="EE25" s="21"/>
      <c r="EF25" s="21"/>
      <c r="EG25" s="712"/>
      <c r="EH25" s="712"/>
      <c r="EI25" s="712"/>
      <c r="EJ25" s="19"/>
      <c r="EK25" s="712"/>
      <c r="EL25" s="712"/>
      <c r="EM25" s="712"/>
      <c r="EN25" s="19"/>
      <c r="EO25" s="19"/>
      <c r="EP25" s="19"/>
      <c r="EQ25" s="712"/>
      <c r="ER25" s="712"/>
      <c r="ES25" s="712"/>
      <c r="ET25" s="712"/>
      <c r="EU25" s="712"/>
      <c r="EV25" s="712"/>
      <c r="EW25" s="712"/>
      <c r="EX25" s="19"/>
      <c r="EY25" s="19"/>
      <c r="EZ25" s="712"/>
      <c r="FA25" s="712"/>
      <c r="FB25" s="19"/>
      <c r="FC25" s="712"/>
      <c r="FD25" s="712"/>
      <c r="FE25" s="19"/>
      <c r="FF25" s="19"/>
      <c r="FG25" s="19"/>
      <c r="FH25" s="19"/>
      <c r="FI25" s="12"/>
      <c r="FJ25" s="12"/>
      <c r="FK25" s="12"/>
      <c r="FL25" s="12"/>
      <c r="FM25" s="12"/>
      <c r="FN25" s="12"/>
      <c r="FO25" s="12"/>
      <c r="FP25" s="12"/>
      <c r="FQ25" s="12"/>
      <c r="FR25" s="12"/>
      <c r="FS25" s="718"/>
      <c r="FT25" s="12"/>
      <c r="FU25" s="12"/>
      <c r="FV25" s="12"/>
      <c r="FW25" s="12"/>
      <c r="FX25" s="12"/>
      <c r="FY25" s="719"/>
    </row>
    <row r="26" spans="1:183" s="20" customFormat="1" ht="6" customHeight="1" thickBot="1">
      <c r="B26" s="248"/>
      <c r="C26" s="248"/>
      <c r="H26" s="12"/>
      <c r="I26" s="12"/>
      <c r="J26" s="12"/>
      <c r="K26" s="12"/>
      <c r="L26" s="12"/>
      <c r="M26" s="351"/>
      <c r="N26" s="323"/>
      <c r="O26" s="323"/>
      <c r="P26" s="323"/>
      <c r="Q26" s="323"/>
      <c r="R26" s="323"/>
      <c r="S26" s="323"/>
      <c r="T26" s="323"/>
      <c r="U26" s="323"/>
      <c r="V26" s="323"/>
      <c r="W26" s="323"/>
      <c r="X26" s="323"/>
      <c r="Y26" s="320"/>
      <c r="Z26" s="319"/>
      <c r="AA26" s="319"/>
      <c r="AB26" s="319"/>
      <c r="AC26" s="320"/>
      <c r="AD26" s="320"/>
      <c r="AE26" s="324"/>
      <c r="AF26" s="324"/>
      <c r="AG26" s="324"/>
      <c r="AH26" s="324"/>
      <c r="AI26" s="324"/>
      <c r="AJ26" s="324"/>
      <c r="AK26" s="324"/>
      <c r="AL26" s="325"/>
      <c r="AM26" s="320"/>
      <c r="AN26" s="320"/>
      <c r="AO26" s="320"/>
      <c r="AP26" s="320"/>
      <c r="AQ26" s="320"/>
      <c r="AR26" s="320"/>
      <c r="AS26" s="320"/>
      <c r="AT26" s="320"/>
      <c r="AU26" s="320"/>
      <c r="AV26" s="320"/>
      <c r="AW26" s="320"/>
      <c r="AX26" s="320"/>
      <c r="AY26" s="320"/>
      <c r="AZ26" s="320"/>
      <c r="BA26" s="320"/>
      <c r="BB26" s="320"/>
      <c r="BC26" s="320"/>
      <c r="BD26" s="320"/>
      <c r="BE26" s="320"/>
      <c r="BF26" s="320"/>
      <c r="BG26" s="320"/>
      <c r="BH26" s="320"/>
      <c r="BI26" s="320"/>
      <c r="BJ26" s="320"/>
      <c r="BK26" s="320"/>
      <c r="BL26" s="320"/>
      <c r="BM26" s="320"/>
      <c r="BN26" s="320"/>
      <c r="BO26" s="320"/>
      <c r="BP26" s="320"/>
      <c r="BQ26" s="326"/>
      <c r="BR26" s="326"/>
      <c r="BS26" s="326"/>
      <c r="BT26" s="326"/>
      <c r="BU26" s="327"/>
      <c r="BV26" s="327"/>
      <c r="BW26" s="320"/>
      <c r="BX26" s="328"/>
      <c r="BY26" s="328"/>
      <c r="BZ26" s="328"/>
      <c r="CA26" s="328"/>
      <c r="CB26" s="320"/>
      <c r="CC26" s="325"/>
      <c r="CD26" s="325"/>
      <c r="CE26" s="325"/>
      <c r="CF26" s="325"/>
      <c r="CG26" s="325"/>
      <c r="CH26" s="325"/>
      <c r="CI26" s="325"/>
      <c r="CJ26" s="325"/>
      <c r="CK26" s="326"/>
      <c r="CL26" s="326"/>
      <c r="CM26" s="326"/>
      <c r="CN26" s="326"/>
      <c r="CO26" s="320"/>
      <c r="CP26" s="320"/>
      <c r="CQ26" s="320"/>
      <c r="CR26" s="320"/>
      <c r="CS26" s="320"/>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0"/>
      <c r="DR26" s="329"/>
      <c r="DS26" s="329"/>
      <c r="DT26" s="329"/>
      <c r="DU26" s="320"/>
      <c r="DV26" s="320"/>
      <c r="DW26" s="320"/>
      <c r="DX26" s="320"/>
      <c r="DY26" s="320"/>
      <c r="DZ26" s="320"/>
      <c r="EA26" s="320"/>
      <c r="EB26" s="320"/>
      <c r="EC26" s="325"/>
      <c r="ED26" s="320"/>
      <c r="EE26" s="325"/>
      <c r="EF26" s="320"/>
      <c r="EG26" s="325"/>
      <c r="EH26" s="320"/>
      <c r="EI26" s="325"/>
      <c r="EJ26" s="320"/>
      <c r="EK26" s="325"/>
      <c r="EL26" s="320"/>
      <c r="EM26" s="320"/>
      <c r="EN26" s="325"/>
      <c r="EO26" s="320"/>
      <c r="EP26" s="325"/>
      <c r="EQ26" s="325"/>
      <c r="ER26" s="320"/>
      <c r="ES26" s="325"/>
      <c r="ET26" s="325"/>
      <c r="EU26" s="320"/>
      <c r="EV26" s="325"/>
      <c r="EW26" s="320"/>
      <c r="EX26" s="320"/>
      <c r="EY26" s="325"/>
      <c r="EZ26" s="320"/>
      <c r="FA26" s="320"/>
      <c r="FB26" s="325"/>
      <c r="FC26" s="320"/>
      <c r="FD26" s="325"/>
      <c r="FE26" s="325"/>
      <c r="FF26" s="320"/>
      <c r="FG26" s="325"/>
      <c r="FH26" s="320"/>
      <c r="FI26" s="320"/>
      <c r="FJ26" s="325"/>
      <c r="FK26" s="320"/>
      <c r="FL26" s="320"/>
      <c r="FM26" s="325"/>
      <c r="FN26" s="320"/>
      <c r="FO26" s="325"/>
      <c r="FP26" s="325"/>
      <c r="FQ26" s="320"/>
      <c r="FR26" s="325"/>
      <c r="FS26" s="352"/>
      <c r="FT26" s="12"/>
      <c r="FU26" s="12"/>
      <c r="FV26" s="12"/>
      <c r="FW26" s="12"/>
      <c r="FX26" s="12"/>
      <c r="FY26" s="105"/>
    </row>
    <row r="27" spans="1:183" s="8" customFormat="1" ht="42" customHeight="1">
      <c r="B27" s="198"/>
      <c r="C27" s="198"/>
      <c r="H27" s="1086" t="s">
        <v>93</v>
      </c>
      <c r="I27" s="1086"/>
      <c r="J27" s="1086"/>
      <c r="K27" s="1086"/>
      <c r="L27" s="1086"/>
      <c r="M27" s="1086"/>
      <c r="N27" s="1086"/>
      <c r="O27" s="1086"/>
      <c r="P27" s="1086"/>
      <c r="Q27" s="1086"/>
      <c r="R27" s="1086"/>
      <c r="S27" s="1086"/>
      <c r="T27" s="1086"/>
      <c r="U27" s="1086"/>
      <c r="V27" s="1086"/>
      <c r="W27" s="1086"/>
      <c r="X27" s="1086"/>
      <c r="Y27" s="1086"/>
      <c r="Z27" s="1086"/>
      <c r="AA27" s="1086"/>
      <c r="AB27" s="1086"/>
      <c r="AC27" s="1086"/>
      <c r="AD27" s="1086"/>
      <c r="AE27" s="1086"/>
      <c r="AF27" s="1086"/>
      <c r="AG27" s="1086"/>
      <c r="AH27" s="1086"/>
      <c r="AI27" s="1086"/>
      <c r="AJ27" s="1086"/>
      <c r="AK27" s="1086"/>
      <c r="AL27" s="1086"/>
      <c r="AM27" s="1086"/>
      <c r="AN27" s="330"/>
      <c r="AO27" s="19"/>
      <c r="AP27" s="19"/>
      <c r="AQ27" s="19"/>
      <c r="AR27" s="19"/>
      <c r="AS27" s="19"/>
      <c r="AT27" s="19"/>
      <c r="AU27" s="19"/>
      <c r="AV27" s="103"/>
      <c r="AW27" s="103"/>
      <c r="AX27" s="103"/>
      <c r="AY27" s="103"/>
      <c r="AZ27" s="19"/>
      <c r="BA27" s="19"/>
      <c r="BB27" s="19"/>
      <c r="BC27" s="19"/>
      <c r="BD27" s="19"/>
      <c r="BE27" s="19"/>
      <c r="BF27" s="19"/>
      <c r="BG27" s="19"/>
      <c r="BH27" s="19"/>
      <c r="BI27" s="19"/>
      <c r="BJ27" s="19"/>
      <c r="BK27" s="19"/>
      <c r="BL27" s="19"/>
      <c r="BM27" s="19"/>
      <c r="BN27" s="19"/>
      <c r="BO27" s="19"/>
      <c r="BP27" s="318"/>
      <c r="BQ27" s="318"/>
      <c r="BR27" s="318"/>
      <c r="BS27" s="318"/>
      <c r="BT27" s="331"/>
      <c r="BU27" s="331"/>
      <c r="BV27" s="331"/>
      <c r="BW27" s="331"/>
      <c r="BX27" s="103"/>
      <c r="BY27" s="332"/>
      <c r="BZ27" s="332"/>
      <c r="CA27" s="332"/>
      <c r="CB27" s="103"/>
      <c r="CC27" s="96"/>
      <c r="CD27" s="96"/>
      <c r="CE27" s="96"/>
      <c r="CF27" s="96"/>
      <c r="CG27" s="96"/>
      <c r="CH27" s="96"/>
      <c r="CI27" s="96"/>
      <c r="CJ27" s="103"/>
      <c r="CK27" s="333"/>
      <c r="CL27" s="333"/>
      <c r="CM27" s="333"/>
      <c r="CN27" s="103"/>
      <c r="CO27" s="103"/>
      <c r="CP27" s="103"/>
      <c r="CQ27" s="103"/>
      <c r="CR27" s="103"/>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103"/>
      <c r="DQ27" s="23"/>
      <c r="DR27" s="23"/>
      <c r="DS27" s="23"/>
      <c r="DT27" s="103"/>
      <c r="DU27" s="103"/>
      <c r="DV27" s="103"/>
      <c r="DW27" s="103"/>
      <c r="DX27" s="103"/>
      <c r="DY27" s="103"/>
      <c r="DZ27" s="103"/>
      <c r="EA27" s="103"/>
      <c r="EB27" s="103"/>
      <c r="EC27" s="96"/>
      <c r="ED27" s="96"/>
      <c r="EE27" s="96"/>
      <c r="EF27" s="96"/>
      <c r="EG27" s="96"/>
      <c r="EH27" s="96"/>
      <c r="EI27" s="96"/>
      <c r="EJ27" s="96"/>
      <c r="EK27" s="96"/>
      <c r="EL27" s="96"/>
      <c r="EM27" s="96"/>
      <c r="EN27" s="96"/>
      <c r="EO27" s="96"/>
      <c r="EP27" s="96"/>
      <c r="EQ27" s="96"/>
      <c r="ER27" s="96"/>
      <c r="ES27" s="96"/>
      <c r="ET27" s="96"/>
      <c r="EU27" s="96"/>
      <c r="EV27" s="96"/>
      <c r="EW27" s="96"/>
      <c r="EX27" s="96"/>
      <c r="EY27" s="96"/>
      <c r="EZ27" s="96"/>
      <c r="FA27" s="96"/>
      <c r="FB27" s="96"/>
      <c r="FC27" s="103"/>
      <c r="FD27" s="103"/>
      <c r="FE27" s="103"/>
      <c r="FF27" s="7"/>
      <c r="FG27" s="7"/>
      <c r="FH27" s="7"/>
      <c r="FI27" s="7"/>
      <c r="FJ27" s="7"/>
      <c r="FK27" s="7"/>
      <c r="FL27" s="7"/>
      <c r="FM27" s="7"/>
      <c r="FN27" s="7"/>
      <c r="FO27" s="7"/>
      <c r="FP27" s="7"/>
      <c r="FQ27" s="7"/>
      <c r="FR27" s="7"/>
      <c r="FS27" s="7"/>
      <c r="FT27" s="7"/>
      <c r="FU27" s="7"/>
      <c r="FV27" s="7"/>
      <c r="FW27" s="7"/>
      <c r="FX27" s="7"/>
      <c r="FY27" s="105"/>
    </row>
    <row r="28" spans="1:183" s="8" customFormat="1" ht="28.5" customHeight="1">
      <c r="B28" s="198"/>
      <c r="C28" s="198"/>
      <c r="H28" s="353"/>
      <c r="I28" s="354"/>
      <c r="J28" s="354"/>
      <c r="K28" s="354"/>
      <c r="L28" s="354"/>
      <c r="M28" s="355"/>
      <c r="N28" s="355"/>
      <c r="O28" s="355"/>
      <c r="P28" s="355"/>
      <c r="Q28" s="355"/>
      <c r="R28" s="355"/>
      <c r="S28" s="355"/>
      <c r="T28" s="355"/>
      <c r="U28" s="355"/>
      <c r="V28" s="355"/>
      <c r="W28" s="355"/>
      <c r="X28" s="355"/>
      <c r="Y28" s="356"/>
      <c r="Z28" s="357"/>
      <c r="AA28" s="358"/>
      <c r="AB28" s="358"/>
      <c r="AC28" s="358"/>
      <c r="AD28" s="358"/>
      <c r="AE28" s="358"/>
      <c r="AF28" s="358"/>
      <c r="AG28" s="358"/>
      <c r="AH28" s="358"/>
      <c r="AI28" s="358"/>
      <c r="AJ28" s="358"/>
      <c r="AK28" s="358"/>
      <c r="AL28" s="358"/>
      <c r="AM28" s="358"/>
      <c r="AN28" s="1083" t="s">
        <v>368</v>
      </c>
      <c r="AO28" s="1083"/>
      <c r="AP28" s="1083"/>
      <c r="AQ28" s="1083"/>
      <c r="AR28" s="1083"/>
      <c r="AS28" s="1083"/>
      <c r="AT28" s="1083"/>
      <c r="AU28" s="1083"/>
      <c r="AV28" s="1083"/>
      <c r="AW28" s="1083"/>
      <c r="AX28" s="1083"/>
      <c r="AY28" s="1083"/>
      <c r="AZ28" s="1083"/>
      <c r="BA28" s="1080"/>
      <c r="BB28" s="1080"/>
      <c r="BC28" s="1080"/>
      <c r="BD28" s="1080"/>
      <c r="BE28" s="1080"/>
      <c r="BF28" s="1080"/>
      <c r="BG28" s="1080"/>
      <c r="BH28" s="1080"/>
      <c r="BI28" s="1080"/>
      <c r="BJ28" s="1080"/>
      <c r="BK28" s="1080"/>
      <c r="BL28" s="1080"/>
      <c r="BM28" s="1080"/>
      <c r="BN28" s="1080"/>
      <c r="BO28" s="1080"/>
      <c r="BP28" s="1080"/>
      <c r="BQ28" s="1080"/>
      <c r="BR28" s="1080"/>
      <c r="BS28" s="1080"/>
      <c r="BT28" s="1080"/>
      <c r="BU28" s="1080"/>
      <c r="BV28" s="1080"/>
      <c r="BW28" s="1080"/>
      <c r="BX28" s="1080"/>
      <c r="BY28" s="1080"/>
      <c r="BZ28" s="1080"/>
      <c r="CA28" s="1080"/>
      <c r="CB28" s="1080"/>
      <c r="CC28" s="1080"/>
      <c r="CD28" s="1080"/>
      <c r="CE28" s="1080"/>
      <c r="CF28" s="1080"/>
      <c r="CG28" s="1080"/>
      <c r="CH28" s="1080"/>
      <c r="CI28" s="1080"/>
      <c r="CJ28" s="1080"/>
      <c r="CK28" s="1080"/>
      <c r="CL28" s="1080"/>
      <c r="CM28" s="1080"/>
      <c r="CN28" s="1080"/>
      <c r="CO28" s="1080"/>
      <c r="CP28" s="1080"/>
      <c r="CQ28" s="1080"/>
      <c r="CR28" s="1080"/>
      <c r="CS28" s="1080"/>
      <c r="CT28" s="1080"/>
      <c r="CU28" s="1080"/>
      <c r="CV28" s="1080"/>
      <c r="CW28" s="1080"/>
      <c r="CX28" s="1080"/>
      <c r="CY28" s="1080"/>
      <c r="CZ28" s="1080"/>
      <c r="DA28" s="1080"/>
      <c r="DB28" s="1080"/>
      <c r="DC28" s="1080"/>
      <c r="DD28" s="1080"/>
      <c r="DE28" s="1080"/>
      <c r="DF28" s="1080"/>
      <c r="DG28" s="1080"/>
      <c r="DH28" s="1080"/>
      <c r="DI28" s="1080"/>
      <c r="DJ28" s="1080"/>
      <c r="DK28" s="1080"/>
      <c r="DL28" s="1080"/>
      <c r="DM28" s="1080"/>
      <c r="DN28" s="1080"/>
      <c r="DO28" s="1080"/>
      <c r="DP28" s="1080"/>
      <c r="DQ28" s="1080"/>
      <c r="DR28" s="1080"/>
      <c r="DS28" s="1080"/>
      <c r="DT28" s="1080"/>
      <c r="DU28" s="1080"/>
      <c r="DV28" s="1080"/>
      <c r="DW28" s="1080"/>
      <c r="DX28" s="1080"/>
      <c r="DY28" s="1080"/>
      <c r="DZ28" s="1080"/>
      <c r="EA28" s="1080"/>
      <c r="EB28" s="1080"/>
      <c r="EC28" s="1080"/>
      <c r="ED28" s="1080"/>
      <c r="EE28" s="1080"/>
      <c r="EF28" s="1080"/>
      <c r="EG28" s="1080"/>
      <c r="EH28" s="1080"/>
      <c r="EI28" s="1080"/>
      <c r="EJ28" s="1080"/>
      <c r="EK28" s="1080"/>
      <c r="EL28" s="1080"/>
      <c r="EM28" s="1080"/>
      <c r="EN28" s="1080"/>
      <c r="EO28" s="1080"/>
      <c r="EP28" s="1080"/>
      <c r="EQ28" s="1080"/>
      <c r="ER28" s="1080"/>
      <c r="ES28" s="1080"/>
      <c r="ET28" s="1080"/>
      <c r="EU28" s="1080"/>
      <c r="EV28" s="1080"/>
      <c r="EW28" s="1080"/>
      <c r="EX28" s="1080"/>
      <c r="EY28" s="1080"/>
      <c r="EZ28" s="1080"/>
      <c r="FA28" s="1080"/>
      <c r="FB28" s="1080"/>
      <c r="FC28" s="1080"/>
      <c r="FD28" s="1080"/>
      <c r="FE28" s="1080"/>
      <c r="FF28" s="1080"/>
      <c r="FG28" s="1080"/>
      <c r="FH28" s="1080"/>
      <c r="FI28" s="1080"/>
      <c r="FJ28" s="1080"/>
      <c r="FK28" s="1080"/>
      <c r="FL28" s="1080"/>
      <c r="FM28" s="1080"/>
      <c r="FN28" s="1080"/>
      <c r="FO28" s="1080"/>
      <c r="FP28" s="1080"/>
      <c r="FQ28" s="1080"/>
      <c r="FR28" s="1080"/>
      <c r="FS28" s="1080"/>
      <c r="FT28" s="1080"/>
      <c r="FU28" s="1080"/>
      <c r="FV28" s="1080"/>
      <c r="FW28" s="359"/>
      <c r="FX28" s="360"/>
      <c r="FY28" s="105"/>
      <c r="FZ28" s="249"/>
      <c r="GA28" s="99"/>
    </row>
    <row r="29" spans="1:183" s="8" customFormat="1" ht="28.5" customHeight="1">
      <c r="B29" s="198"/>
      <c r="C29" s="198"/>
      <c r="H29" s="361"/>
      <c r="I29" s="7"/>
      <c r="J29" s="7"/>
      <c r="K29" s="874" t="s">
        <v>505</v>
      </c>
      <c r="L29" s="874"/>
      <c r="M29" s="874"/>
      <c r="N29" s="874"/>
      <c r="O29" s="874"/>
      <c r="P29" s="874"/>
      <c r="Q29" s="874"/>
      <c r="R29" s="874"/>
      <c r="S29" s="874"/>
      <c r="T29" s="874"/>
      <c r="U29" s="874"/>
      <c r="V29" s="874"/>
      <c r="W29" s="874"/>
      <c r="X29" s="874"/>
      <c r="Y29" s="103"/>
      <c r="Z29" s="16"/>
      <c r="AA29" s="100"/>
      <c r="AB29" s="100"/>
      <c r="AC29" s="100"/>
      <c r="AD29" s="100"/>
      <c r="AE29" s="100"/>
      <c r="AF29" s="100"/>
      <c r="AG29" s="100"/>
      <c r="AH29" s="100"/>
      <c r="AI29" s="100"/>
      <c r="AJ29" s="100"/>
      <c r="AK29" s="100"/>
      <c r="AL29" s="100"/>
      <c r="AM29" s="100"/>
      <c r="AN29" s="362"/>
      <c r="AO29" s="362"/>
      <c r="AP29" s="363"/>
      <c r="AQ29" s="363"/>
      <c r="AR29" s="364"/>
      <c r="AS29" s="364"/>
      <c r="AT29" s="364"/>
      <c r="AU29" s="364"/>
      <c r="AV29" s="365"/>
      <c r="AW29" s="364"/>
      <c r="AX29" s="364"/>
      <c r="AY29" s="364"/>
      <c r="AZ29" s="364"/>
      <c r="BA29" s="1085"/>
      <c r="BB29" s="1085"/>
      <c r="BC29" s="1085"/>
      <c r="BD29" s="1085"/>
      <c r="BE29" s="1085"/>
      <c r="BF29" s="1085"/>
      <c r="BG29" s="1085"/>
      <c r="BH29" s="1085"/>
      <c r="BI29" s="1085"/>
      <c r="BJ29" s="1085"/>
      <c r="BK29" s="1085"/>
      <c r="BL29" s="1085"/>
      <c r="BM29" s="1085"/>
      <c r="BN29" s="1085"/>
      <c r="BO29" s="1085"/>
      <c r="BP29" s="1085"/>
      <c r="BQ29" s="1085"/>
      <c r="BR29" s="1085"/>
      <c r="BS29" s="1085"/>
      <c r="BT29" s="1085"/>
      <c r="BU29" s="1085"/>
      <c r="BV29" s="1085"/>
      <c r="BW29" s="1085"/>
      <c r="BX29" s="1085"/>
      <c r="BY29" s="1085"/>
      <c r="BZ29" s="1085"/>
      <c r="CA29" s="1085"/>
      <c r="CB29" s="1085"/>
      <c r="CC29" s="1085"/>
      <c r="CD29" s="1085"/>
      <c r="CE29" s="1085"/>
      <c r="CF29" s="1085"/>
      <c r="CG29" s="1085"/>
      <c r="CH29" s="1085"/>
      <c r="CI29" s="1085"/>
      <c r="CJ29" s="1085"/>
      <c r="CK29" s="1085"/>
      <c r="CL29" s="1085"/>
      <c r="CM29" s="1085"/>
      <c r="CN29" s="1085"/>
      <c r="CO29" s="1085"/>
      <c r="CP29" s="1085"/>
      <c r="CQ29" s="1085"/>
      <c r="CR29" s="1085"/>
      <c r="CS29" s="1085"/>
      <c r="CT29" s="1085"/>
      <c r="CU29" s="1085"/>
      <c r="CV29" s="1085"/>
      <c r="CW29" s="1085"/>
      <c r="CX29" s="1085"/>
      <c r="CY29" s="1085"/>
      <c r="CZ29" s="1085"/>
      <c r="DA29" s="1085"/>
      <c r="DB29" s="1085"/>
      <c r="DC29" s="1085"/>
      <c r="DD29" s="1085"/>
      <c r="DE29" s="1085"/>
      <c r="DF29" s="1085"/>
      <c r="DG29" s="1085"/>
      <c r="DH29" s="1085"/>
      <c r="DI29" s="1085"/>
      <c r="DJ29" s="1085"/>
      <c r="DK29" s="1085"/>
      <c r="DL29" s="1085"/>
      <c r="DM29" s="1085"/>
      <c r="DN29" s="1085"/>
      <c r="DO29" s="1085"/>
      <c r="DP29" s="1085"/>
      <c r="DQ29" s="1085"/>
      <c r="DR29" s="1085"/>
      <c r="DS29" s="1085"/>
      <c r="DT29" s="1085"/>
      <c r="DU29" s="1085"/>
      <c r="DV29" s="1085"/>
      <c r="DW29" s="1085"/>
      <c r="DX29" s="1085"/>
      <c r="DY29" s="1085"/>
      <c r="DZ29" s="1085"/>
      <c r="EA29" s="1085"/>
      <c r="EB29" s="1085"/>
      <c r="EC29" s="1085"/>
      <c r="ED29" s="1085"/>
      <c r="EE29" s="1085"/>
      <c r="EF29" s="1085"/>
      <c r="EG29" s="1085"/>
      <c r="EH29" s="1085"/>
      <c r="EI29" s="1085"/>
      <c r="EJ29" s="1085"/>
      <c r="EK29" s="1085"/>
      <c r="EL29" s="1085"/>
      <c r="EM29" s="1085"/>
      <c r="EN29" s="1085"/>
      <c r="EO29" s="1085"/>
      <c r="EP29" s="1085"/>
      <c r="EQ29" s="1085"/>
      <c r="ER29" s="1085"/>
      <c r="ES29" s="1085"/>
      <c r="ET29" s="1085"/>
      <c r="EU29" s="1085"/>
      <c r="EV29" s="1085"/>
      <c r="EW29" s="1085"/>
      <c r="EX29" s="1085"/>
      <c r="EY29" s="1085"/>
      <c r="EZ29" s="1085"/>
      <c r="FA29" s="1085"/>
      <c r="FB29" s="1085"/>
      <c r="FC29" s="1085"/>
      <c r="FD29" s="1085"/>
      <c r="FE29" s="1085"/>
      <c r="FF29" s="1085"/>
      <c r="FG29" s="1085"/>
      <c r="FH29" s="1085"/>
      <c r="FI29" s="1085"/>
      <c r="FJ29" s="1085"/>
      <c r="FK29" s="1085"/>
      <c r="FL29" s="1085"/>
      <c r="FM29" s="1085"/>
      <c r="FN29" s="1085"/>
      <c r="FO29" s="1085"/>
      <c r="FP29" s="1085"/>
      <c r="FQ29" s="1085"/>
      <c r="FR29" s="1085"/>
      <c r="FS29" s="1085"/>
      <c r="FT29" s="1085"/>
      <c r="FU29" s="1085"/>
      <c r="FV29" s="1085"/>
      <c r="FW29" s="317"/>
      <c r="FX29" s="366"/>
      <c r="FY29" s="105"/>
      <c r="FZ29" s="249"/>
      <c r="GA29" s="99"/>
    </row>
    <row r="30" spans="1:183" s="24" customFormat="1" ht="13.5" customHeight="1">
      <c r="B30" s="250"/>
      <c r="C30" s="250"/>
      <c r="H30" s="672"/>
      <c r="I30" s="10"/>
      <c r="J30" s="10"/>
      <c r="K30" s="10"/>
      <c r="L30" s="10"/>
      <c r="M30" s="10"/>
      <c r="N30" s="367"/>
      <c r="O30" s="367"/>
      <c r="P30" s="367"/>
      <c r="Q30" s="367"/>
      <c r="R30" s="367"/>
      <c r="S30" s="367"/>
      <c r="T30" s="367"/>
      <c r="U30" s="367"/>
      <c r="V30" s="367"/>
      <c r="W30" s="367"/>
      <c r="X30" s="367"/>
      <c r="Y30" s="334"/>
      <c r="Z30" s="334"/>
      <c r="AA30" s="334"/>
      <c r="AB30" s="334"/>
      <c r="AC30" s="334"/>
      <c r="AD30" s="334"/>
      <c r="AE30" s="38"/>
      <c r="AF30" s="38"/>
      <c r="AG30" s="38"/>
      <c r="AH30" s="38"/>
      <c r="AI30" s="38"/>
      <c r="AJ30" s="38"/>
      <c r="AK30" s="38"/>
      <c r="AL30" s="334"/>
      <c r="AM30" s="944" t="s">
        <v>28</v>
      </c>
      <c r="AN30" s="944"/>
      <c r="AO30" s="944"/>
      <c r="AP30" s="944"/>
      <c r="AQ30" s="944" t="s">
        <v>29</v>
      </c>
      <c r="AR30" s="944"/>
      <c r="AS30" s="944"/>
      <c r="AT30" s="944"/>
      <c r="AU30" s="944" t="s">
        <v>30</v>
      </c>
      <c r="AV30" s="944"/>
      <c r="AW30" s="944"/>
      <c r="AX30" s="944"/>
      <c r="AY30" s="944" t="s">
        <v>31</v>
      </c>
      <c r="AZ30" s="944"/>
      <c r="BA30" s="944"/>
      <c r="BB30" s="944"/>
      <c r="BC30" s="944" t="s">
        <v>289</v>
      </c>
      <c r="BD30" s="944"/>
      <c r="BE30" s="944"/>
      <c r="BF30" s="944"/>
      <c r="BG30" s="944" t="s">
        <v>32</v>
      </c>
      <c r="BH30" s="944"/>
      <c r="BI30" s="944"/>
      <c r="BJ30" s="944"/>
      <c r="BK30" s="944" t="s">
        <v>33</v>
      </c>
      <c r="BL30" s="944"/>
      <c r="BM30" s="944"/>
      <c r="BN30" s="944"/>
      <c r="BO30" s="944" t="s">
        <v>34</v>
      </c>
      <c r="BP30" s="944"/>
      <c r="BQ30" s="944"/>
      <c r="BR30" s="944"/>
      <c r="BS30" s="944" t="s">
        <v>35</v>
      </c>
      <c r="BT30" s="944"/>
      <c r="BU30" s="944"/>
      <c r="BV30" s="944"/>
      <c r="BW30" s="944" t="s">
        <v>36</v>
      </c>
      <c r="BX30" s="944"/>
      <c r="BY30" s="944"/>
      <c r="BZ30" s="944"/>
      <c r="CA30" s="944" t="s">
        <v>37</v>
      </c>
      <c r="CB30" s="944"/>
      <c r="CC30" s="944"/>
      <c r="CD30" s="944"/>
      <c r="CE30" s="944" t="s">
        <v>38</v>
      </c>
      <c r="CF30" s="944"/>
      <c r="CG30" s="944"/>
      <c r="CH30" s="944"/>
      <c r="CI30" s="944" t="s">
        <v>674</v>
      </c>
      <c r="CJ30" s="944"/>
      <c r="CK30" s="944"/>
      <c r="CL30" s="944"/>
      <c r="CM30" s="945" t="s">
        <v>290</v>
      </c>
      <c r="CN30" s="945"/>
      <c r="CO30" s="945"/>
      <c r="CP30" s="945"/>
      <c r="CQ30" s="945"/>
      <c r="CR30" s="1078" t="s">
        <v>39</v>
      </c>
      <c r="CS30" s="1078"/>
      <c r="CT30" s="1078"/>
      <c r="CU30" s="1078"/>
      <c r="CV30" s="1078" t="s">
        <v>291</v>
      </c>
      <c r="CW30" s="1078"/>
      <c r="CX30" s="1078"/>
      <c r="CY30" s="1078"/>
      <c r="CZ30" s="1078" t="s">
        <v>40</v>
      </c>
      <c r="DA30" s="1078"/>
      <c r="DB30" s="1078"/>
      <c r="DC30" s="1078"/>
      <c r="DD30" s="1078" t="s">
        <v>41</v>
      </c>
      <c r="DE30" s="1078"/>
      <c r="DF30" s="1078"/>
      <c r="DG30" s="1078"/>
      <c r="DH30" s="1078" t="s">
        <v>42</v>
      </c>
      <c r="DI30" s="1078"/>
      <c r="DJ30" s="1078"/>
      <c r="DK30" s="1078"/>
      <c r="DL30" s="1078" t="s">
        <v>43</v>
      </c>
      <c r="DM30" s="1078"/>
      <c r="DN30" s="1078"/>
      <c r="DO30" s="1078"/>
      <c r="DP30" s="1078" t="s">
        <v>44</v>
      </c>
      <c r="DQ30" s="1078"/>
      <c r="DR30" s="1078"/>
      <c r="DS30" s="1078"/>
      <c r="DT30" s="1078" t="s">
        <v>45</v>
      </c>
      <c r="DU30" s="1078"/>
      <c r="DV30" s="1078"/>
      <c r="DW30" s="1078"/>
      <c r="DX30" s="1078" t="s">
        <v>46</v>
      </c>
      <c r="DY30" s="1078"/>
      <c r="DZ30" s="1078"/>
      <c r="EA30" s="1078"/>
      <c r="EB30" s="1078" t="s">
        <v>47</v>
      </c>
      <c r="EC30" s="1078"/>
      <c r="ED30" s="1078"/>
      <c r="EE30" s="1078"/>
      <c r="EF30" s="1078" t="s">
        <v>48</v>
      </c>
      <c r="EG30" s="1078"/>
      <c r="EH30" s="1078"/>
      <c r="EI30" s="1078"/>
      <c r="EJ30" s="1078" t="s">
        <v>49</v>
      </c>
      <c r="EK30" s="1078"/>
      <c r="EL30" s="1078"/>
      <c r="EM30" s="1078"/>
      <c r="EN30" s="1078" t="s">
        <v>50</v>
      </c>
      <c r="EO30" s="1078"/>
      <c r="EP30" s="1078"/>
      <c r="EQ30" s="1078"/>
      <c r="ER30" s="1078" t="s">
        <v>51</v>
      </c>
      <c r="ES30" s="1078"/>
      <c r="ET30" s="1078"/>
      <c r="EU30" s="1078"/>
      <c r="EV30" s="1078" t="s">
        <v>650</v>
      </c>
      <c r="EW30" s="1078"/>
      <c r="EX30" s="1078"/>
      <c r="EY30" s="1078"/>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399"/>
      <c r="FY30" s="105"/>
      <c r="GA30" s="236"/>
    </row>
    <row r="31" spans="1:183" s="8" customFormat="1" ht="28.5" customHeight="1">
      <c r="B31" s="198"/>
      <c r="C31" s="198"/>
      <c r="H31" s="361"/>
      <c r="I31" s="7"/>
      <c r="J31" s="7"/>
      <c r="K31" s="874" t="s">
        <v>362</v>
      </c>
      <c r="L31" s="874"/>
      <c r="M31" s="874"/>
      <c r="N31" s="874"/>
      <c r="O31" s="874"/>
      <c r="P31" s="874"/>
      <c r="Q31" s="874"/>
      <c r="R31" s="874"/>
      <c r="S31" s="874"/>
      <c r="T31" s="874"/>
      <c r="U31" s="874"/>
      <c r="V31" s="874"/>
      <c r="W31" s="874"/>
      <c r="X31" s="874"/>
      <c r="Y31" s="103"/>
      <c r="Z31" s="937"/>
      <c r="AA31" s="938"/>
      <c r="AB31" s="939"/>
      <c r="AC31" s="317"/>
      <c r="AD31" s="317"/>
      <c r="AE31" s="878">
        <v>8</v>
      </c>
      <c r="AF31" s="879"/>
      <c r="AG31" s="880"/>
      <c r="AH31" s="37"/>
      <c r="AI31" s="878">
        <v>3</v>
      </c>
      <c r="AJ31" s="879"/>
      <c r="AK31" s="880"/>
      <c r="AL31" s="21"/>
      <c r="AM31" s="21"/>
      <c r="AN31" s="881"/>
      <c r="AO31" s="882"/>
      <c r="AP31" s="883"/>
      <c r="AQ31" s="16"/>
      <c r="AR31" s="881"/>
      <c r="AS31" s="882"/>
      <c r="AT31" s="883"/>
      <c r="AU31" s="16"/>
      <c r="AV31" s="881"/>
      <c r="AW31" s="882"/>
      <c r="AX31" s="883"/>
      <c r="AY31" s="16"/>
      <c r="AZ31" s="881"/>
      <c r="BA31" s="882"/>
      <c r="BB31" s="883"/>
      <c r="BC31" s="16"/>
      <c r="BD31" s="881"/>
      <c r="BE31" s="882"/>
      <c r="BF31" s="883"/>
      <c r="BG31" s="16"/>
      <c r="BH31" s="881"/>
      <c r="BI31" s="882"/>
      <c r="BJ31" s="883"/>
      <c r="BK31" s="16"/>
      <c r="BL31" s="881"/>
      <c r="BM31" s="882"/>
      <c r="BN31" s="883"/>
      <c r="BO31" s="16"/>
      <c r="BP31" s="881"/>
      <c r="BQ31" s="882"/>
      <c r="BR31" s="883"/>
      <c r="BS31" s="16"/>
      <c r="BT31" s="881"/>
      <c r="BU31" s="882"/>
      <c r="BV31" s="883"/>
      <c r="BW31" s="16"/>
      <c r="BX31" s="881"/>
      <c r="BY31" s="882"/>
      <c r="BZ31" s="883"/>
      <c r="CA31" s="16"/>
      <c r="CB31" s="881"/>
      <c r="CC31" s="882"/>
      <c r="CD31" s="883"/>
      <c r="CE31" s="16"/>
      <c r="CF31" s="881"/>
      <c r="CG31" s="882"/>
      <c r="CH31" s="883"/>
      <c r="CI31" s="16"/>
      <c r="CJ31" s="881"/>
      <c r="CK31" s="882"/>
      <c r="CL31" s="883"/>
      <c r="CM31" s="16"/>
      <c r="CN31" s="881"/>
      <c r="CO31" s="882"/>
      <c r="CP31" s="883"/>
      <c r="CQ31" s="16"/>
      <c r="CR31" s="881"/>
      <c r="CS31" s="882"/>
      <c r="CT31" s="883"/>
      <c r="CU31" s="16"/>
      <c r="CV31" s="881"/>
      <c r="CW31" s="882"/>
      <c r="CX31" s="883"/>
      <c r="CY31" s="16"/>
      <c r="CZ31" s="881"/>
      <c r="DA31" s="882"/>
      <c r="DB31" s="883"/>
      <c r="DC31" s="16"/>
      <c r="DD31" s="881"/>
      <c r="DE31" s="882"/>
      <c r="DF31" s="883"/>
      <c r="DG31" s="16"/>
      <c r="DH31" s="881"/>
      <c r="DI31" s="882"/>
      <c r="DJ31" s="883"/>
      <c r="DK31" s="16"/>
      <c r="DL31" s="881"/>
      <c r="DM31" s="882"/>
      <c r="DN31" s="883"/>
      <c r="DO31" s="16"/>
      <c r="DP31" s="881"/>
      <c r="DQ31" s="882"/>
      <c r="DR31" s="883"/>
      <c r="DS31" s="16"/>
      <c r="DT31" s="881"/>
      <c r="DU31" s="882"/>
      <c r="DV31" s="883"/>
      <c r="DW31" s="16"/>
      <c r="DX31" s="881"/>
      <c r="DY31" s="882"/>
      <c r="DZ31" s="883"/>
      <c r="EA31" s="16"/>
      <c r="EB31" s="881"/>
      <c r="EC31" s="882"/>
      <c r="ED31" s="883"/>
      <c r="EE31" s="16"/>
      <c r="EF31" s="881"/>
      <c r="EG31" s="882"/>
      <c r="EH31" s="883"/>
      <c r="EI31" s="16"/>
      <c r="EJ31" s="881"/>
      <c r="EK31" s="882"/>
      <c r="EL31" s="883"/>
      <c r="EM31" s="16"/>
      <c r="EN31" s="881"/>
      <c r="EO31" s="882"/>
      <c r="EP31" s="883"/>
      <c r="EQ31" s="16"/>
      <c r="ER31" s="881"/>
      <c r="ES31" s="882"/>
      <c r="ET31" s="883"/>
      <c r="EU31" s="18"/>
      <c r="EV31" s="881"/>
      <c r="EW31" s="882"/>
      <c r="EX31" s="883"/>
      <c r="EY31" s="18"/>
      <c r="EZ31" s="895" t="s">
        <v>447</v>
      </c>
      <c r="FA31" s="895"/>
      <c r="FB31" s="895"/>
      <c r="FC31" s="895"/>
      <c r="FD31" s="943" t="s">
        <v>448</v>
      </c>
      <c r="FE31" s="943"/>
      <c r="FF31" s="943"/>
      <c r="FG31" s="943"/>
      <c r="FH31" s="943"/>
      <c r="FI31" s="943"/>
      <c r="FJ31" s="943"/>
      <c r="FK31" s="943"/>
      <c r="FL31" s="943"/>
      <c r="FM31" s="943"/>
      <c r="FN31" s="943"/>
      <c r="FO31" s="843" t="s">
        <v>304</v>
      </c>
      <c r="FP31" s="843"/>
      <c r="FQ31" s="843"/>
      <c r="FR31" s="843"/>
      <c r="FS31" s="7"/>
      <c r="FT31" s="7"/>
      <c r="FU31" s="7"/>
      <c r="FV31" s="16"/>
      <c r="FW31" s="16"/>
      <c r="FX31" s="673"/>
      <c r="FY31" s="105"/>
      <c r="FZ31" s="233"/>
    </row>
    <row r="32" spans="1:183" s="25" customFormat="1" ht="9.75" customHeight="1">
      <c r="B32" s="251"/>
      <c r="C32" s="251"/>
      <c r="H32" s="674"/>
      <c r="I32" s="39"/>
      <c r="J32" s="39"/>
      <c r="K32" s="39"/>
      <c r="L32" s="39"/>
      <c r="M32" s="224"/>
      <c r="N32" s="224"/>
      <c r="O32" s="224"/>
      <c r="P32" s="224"/>
      <c r="Q32" s="224"/>
      <c r="R32" s="224"/>
      <c r="S32" s="224"/>
      <c r="T32" s="224"/>
      <c r="U32" s="224"/>
      <c r="V32" s="224"/>
      <c r="W32" s="224"/>
      <c r="X32" s="224"/>
      <c r="Y32" s="368"/>
      <c r="Z32" s="50"/>
      <c r="AA32" s="50"/>
      <c r="AB32" s="50"/>
      <c r="AC32" s="50"/>
      <c r="AD32" s="50"/>
      <c r="AE32" s="38"/>
      <c r="AF32" s="38"/>
      <c r="AG32" s="38"/>
      <c r="AH32" s="38"/>
      <c r="AI32" s="38"/>
      <c r="AJ32" s="38"/>
      <c r="AK32" s="38"/>
      <c r="AL32" s="50"/>
      <c r="AM32" s="50"/>
      <c r="AN32" s="819">
        <v>3</v>
      </c>
      <c r="AO32" s="819"/>
      <c r="AP32" s="819"/>
      <c r="AQ32" s="104"/>
      <c r="AR32" s="819"/>
      <c r="AS32" s="819"/>
      <c r="AT32" s="819"/>
      <c r="AU32" s="104"/>
      <c r="AV32" s="819">
        <v>5</v>
      </c>
      <c r="AW32" s="819"/>
      <c r="AX32" s="819"/>
      <c r="AY32" s="104"/>
      <c r="AZ32" s="819"/>
      <c r="BA32" s="819"/>
      <c r="BB32" s="819"/>
      <c r="BC32" s="104"/>
      <c r="BD32" s="819"/>
      <c r="BE32" s="819"/>
      <c r="BF32" s="819"/>
      <c r="BG32" s="104"/>
      <c r="BH32" s="819"/>
      <c r="BI32" s="819"/>
      <c r="BJ32" s="819"/>
      <c r="BK32" s="104"/>
      <c r="BL32" s="819"/>
      <c r="BM32" s="819"/>
      <c r="BN32" s="819"/>
      <c r="BO32" s="104"/>
      <c r="BP32" s="819">
        <v>10</v>
      </c>
      <c r="BQ32" s="819"/>
      <c r="BR32" s="819"/>
      <c r="BS32" s="104"/>
      <c r="BT32" s="819"/>
      <c r="BU32" s="819"/>
      <c r="BV32" s="819"/>
      <c r="BW32" s="104"/>
      <c r="BX32" s="819"/>
      <c r="BY32" s="819"/>
      <c r="BZ32" s="819"/>
      <c r="CA32" s="104"/>
      <c r="CB32" s="819"/>
      <c r="CC32" s="819"/>
      <c r="CD32" s="819"/>
      <c r="CE32" s="104"/>
      <c r="CF32" s="819"/>
      <c r="CG32" s="819"/>
      <c r="CH32" s="819"/>
      <c r="CI32" s="104"/>
      <c r="CJ32" s="819">
        <v>15</v>
      </c>
      <c r="CK32" s="819"/>
      <c r="CL32" s="819"/>
      <c r="CM32" s="104"/>
      <c r="CN32" s="819"/>
      <c r="CO32" s="819"/>
      <c r="CP32" s="819"/>
      <c r="CQ32" s="104"/>
      <c r="CR32" s="819"/>
      <c r="CS32" s="819"/>
      <c r="CT32" s="819"/>
      <c r="CU32" s="104"/>
      <c r="CV32" s="819"/>
      <c r="CW32" s="819"/>
      <c r="CX32" s="819"/>
      <c r="CY32" s="104"/>
      <c r="CZ32" s="819"/>
      <c r="DA32" s="819"/>
      <c r="DB32" s="819"/>
      <c r="DC32" s="104"/>
      <c r="DD32" s="819">
        <v>20</v>
      </c>
      <c r="DE32" s="819"/>
      <c r="DF32" s="819"/>
      <c r="DG32" s="104"/>
      <c r="DH32" s="819"/>
      <c r="DI32" s="819"/>
      <c r="DJ32" s="819"/>
      <c r="DK32" s="104"/>
      <c r="DL32" s="819"/>
      <c r="DM32" s="819"/>
      <c r="DN32" s="819"/>
      <c r="DO32" s="104"/>
      <c r="DP32" s="819"/>
      <c r="DQ32" s="819"/>
      <c r="DR32" s="819"/>
      <c r="DS32" s="104"/>
      <c r="DT32" s="819"/>
      <c r="DU32" s="819"/>
      <c r="DV32" s="819"/>
      <c r="DW32" s="104"/>
      <c r="DX32" s="819">
        <v>25</v>
      </c>
      <c r="DY32" s="819"/>
      <c r="DZ32" s="819"/>
      <c r="EA32" s="104"/>
      <c r="EB32" s="819"/>
      <c r="EC32" s="819"/>
      <c r="ED32" s="819"/>
      <c r="EE32" s="104"/>
      <c r="EF32" s="819"/>
      <c r="EG32" s="819"/>
      <c r="EH32" s="819"/>
      <c r="EI32" s="104"/>
      <c r="EJ32" s="819"/>
      <c r="EK32" s="819"/>
      <c r="EL32" s="819"/>
      <c r="EM32" s="104"/>
      <c r="EN32" s="819"/>
      <c r="EO32" s="819"/>
      <c r="EP32" s="819"/>
      <c r="EQ32" s="104"/>
      <c r="ER32" s="819">
        <v>30</v>
      </c>
      <c r="ES32" s="819"/>
      <c r="ET32" s="819"/>
      <c r="EU32" s="50"/>
      <c r="EV32" s="819"/>
      <c r="EW32" s="819"/>
      <c r="EX32" s="819"/>
      <c r="EY32" s="50"/>
      <c r="EZ32" s="895"/>
      <c r="FA32" s="895"/>
      <c r="FB32" s="895"/>
      <c r="FC32" s="895"/>
      <c r="FD32" s="943"/>
      <c r="FE32" s="943"/>
      <c r="FF32" s="943"/>
      <c r="FG32" s="943"/>
      <c r="FH32" s="943"/>
      <c r="FI32" s="943"/>
      <c r="FJ32" s="943"/>
      <c r="FK32" s="943"/>
      <c r="FL32" s="943"/>
      <c r="FM32" s="943"/>
      <c r="FN32" s="943"/>
      <c r="FO32" s="843"/>
      <c r="FP32" s="843"/>
      <c r="FQ32" s="843"/>
      <c r="FR32" s="843"/>
      <c r="FS32" s="39"/>
      <c r="FT32" s="39"/>
      <c r="FU32" s="39"/>
      <c r="FV32" s="104"/>
      <c r="FW32" s="372"/>
      <c r="FX32" s="403"/>
      <c r="FY32" s="105"/>
      <c r="FZ32" s="231"/>
    </row>
    <row r="33" spans="2:207" s="8" customFormat="1" ht="28.5" customHeight="1">
      <c r="B33" s="198"/>
      <c r="C33" s="198"/>
      <c r="H33" s="361"/>
      <c r="I33" s="7"/>
      <c r="J33" s="7"/>
      <c r="K33" s="7"/>
      <c r="L33" s="7"/>
      <c r="M33" s="224"/>
      <c r="N33" s="224"/>
      <c r="O33" s="224"/>
      <c r="P33" s="224"/>
      <c r="Q33" s="224"/>
      <c r="R33" s="224"/>
      <c r="S33" s="224"/>
      <c r="T33" s="224"/>
      <c r="U33" s="224"/>
      <c r="V33" s="224"/>
      <c r="W33" s="224"/>
      <c r="X33" s="224"/>
      <c r="Y33" s="103"/>
      <c r="Z33" s="16"/>
      <c r="AA33" s="895" t="s">
        <v>363</v>
      </c>
      <c r="AB33" s="895"/>
      <c r="AC33" s="895"/>
      <c r="AD33" s="895"/>
      <c r="AE33" s="895"/>
      <c r="AF33" s="895"/>
      <c r="AG33" s="895"/>
      <c r="AH33" s="895"/>
      <c r="AI33" s="895"/>
      <c r="AJ33" s="895"/>
      <c r="AK33" s="895"/>
      <c r="AL33" s="895"/>
      <c r="AM33" s="21"/>
      <c r="AN33" s="826"/>
      <c r="AO33" s="827"/>
      <c r="AP33" s="828"/>
      <c r="AQ33" s="16"/>
      <c r="AR33" s="826"/>
      <c r="AS33" s="827"/>
      <c r="AT33" s="828"/>
      <c r="AU33" s="16"/>
      <c r="AV33" s="826"/>
      <c r="AW33" s="827"/>
      <c r="AX33" s="828"/>
      <c r="AY33" s="16"/>
      <c r="AZ33" s="826"/>
      <c r="BA33" s="827"/>
      <c r="BB33" s="828"/>
      <c r="BC33" s="16"/>
      <c r="BD33" s="826"/>
      <c r="BE33" s="827"/>
      <c r="BF33" s="828"/>
      <c r="BG33" s="16"/>
      <c r="BH33" s="826"/>
      <c r="BI33" s="827"/>
      <c r="BJ33" s="828"/>
      <c r="BK33" s="16"/>
      <c r="BL33" s="826"/>
      <c r="BM33" s="827"/>
      <c r="BN33" s="828"/>
      <c r="BO33" s="16"/>
      <c r="BP33" s="826"/>
      <c r="BQ33" s="827"/>
      <c r="BR33" s="828"/>
      <c r="BS33" s="16"/>
      <c r="BT33" s="826"/>
      <c r="BU33" s="827"/>
      <c r="BV33" s="828"/>
      <c r="BW33" s="16"/>
      <c r="BX33" s="826"/>
      <c r="BY33" s="827"/>
      <c r="BZ33" s="828"/>
      <c r="CA33" s="16"/>
      <c r="CB33" s="826"/>
      <c r="CC33" s="827"/>
      <c r="CD33" s="828"/>
      <c r="CE33" s="16"/>
      <c r="CF33" s="826"/>
      <c r="CG33" s="827"/>
      <c r="CH33" s="828"/>
      <c r="CI33" s="16"/>
      <c r="CJ33" s="826"/>
      <c r="CK33" s="827"/>
      <c r="CL33" s="828"/>
      <c r="CM33" s="16"/>
      <c r="CN33" s="826"/>
      <c r="CO33" s="827"/>
      <c r="CP33" s="828"/>
      <c r="CQ33" s="16"/>
      <c r="CR33" s="826"/>
      <c r="CS33" s="827"/>
      <c r="CT33" s="828"/>
      <c r="CU33" s="16"/>
      <c r="CV33" s="826"/>
      <c r="CW33" s="827"/>
      <c r="CX33" s="828"/>
      <c r="CY33" s="16"/>
      <c r="CZ33" s="826"/>
      <c r="DA33" s="827"/>
      <c r="DB33" s="828"/>
      <c r="DC33" s="16"/>
      <c r="DD33" s="826"/>
      <c r="DE33" s="827"/>
      <c r="DF33" s="828"/>
      <c r="DG33" s="16"/>
      <c r="DH33" s="826"/>
      <c r="DI33" s="827"/>
      <c r="DJ33" s="828"/>
      <c r="DK33" s="16"/>
      <c r="DL33" s="826"/>
      <c r="DM33" s="827"/>
      <c r="DN33" s="828"/>
      <c r="DO33" s="16"/>
      <c r="DP33" s="826"/>
      <c r="DQ33" s="827"/>
      <c r="DR33" s="828"/>
      <c r="DS33" s="16"/>
      <c r="DT33" s="826"/>
      <c r="DU33" s="827"/>
      <c r="DV33" s="828"/>
      <c r="DW33" s="16"/>
      <c r="DX33" s="826"/>
      <c r="DY33" s="827"/>
      <c r="DZ33" s="828"/>
      <c r="EA33" s="16"/>
      <c r="EB33" s="826"/>
      <c r="EC33" s="827"/>
      <c r="ED33" s="828"/>
      <c r="EE33" s="16"/>
      <c r="EF33" s="826"/>
      <c r="EG33" s="827"/>
      <c r="EH33" s="828"/>
      <c r="EI33" s="16"/>
      <c r="EJ33" s="826"/>
      <c r="EK33" s="827"/>
      <c r="EL33" s="828"/>
      <c r="EM33" s="16"/>
      <c r="EN33" s="826"/>
      <c r="EO33" s="827"/>
      <c r="EP33" s="828"/>
      <c r="EQ33" s="16"/>
      <c r="ER33" s="826"/>
      <c r="ES33" s="827"/>
      <c r="ET33" s="828"/>
      <c r="EU33" s="43"/>
      <c r="EV33" s="826"/>
      <c r="EW33" s="827"/>
      <c r="EX33" s="828"/>
      <c r="EY33" s="43"/>
      <c r="EZ33" s="895"/>
      <c r="FA33" s="895"/>
      <c r="FB33" s="895"/>
      <c r="FC33" s="895"/>
      <c r="FD33" s="943"/>
      <c r="FE33" s="943"/>
      <c r="FF33" s="943"/>
      <c r="FG33" s="943"/>
      <c r="FH33" s="943"/>
      <c r="FI33" s="943"/>
      <c r="FJ33" s="943"/>
      <c r="FK33" s="943"/>
      <c r="FL33" s="943"/>
      <c r="FM33" s="943"/>
      <c r="FN33" s="943"/>
      <c r="FO33" s="843"/>
      <c r="FP33" s="843"/>
      <c r="FQ33" s="843"/>
      <c r="FR33" s="843"/>
      <c r="FS33" s="7"/>
      <c r="FT33" s="7"/>
      <c r="FU33" s="7"/>
      <c r="FV33" s="16"/>
      <c r="FW33" s="16"/>
      <c r="FX33" s="673"/>
      <c r="FY33" s="719"/>
      <c r="FZ33" s="474" t="s">
        <v>532</v>
      </c>
      <c r="GA33" s="473" t="s">
        <v>539</v>
      </c>
    </row>
    <row r="34" spans="2:207" s="8" customFormat="1" ht="9.75" customHeight="1">
      <c r="B34" s="198"/>
      <c r="C34" s="198"/>
      <c r="H34" s="675"/>
      <c r="I34" s="142"/>
      <c r="J34" s="142"/>
      <c r="K34" s="142"/>
      <c r="L34" s="142"/>
      <c r="M34" s="676"/>
      <c r="N34" s="676"/>
      <c r="O34" s="676"/>
      <c r="P34" s="676"/>
      <c r="Q34" s="676"/>
      <c r="R34" s="676"/>
      <c r="S34" s="676"/>
      <c r="T34" s="676"/>
      <c r="U34" s="676"/>
      <c r="V34" s="676"/>
      <c r="W34" s="676"/>
      <c r="X34" s="676"/>
      <c r="Y34" s="677"/>
      <c r="Z34" s="365"/>
      <c r="AA34" s="362"/>
      <c r="AB34" s="362"/>
      <c r="AC34" s="362"/>
      <c r="AD34" s="362"/>
      <c r="AE34" s="362"/>
      <c r="AF34" s="362"/>
      <c r="AG34" s="362"/>
      <c r="AH34" s="362"/>
      <c r="AI34" s="362"/>
      <c r="AJ34" s="362"/>
      <c r="AK34" s="362"/>
      <c r="AL34" s="362"/>
      <c r="AM34" s="362"/>
      <c r="AN34" s="362"/>
      <c r="AO34" s="362"/>
      <c r="AP34" s="363"/>
      <c r="AQ34" s="363"/>
      <c r="AR34" s="364"/>
      <c r="AS34" s="364"/>
      <c r="AT34" s="364"/>
      <c r="AU34" s="364"/>
      <c r="AV34" s="365"/>
      <c r="AW34" s="364"/>
      <c r="AX34" s="364"/>
      <c r="AY34" s="364"/>
      <c r="AZ34" s="364"/>
      <c r="BA34" s="365"/>
      <c r="BB34" s="364"/>
      <c r="BC34" s="364"/>
      <c r="BD34" s="364"/>
      <c r="BE34" s="364"/>
      <c r="BF34" s="365"/>
      <c r="BG34" s="364"/>
      <c r="BH34" s="364"/>
      <c r="BI34" s="364"/>
      <c r="BJ34" s="364"/>
      <c r="BK34" s="365"/>
      <c r="BL34" s="364"/>
      <c r="BM34" s="364"/>
      <c r="BN34" s="364"/>
      <c r="BO34" s="364"/>
      <c r="BP34" s="365"/>
      <c r="BQ34" s="364"/>
      <c r="BR34" s="364"/>
      <c r="BS34" s="364"/>
      <c r="BT34" s="364"/>
      <c r="BU34" s="365"/>
      <c r="BV34" s="364"/>
      <c r="BW34" s="364"/>
      <c r="BX34" s="364"/>
      <c r="BY34" s="364"/>
      <c r="BZ34" s="365"/>
      <c r="CA34" s="364"/>
      <c r="CB34" s="364"/>
      <c r="CC34" s="364"/>
      <c r="CD34" s="364"/>
      <c r="CE34" s="365"/>
      <c r="CF34" s="364"/>
      <c r="CG34" s="364"/>
      <c r="CH34" s="364"/>
      <c r="CI34" s="364"/>
      <c r="CJ34" s="365"/>
      <c r="CK34" s="364"/>
      <c r="CL34" s="364"/>
      <c r="CM34" s="364"/>
      <c r="CN34" s="364"/>
      <c r="CO34" s="365"/>
      <c r="CP34" s="364"/>
      <c r="CQ34" s="364"/>
      <c r="CR34" s="364"/>
      <c r="CS34" s="364"/>
      <c r="CT34" s="365"/>
      <c r="CU34" s="364"/>
      <c r="CV34" s="364"/>
      <c r="CW34" s="364"/>
      <c r="CX34" s="364"/>
      <c r="CY34" s="365"/>
      <c r="CZ34" s="364"/>
      <c r="DA34" s="364"/>
      <c r="DB34" s="364"/>
      <c r="DC34" s="364"/>
      <c r="DD34" s="365"/>
      <c r="DE34" s="364"/>
      <c r="DF34" s="364"/>
      <c r="DG34" s="364"/>
      <c r="DH34" s="364"/>
      <c r="DI34" s="365"/>
      <c r="DJ34" s="364"/>
      <c r="DK34" s="364"/>
      <c r="DL34" s="364"/>
      <c r="DM34" s="364"/>
      <c r="DN34" s="365"/>
      <c r="DO34" s="364"/>
      <c r="DP34" s="364"/>
      <c r="DQ34" s="364"/>
      <c r="DR34" s="364"/>
      <c r="DS34" s="365"/>
      <c r="DT34" s="364"/>
      <c r="DU34" s="364"/>
      <c r="DV34" s="364"/>
      <c r="DW34" s="364"/>
      <c r="DX34" s="365"/>
      <c r="DY34" s="364"/>
      <c r="DZ34" s="364"/>
      <c r="EA34" s="364"/>
      <c r="EB34" s="364"/>
      <c r="EC34" s="365"/>
      <c r="ED34" s="364"/>
      <c r="EE34" s="364"/>
      <c r="EF34" s="364"/>
      <c r="EG34" s="364"/>
      <c r="EH34" s="365"/>
      <c r="EI34" s="364"/>
      <c r="EJ34" s="364"/>
      <c r="EK34" s="364"/>
      <c r="EL34" s="364"/>
      <c r="EM34" s="365"/>
      <c r="EN34" s="364"/>
      <c r="EO34" s="364"/>
      <c r="EP34" s="364"/>
      <c r="EQ34" s="364"/>
      <c r="ER34" s="365"/>
      <c r="ES34" s="364"/>
      <c r="ET34" s="364"/>
      <c r="EU34" s="364"/>
      <c r="EV34" s="364"/>
      <c r="EW34" s="365"/>
      <c r="EX34" s="364"/>
      <c r="EY34" s="364"/>
      <c r="EZ34" s="364"/>
      <c r="FA34" s="364"/>
      <c r="FB34" s="365"/>
      <c r="FC34" s="364"/>
      <c r="FD34" s="364"/>
      <c r="FE34" s="364"/>
      <c r="FF34" s="364"/>
      <c r="FG34" s="365"/>
      <c r="FH34" s="364"/>
      <c r="FI34" s="364"/>
      <c r="FJ34" s="364"/>
      <c r="FK34" s="364"/>
      <c r="FL34" s="365"/>
      <c r="FM34" s="364"/>
      <c r="FN34" s="364"/>
      <c r="FO34" s="364"/>
      <c r="FP34" s="364"/>
      <c r="FQ34" s="365"/>
      <c r="FR34" s="364"/>
      <c r="FS34" s="364"/>
      <c r="FT34" s="364"/>
      <c r="FU34" s="364"/>
      <c r="FV34" s="365"/>
      <c r="FW34" s="364"/>
      <c r="FX34" s="678"/>
      <c r="FY34" s="105"/>
      <c r="FZ34" s="249"/>
      <c r="GA34" s="99"/>
    </row>
    <row r="35" spans="2:207" s="8" customFormat="1" ht="29.25" customHeight="1">
      <c r="B35" s="198"/>
      <c r="C35" s="198"/>
      <c r="H35" s="679" t="s">
        <v>369</v>
      </c>
      <c r="I35" s="679"/>
      <c r="J35" s="679"/>
      <c r="K35" s="679"/>
      <c r="L35" s="679"/>
      <c r="M35" s="679"/>
      <c r="N35" s="679"/>
      <c r="O35" s="1082" t="str">
        <f>IF(AD6="","",AD6)</f>
        <v/>
      </c>
      <c r="P35" s="1082"/>
      <c r="Q35" s="1082"/>
      <c r="R35" s="1082"/>
      <c r="S35" s="1082"/>
      <c r="T35" s="1082"/>
      <c r="U35" s="1082"/>
      <c r="V35" s="1082"/>
      <c r="W35" s="1082"/>
      <c r="X35" s="1082"/>
      <c r="Y35" s="1082"/>
      <c r="Z35" s="1082"/>
      <c r="AA35" s="1082"/>
      <c r="AB35" s="1082"/>
      <c r="AC35" s="1082"/>
      <c r="AD35" s="1082"/>
      <c r="AE35" s="1082"/>
      <c r="AF35" s="1082"/>
      <c r="AG35" s="1082"/>
      <c r="AH35" s="1082"/>
      <c r="AI35" s="1082"/>
      <c r="AJ35" s="1082"/>
      <c r="AK35" s="1082"/>
      <c r="AL35" s="1082"/>
      <c r="AM35" s="1082"/>
      <c r="AN35" s="1082"/>
      <c r="AO35" s="1082"/>
      <c r="AP35" s="21"/>
      <c r="AQ35" s="21"/>
      <c r="AR35" s="317"/>
      <c r="AS35" s="317"/>
      <c r="AT35" s="317"/>
      <c r="AU35" s="317"/>
      <c r="AV35" s="16"/>
      <c r="AW35" s="317"/>
      <c r="AX35" s="317"/>
      <c r="AY35" s="317"/>
      <c r="AZ35" s="317"/>
      <c r="BA35" s="16"/>
      <c r="BB35" s="317"/>
      <c r="BC35" s="317"/>
      <c r="BD35" s="317"/>
      <c r="BE35" s="317"/>
      <c r="BF35" s="16"/>
      <c r="BG35" s="317"/>
      <c r="BH35" s="317"/>
      <c r="BI35" s="317"/>
      <c r="BJ35" s="317"/>
      <c r="BK35" s="16"/>
      <c r="BL35" s="317"/>
      <c r="BM35" s="317"/>
      <c r="BN35" s="317"/>
      <c r="BO35" s="317"/>
      <c r="BP35" s="16"/>
      <c r="BQ35" s="317"/>
      <c r="BR35" s="317"/>
      <c r="BS35" s="317"/>
      <c r="BT35" s="317"/>
      <c r="BU35" s="16"/>
      <c r="BV35" s="317"/>
      <c r="BW35" s="317"/>
      <c r="BX35" s="317"/>
      <c r="BY35" s="317"/>
      <c r="BZ35" s="16"/>
      <c r="CA35" s="317"/>
      <c r="CB35" s="317"/>
      <c r="CC35" s="317"/>
      <c r="CD35" s="317"/>
      <c r="CE35" s="16"/>
      <c r="CF35" s="317"/>
      <c r="CG35" s="317"/>
      <c r="CH35" s="317"/>
      <c r="CI35" s="317"/>
      <c r="CJ35" s="16"/>
      <c r="CK35" s="317"/>
      <c r="CL35" s="317"/>
      <c r="CM35" s="317"/>
      <c r="CN35" s="317"/>
      <c r="CO35" s="16"/>
      <c r="CP35" s="317"/>
      <c r="CQ35" s="317"/>
      <c r="CR35" s="317"/>
      <c r="CS35" s="317"/>
      <c r="CT35" s="16"/>
      <c r="CU35" s="317"/>
      <c r="CV35" s="317"/>
      <c r="CW35" s="317"/>
      <c r="CX35" s="317"/>
      <c r="CY35" s="16"/>
      <c r="CZ35" s="317"/>
      <c r="DA35" s="317"/>
      <c r="DB35" s="317"/>
      <c r="DC35" s="317"/>
      <c r="DD35" s="16"/>
      <c r="DE35" s="317"/>
      <c r="DF35" s="317"/>
      <c r="DG35" s="317"/>
      <c r="DH35" s="317"/>
      <c r="DI35" s="16"/>
      <c r="DJ35" s="317"/>
      <c r="DK35" s="317"/>
      <c r="DL35" s="317"/>
      <c r="DM35" s="317"/>
      <c r="DN35" s="16"/>
      <c r="DO35" s="317"/>
      <c r="DP35" s="317"/>
      <c r="DQ35" s="317"/>
      <c r="DR35" s="317"/>
      <c r="DS35" s="16"/>
      <c r="DT35" s="317"/>
      <c r="DU35" s="317"/>
      <c r="DV35" s="317"/>
      <c r="DW35" s="317"/>
      <c r="DX35" s="16"/>
      <c r="DY35" s="317"/>
      <c r="DZ35" s="317"/>
      <c r="EA35" s="317"/>
      <c r="EB35" s="317"/>
      <c r="EC35" s="16"/>
      <c r="ED35" s="317"/>
      <c r="EE35" s="317"/>
      <c r="EF35" s="317"/>
      <c r="EG35" s="317"/>
      <c r="EH35" s="16"/>
      <c r="EI35" s="317"/>
      <c r="EJ35" s="317"/>
      <c r="EK35" s="317"/>
      <c r="EL35" s="317"/>
      <c r="EM35" s="16"/>
      <c r="EN35" s="317"/>
      <c r="EO35" s="317"/>
      <c r="EP35" s="317"/>
      <c r="EQ35" s="317"/>
      <c r="ER35" s="16"/>
      <c r="ES35" s="317"/>
      <c r="ET35" s="317"/>
      <c r="EU35" s="317"/>
      <c r="EV35" s="317"/>
      <c r="EW35" s="16"/>
      <c r="EX35" s="317"/>
      <c r="EY35" s="317"/>
      <c r="EZ35" s="317"/>
      <c r="FA35" s="317"/>
      <c r="FB35" s="16"/>
      <c r="FC35" s="317"/>
      <c r="FD35" s="317"/>
      <c r="FE35" s="317"/>
      <c r="FF35" s="317"/>
      <c r="FG35" s="16"/>
      <c r="FH35" s="317"/>
      <c r="FI35" s="317"/>
      <c r="FJ35" s="317"/>
      <c r="FK35" s="317"/>
      <c r="FL35" s="16"/>
      <c r="FM35" s="317"/>
      <c r="FN35" s="317"/>
      <c r="FO35" s="317"/>
      <c r="FP35" s="317"/>
      <c r="FQ35" s="16"/>
      <c r="FR35" s="317"/>
      <c r="FS35" s="317"/>
      <c r="FT35" s="317"/>
      <c r="FU35" s="317"/>
      <c r="FV35" s="16"/>
      <c r="FW35" s="317"/>
      <c r="FX35" s="317"/>
      <c r="FY35" s="105"/>
      <c r="FZ35" s="249"/>
    </row>
    <row r="36" spans="2:207" s="8" customFormat="1" ht="28.5" customHeight="1">
      <c r="B36" s="198"/>
      <c r="C36" s="198"/>
      <c r="H36" s="353"/>
      <c r="I36" s="354"/>
      <c r="J36" s="354"/>
      <c r="K36" s="354"/>
      <c r="L36" s="354"/>
      <c r="M36" s="355"/>
      <c r="N36" s="355"/>
      <c r="O36" s="355"/>
      <c r="P36" s="355"/>
      <c r="Q36" s="355"/>
      <c r="R36" s="355"/>
      <c r="S36" s="355"/>
      <c r="T36" s="355"/>
      <c r="U36" s="355"/>
      <c r="V36" s="355"/>
      <c r="W36" s="355"/>
      <c r="X36" s="355"/>
      <c r="Y36" s="356"/>
      <c r="Z36" s="357"/>
      <c r="AA36" s="358"/>
      <c r="AB36" s="358"/>
      <c r="AC36" s="358"/>
      <c r="AD36" s="358"/>
      <c r="AE36" s="358"/>
      <c r="AF36" s="358"/>
      <c r="AG36" s="358"/>
      <c r="AH36" s="358"/>
      <c r="AI36" s="358"/>
      <c r="AJ36" s="358"/>
      <c r="AK36" s="358"/>
      <c r="AL36" s="358"/>
      <c r="AM36" s="358"/>
      <c r="AN36" s="1083" t="s">
        <v>368</v>
      </c>
      <c r="AO36" s="1083"/>
      <c r="AP36" s="1083"/>
      <c r="AQ36" s="1083"/>
      <c r="AR36" s="1083"/>
      <c r="AS36" s="1083"/>
      <c r="AT36" s="1083"/>
      <c r="AU36" s="1083"/>
      <c r="AV36" s="1083"/>
      <c r="AW36" s="1083"/>
      <c r="AX36" s="1083"/>
      <c r="AY36" s="1083"/>
      <c r="AZ36" s="1083"/>
      <c r="BA36" s="1080"/>
      <c r="BB36" s="1080"/>
      <c r="BC36" s="1080"/>
      <c r="BD36" s="1080"/>
      <c r="BE36" s="1080"/>
      <c r="BF36" s="1080"/>
      <c r="BG36" s="1080"/>
      <c r="BH36" s="1080"/>
      <c r="BI36" s="1080"/>
      <c r="BJ36" s="1080"/>
      <c r="BK36" s="1080"/>
      <c r="BL36" s="1080"/>
      <c r="BM36" s="1080"/>
      <c r="BN36" s="1080"/>
      <c r="BO36" s="1080"/>
      <c r="BP36" s="1080"/>
      <c r="BQ36" s="1080"/>
      <c r="BR36" s="1080"/>
      <c r="BS36" s="1080"/>
      <c r="BT36" s="1080"/>
      <c r="BU36" s="1080"/>
      <c r="BV36" s="1080"/>
      <c r="BW36" s="1080"/>
      <c r="BX36" s="1080"/>
      <c r="BY36" s="1080"/>
      <c r="BZ36" s="1080"/>
      <c r="CA36" s="1080"/>
      <c r="CB36" s="1080"/>
      <c r="CC36" s="1080"/>
      <c r="CD36" s="1080"/>
      <c r="CE36" s="1080"/>
      <c r="CF36" s="1080"/>
      <c r="CG36" s="1080"/>
      <c r="CH36" s="1080"/>
      <c r="CI36" s="1080"/>
      <c r="CJ36" s="1080"/>
      <c r="CK36" s="1080"/>
      <c r="CL36" s="1080"/>
      <c r="CM36" s="1080"/>
      <c r="CN36" s="1080"/>
      <c r="CO36" s="1080"/>
      <c r="CP36" s="1080"/>
      <c r="CQ36" s="1080"/>
      <c r="CR36" s="1080"/>
      <c r="CS36" s="1080"/>
      <c r="CT36" s="1080"/>
      <c r="CU36" s="1080"/>
      <c r="CV36" s="1080"/>
      <c r="CW36" s="1080"/>
      <c r="CX36" s="1080"/>
      <c r="CY36" s="1080"/>
      <c r="CZ36" s="1080"/>
      <c r="DA36" s="1080"/>
      <c r="DB36" s="1080"/>
      <c r="DC36" s="1080"/>
      <c r="DD36" s="1080"/>
      <c r="DE36" s="1080"/>
      <c r="DF36" s="1080"/>
      <c r="DG36" s="1080"/>
      <c r="DH36" s="1080"/>
      <c r="DI36" s="1080"/>
      <c r="DJ36" s="1080"/>
      <c r="DK36" s="1080"/>
      <c r="DL36" s="1080"/>
      <c r="DM36" s="1080"/>
      <c r="DN36" s="1080"/>
      <c r="DO36" s="1080"/>
      <c r="DP36" s="1080"/>
      <c r="DQ36" s="1080"/>
      <c r="DR36" s="1080"/>
      <c r="DS36" s="1080"/>
      <c r="DT36" s="1080"/>
      <c r="DU36" s="1080"/>
      <c r="DV36" s="1080"/>
      <c r="DW36" s="1080"/>
      <c r="DX36" s="1080"/>
      <c r="DY36" s="1080"/>
      <c r="DZ36" s="1080"/>
      <c r="EA36" s="1080"/>
      <c r="EB36" s="1080"/>
      <c r="EC36" s="1080"/>
      <c r="ED36" s="1080"/>
      <c r="EE36" s="1080"/>
      <c r="EF36" s="1080"/>
      <c r="EG36" s="1080"/>
      <c r="EH36" s="1080"/>
      <c r="EI36" s="1080"/>
      <c r="EJ36" s="1080"/>
      <c r="EK36" s="1080"/>
      <c r="EL36" s="1080"/>
      <c r="EM36" s="1080"/>
      <c r="EN36" s="1080"/>
      <c r="EO36" s="1080"/>
      <c r="EP36" s="1080"/>
      <c r="EQ36" s="1080"/>
      <c r="ER36" s="1080"/>
      <c r="ES36" s="1080"/>
      <c r="ET36" s="1080"/>
      <c r="EU36" s="1080"/>
      <c r="EV36" s="1080"/>
      <c r="EW36" s="1080"/>
      <c r="EX36" s="1080"/>
      <c r="EY36" s="1080"/>
      <c r="EZ36" s="1080"/>
      <c r="FA36" s="1080"/>
      <c r="FB36" s="1080"/>
      <c r="FC36" s="1080"/>
      <c r="FD36" s="1080"/>
      <c r="FE36" s="1080"/>
      <c r="FF36" s="1080"/>
      <c r="FG36" s="1080"/>
      <c r="FH36" s="1080"/>
      <c r="FI36" s="1080"/>
      <c r="FJ36" s="1080"/>
      <c r="FK36" s="1080"/>
      <c r="FL36" s="1080"/>
      <c r="FM36" s="1080"/>
      <c r="FN36" s="1080"/>
      <c r="FO36" s="1080"/>
      <c r="FP36" s="1080"/>
      <c r="FQ36" s="1080"/>
      <c r="FR36" s="1080"/>
      <c r="FS36" s="1080"/>
      <c r="FT36" s="1080"/>
      <c r="FU36" s="1080"/>
      <c r="FV36" s="1080"/>
      <c r="FW36" s="359"/>
      <c r="FX36" s="360"/>
      <c r="FY36" s="105"/>
      <c r="FZ36" s="249"/>
      <c r="GA36" s="99"/>
    </row>
    <row r="37" spans="2:207" s="25" customFormat="1" ht="9.75" customHeight="1">
      <c r="B37" s="251"/>
      <c r="C37" s="251"/>
      <c r="H37" s="674"/>
      <c r="I37" s="39"/>
      <c r="J37" s="39"/>
      <c r="K37" s="39"/>
      <c r="L37" s="39"/>
      <c r="M37" s="224"/>
      <c r="N37" s="224"/>
      <c r="O37" s="224"/>
      <c r="P37" s="224"/>
      <c r="Q37" s="224"/>
      <c r="R37" s="224"/>
      <c r="S37" s="224"/>
      <c r="T37" s="224"/>
      <c r="U37" s="224"/>
      <c r="V37" s="224"/>
      <c r="W37" s="224"/>
      <c r="X37" s="224"/>
      <c r="Y37" s="368"/>
      <c r="Z37" s="50"/>
      <c r="AA37" s="50"/>
      <c r="AB37" s="50"/>
      <c r="AC37" s="50"/>
      <c r="AD37" s="50"/>
      <c r="AE37" s="38"/>
      <c r="AF37" s="38"/>
      <c r="AG37" s="38"/>
      <c r="AH37" s="38"/>
      <c r="AI37" s="38"/>
      <c r="AJ37" s="38"/>
      <c r="AK37" s="38"/>
      <c r="AL37" s="39"/>
      <c r="AM37" s="39"/>
      <c r="AN37" s="669"/>
      <c r="AO37" s="942">
        <v>3</v>
      </c>
      <c r="AP37" s="942"/>
      <c r="AQ37" s="942"/>
      <c r="AR37" s="942"/>
      <c r="AS37" s="370"/>
      <c r="AT37" s="370"/>
      <c r="AU37" s="370"/>
      <c r="AV37" s="370"/>
      <c r="AW37" s="370"/>
      <c r="AX37" s="370"/>
      <c r="AY37" s="370"/>
      <c r="AZ37" s="617"/>
      <c r="BA37" s="617"/>
      <c r="BB37" s="617"/>
      <c r="BC37" s="942">
        <v>5</v>
      </c>
      <c r="BD37" s="942"/>
      <c r="BE37" s="942"/>
      <c r="BF37" s="942"/>
      <c r="BG37" s="370"/>
      <c r="BH37" s="369"/>
      <c r="BI37" s="370"/>
      <c r="BJ37" s="370"/>
      <c r="BK37" s="370"/>
      <c r="BL37" s="370"/>
      <c r="BM37" s="370"/>
      <c r="BN37" s="370"/>
      <c r="BO37" s="370"/>
      <c r="BP37" s="370"/>
      <c r="BQ37" s="370"/>
      <c r="BR37" s="370"/>
      <c r="BS37" s="370"/>
      <c r="BT37" s="370"/>
      <c r="BU37" s="370"/>
      <c r="BV37" s="370"/>
      <c r="BW37" s="370"/>
      <c r="BX37" s="370"/>
      <c r="BY37" s="370"/>
      <c r="BZ37" s="370"/>
      <c r="CA37" s="370"/>
      <c r="CB37" s="370"/>
      <c r="CC37" s="370"/>
      <c r="CD37" s="370"/>
      <c r="CE37" s="370"/>
      <c r="CF37" s="370"/>
      <c r="CG37" s="618"/>
      <c r="CH37" s="618"/>
      <c r="CI37" s="618"/>
      <c r="CJ37" s="370"/>
      <c r="CK37" s="370"/>
      <c r="CL37" s="942">
        <v>10</v>
      </c>
      <c r="CM37" s="942"/>
      <c r="CN37" s="942"/>
      <c r="CO37" s="942"/>
      <c r="CP37" s="370"/>
      <c r="CQ37" s="370"/>
      <c r="CR37" s="370"/>
      <c r="CS37" s="370"/>
      <c r="CT37" s="370"/>
      <c r="CU37" s="370"/>
      <c r="CV37" s="370"/>
      <c r="CW37" s="370"/>
      <c r="CX37" s="370"/>
      <c r="CY37" s="370"/>
      <c r="CZ37" s="370"/>
      <c r="DA37" s="370"/>
      <c r="DB37" s="370"/>
      <c r="DC37" s="370"/>
      <c r="DD37" s="370"/>
      <c r="DE37" s="370"/>
      <c r="DF37" s="370"/>
      <c r="DG37" s="370"/>
      <c r="DH37" s="370"/>
      <c r="DI37" s="617"/>
      <c r="DJ37" s="617"/>
      <c r="DK37" s="617"/>
      <c r="DL37" s="370"/>
      <c r="DM37" s="370"/>
      <c r="DN37" s="370"/>
      <c r="DO37" s="370"/>
      <c r="DP37" s="370"/>
      <c r="DQ37" s="370"/>
      <c r="DR37" s="370"/>
      <c r="DS37" s="370"/>
      <c r="DT37" s="370"/>
      <c r="DU37" s="942">
        <v>15</v>
      </c>
      <c r="DV37" s="942"/>
      <c r="DW37" s="942"/>
      <c r="DX37" s="942"/>
      <c r="DY37" s="370"/>
      <c r="DZ37" s="370"/>
      <c r="EA37" s="370"/>
      <c r="EB37" s="370"/>
      <c r="EC37" s="370"/>
      <c r="ED37" s="370"/>
      <c r="EE37" s="370"/>
      <c r="EF37" s="370"/>
      <c r="EG37" s="370"/>
      <c r="EH37" s="370"/>
      <c r="EI37" s="370"/>
      <c r="EJ37" s="370"/>
      <c r="EK37" s="370"/>
      <c r="EL37" s="370"/>
      <c r="EM37" s="370"/>
      <c r="EN37" s="370"/>
      <c r="EO37" s="618"/>
      <c r="EP37" s="618"/>
      <c r="EQ37" s="618"/>
      <c r="ER37" s="370"/>
      <c r="ES37" s="370"/>
      <c r="ET37" s="370"/>
      <c r="EU37" s="370"/>
      <c r="EV37" s="370"/>
      <c r="EW37" s="370"/>
      <c r="EX37" s="370"/>
      <c r="EY37" s="370"/>
      <c r="EZ37" s="370"/>
      <c r="FA37" s="370"/>
      <c r="FB37" s="370"/>
      <c r="FC37" s="370"/>
      <c r="FD37" s="942">
        <v>20</v>
      </c>
      <c r="FE37" s="942"/>
      <c r="FF37" s="942"/>
      <c r="FG37" s="942"/>
      <c r="FH37" s="369"/>
      <c r="FI37" s="369"/>
      <c r="FJ37" s="369"/>
      <c r="FK37" s="369"/>
      <c r="FL37" s="369"/>
      <c r="FM37" s="369"/>
      <c r="FN37" s="369"/>
      <c r="FO37" s="369"/>
      <c r="FP37" s="369"/>
      <c r="FQ37" s="369"/>
      <c r="FR37" s="369"/>
      <c r="FS37" s="369"/>
      <c r="FT37" s="369"/>
      <c r="FU37" s="372"/>
      <c r="FV37" s="372"/>
      <c r="FW37" s="40"/>
      <c r="FX37" s="680"/>
      <c r="FY37" s="105"/>
      <c r="FZ37" s="1135" t="s">
        <v>371</v>
      </c>
      <c r="GA37" s="923"/>
      <c r="GB37" s="8"/>
      <c r="GC37" s="8"/>
      <c r="GD37" s="8"/>
      <c r="GE37" s="8"/>
      <c r="GF37" s="8"/>
      <c r="GG37" s="8"/>
      <c r="GH37" s="8"/>
      <c r="GI37" s="8"/>
      <c r="GJ37" s="8"/>
      <c r="GK37" s="8"/>
      <c r="GL37" s="8"/>
      <c r="GM37" s="8"/>
      <c r="GN37" s="8"/>
      <c r="GO37" s="8"/>
      <c r="GP37" s="8"/>
      <c r="GQ37" s="8"/>
      <c r="GR37" s="8"/>
      <c r="GS37" s="8"/>
      <c r="GT37" s="8"/>
      <c r="GU37" s="8"/>
      <c r="GV37" s="8"/>
      <c r="GW37" s="8"/>
      <c r="GX37" s="8"/>
      <c r="GY37" s="8"/>
    </row>
    <row r="38" spans="2:207" s="8" customFormat="1" ht="28.5" customHeight="1">
      <c r="B38" s="924">
        <v>1</v>
      </c>
      <c r="C38" s="924"/>
      <c r="D38" s="924"/>
      <c r="E38" s="924"/>
      <c r="F38" s="924"/>
      <c r="G38" s="1114"/>
      <c r="H38" s="681"/>
      <c r="I38" s="682"/>
      <c r="J38" s="682"/>
      <c r="K38" s="874" t="s">
        <v>365</v>
      </c>
      <c r="L38" s="874"/>
      <c r="M38" s="874"/>
      <c r="N38" s="874"/>
      <c r="O38" s="874"/>
      <c r="P38" s="874"/>
      <c r="Q38" s="874"/>
      <c r="R38" s="874"/>
      <c r="S38" s="874"/>
      <c r="T38" s="874"/>
      <c r="U38" s="874"/>
      <c r="V38" s="874"/>
      <c r="W38" s="874"/>
      <c r="X38" s="874"/>
      <c r="Y38" s="103"/>
      <c r="Z38" s="937"/>
      <c r="AA38" s="938"/>
      <c r="AB38" s="939"/>
      <c r="AC38" s="317"/>
      <c r="AD38" s="317"/>
      <c r="AE38" s="878">
        <v>8</v>
      </c>
      <c r="AF38" s="879"/>
      <c r="AG38" s="880"/>
      <c r="AH38" s="37"/>
      <c r="AI38" s="878">
        <v>4</v>
      </c>
      <c r="AJ38" s="879"/>
      <c r="AK38" s="880"/>
      <c r="AL38" s="7"/>
      <c r="AM38" s="7"/>
      <c r="AN38" s="920" t="str">
        <f>DBCS(MID('別二(1)'!$AD$7,1,1))</f>
        <v/>
      </c>
      <c r="AO38" s="921"/>
      <c r="AP38" s="921"/>
      <c r="AQ38" s="921"/>
      <c r="AR38" s="921"/>
      <c r="AS38" s="922"/>
      <c r="AT38" s="318"/>
      <c r="AU38" s="920" t="str">
        <f>DBCS(MID('別二(1)'!$AD$7,2,1))</f>
        <v/>
      </c>
      <c r="AV38" s="921"/>
      <c r="AW38" s="921"/>
      <c r="AX38" s="921"/>
      <c r="AY38" s="921"/>
      <c r="AZ38" s="922"/>
      <c r="BA38" s="318"/>
      <c r="BB38" s="920" t="str">
        <f>DBCS(MID('別二(1)'!$AD$7,3,1))</f>
        <v/>
      </c>
      <c r="BC38" s="921"/>
      <c r="BD38" s="921"/>
      <c r="BE38" s="921"/>
      <c r="BF38" s="921"/>
      <c r="BG38" s="922"/>
      <c r="BH38" s="318"/>
      <c r="BI38" s="920" t="str">
        <f>DBCS(MID('別二(1)'!$AD$7,4,1))</f>
        <v/>
      </c>
      <c r="BJ38" s="921"/>
      <c r="BK38" s="921"/>
      <c r="BL38" s="921"/>
      <c r="BM38" s="921"/>
      <c r="BN38" s="922"/>
      <c r="BO38" s="318"/>
      <c r="BP38" s="920" t="str">
        <f>DBCS(MID('別二(1)'!$AD$7,5,1))</f>
        <v/>
      </c>
      <c r="BQ38" s="921"/>
      <c r="BR38" s="921"/>
      <c r="BS38" s="921"/>
      <c r="BT38" s="921"/>
      <c r="BU38" s="922"/>
      <c r="BV38" s="318"/>
      <c r="BW38" s="920" t="str">
        <f>DBCS(MID('別二(1)'!$AD$7,6,1))</f>
        <v/>
      </c>
      <c r="BX38" s="921"/>
      <c r="BY38" s="921"/>
      <c r="BZ38" s="921"/>
      <c r="CA38" s="921"/>
      <c r="CB38" s="922"/>
      <c r="CC38" s="318"/>
      <c r="CD38" s="920" t="str">
        <f>DBCS(MID('別二(1)'!$AD$7,7,1))</f>
        <v/>
      </c>
      <c r="CE38" s="921"/>
      <c r="CF38" s="921"/>
      <c r="CG38" s="921"/>
      <c r="CH38" s="921"/>
      <c r="CI38" s="922"/>
      <c r="CJ38" s="318"/>
      <c r="CK38" s="920" t="str">
        <f>DBCS(MID('別二(1)'!$AD$7,8,1))</f>
        <v/>
      </c>
      <c r="CL38" s="921"/>
      <c r="CM38" s="921"/>
      <c r="CN38" s="921"/>
      <c r="CO38" s="921"/>
      <c r="CP38" s="922"/>
      <c r="CQ38" s="318"/>
      <c r="CR38" s="920" t="str">
        <f>DBCS(MID('別二(1)'!$AD$7,9,1))</f>
        <v/>
      </c>
      <c r="CS38" s="921"/>
      <c r="CT38" s="921"/>
      <c r="CU38" s="921"/>
      <c r="CV38" s="921"/>
      <c r="CW38" s="922"/>
      <c r="CX38" s="318"/>
      <c r="CY38" s="920" t="str">
        <f>DBCS(MID('別二(1)'!$AD$7,10,1))</f>
        <v/>
      </c>
      <c r="CZ38" s="921"/>
      <c r="DA38" s="921"/>
      <c r="DB38" s="921"/>
      <c r="DC38" s="921"/>
      <c r="DD38" s="922"/>
      <c r="DE38" s="318"/>
      <c r="DF38" s="920" t="str">
        <f>DBCS(MID('別二(1)'!$AD$7,11,1))</f>
        <v/>
      </c>
      <c r="DG38" s="921"/>
      <c r="DH38" s="921"/>
      <c r="DI38" s="921"/>
      <c r="DJ38" s="921"/>
      <c r="DK38" s="922"/>
      <c r="DL38" s="318"/>
      <c r="DM38" s="920" t="str">
        <f>DBCS(MID('別二(1)'!$AD$7,12,1))</f>
        <v/>
      </c>
      <c r="DN38" s="921"/>
      <c r="DO38" s="921"/>
      <c r="DP38" s="921"/>
      <c r="DQ38" s="921"/>
      <c r="DR38" s="922"/>
      <c r="DS38" s="318"/>
      <c r="DT38" s="920" t="str">
        <f>DBCS(MID('別二(1)'!$AD$7,13,1))</f>
        <v/>
      </c>
      <c r="DU38" s="921"/>
      <c r="DV38" s="921"/>
      <c r="DW38" s="921"/>
      <c r="DX38" s="921"/>
      <c r="DY38" s="922"/>
      <c r="DZ38" s="318"/>
      <c r="EA38" s="920" t="str">
        <f>DBCS(MID('別二(1)'!$AD$7,14,1))</f>
        <v/>
      </c>
      <c r="EB38" s="921"/>
      <c r="EC38" s="921"/>
      <c r="ED38" s="921"/>
      <c r="EE38" s="921"/>
      <c r="EF38" s="922"/>
      <c r="EG38" s="318"/>
      <c r="EH38" s="920" t="str">
        <f>DBCS(MID('別二(1)'!$AD$7,15,1))</f>
        <v/>
      </c>
      <c r="EI38" s="921"/>
      <c r="EJ38" s="921"/>
      <c r="EK38" s="921"/>
      <c r="EL38" s="921"/>
      <c r="EM38" s="922"/>
      <c r="EN38" s="318"/>
      <c r="EO38" s="920" t="str">
        <f>DBCS(MID('別二(1)'!$AD$7,16,1))</f>
        <v/>
      </c>
      <c r="EP38" s="921"/>
      <c r="EQ38" s="921"/>
      <c r="ER38" s="921"/>
      <c r="ES38" s="921"/>
      <c r="ET38" s="922"/>
      <c r="EU38" s="318"/>
      <c r="EV38" s="920" t="str">
        <f>DBCS(MID('別二(1)'!$AD$7,17,1))</f>
        <v/>
      </c>
      <c r="EW38" s="921"/>
      <c r="EX38" s="921"/>
      <c r="EY38" s="921"/>
      <c r="EZ38" s="921"/>
      <c r="FA38" s="922"/>
      <c r="FB38" s="318"/>
      <c r="FC38" s="920" t="str">
        <f>DBCS(MID('別二(1)'!$AD$7,18,1))</f>
        <v/>
      </c>
      <c r="FD38" s="921"/>
      <c r="FE38" s="921"/>
      <c r="FF38" s="921"/>
      <c r="FG38" s="921"/>
      <c r="FH38" s="922"/>
      <c r="FI38" s="318"/>
      <c r="FJ38" s="920" t="str">
        <f>DBCS(MID('別二(1)'!$AD$7,19,1))</f>
        <v/>
      </c>
      <c r="FK38" s="921"/>
      <c r="FL38" s="921"/>
      <c r="FM38" s="921"/>
      <c r="FN38" s="921"/>
      <c r="FO38" s="922"/>
      <c r="FP38" s="318"/>
      <c r="FQ38" s="920" t="str">
        <f>DBCS(MID('別二(1)'!$AD$7,20,1))</f>
        <v/>
      </c>
      <c r="FR38" s="921"/>
      <c r="FS38" s="921"/>
      <c r="FT38" s="921"/>
      <c r="FU38" s="921"/>
      <c r="FV38" s="922"/>
      <c r="FW38" s="317"/>
      <c r="FX38" s="683"/>
      <c r="FY38" s="245"/>
      <c r="FZ38" s="1135"/>
      <c r="GA38" s="923"/>
    </row>
    <row r="39" spans="2:207" s="51" customFormat="1" ht="9.75" customHeight="1">
      <c r="B39" s="924"/>
      <c r="C39" s="924"/>
      <c r="D39" s="924"/>
      <c r="E39" s="924"/>
      <c r="F39" s="924"/>
      <c r="G39" s="1114"/>
      <c r="H39" s="684"/>
      <c r="I39" s="72"/>
      <c r="J39" s="72"/>
      <c r="K39" s="72"/>
      <c r="L39" s="72"/>
      <c r="M39" s="72"/>
      <c r="N39" s="616"/>
      <c r="O39" s="616"/>
      <c r="P39" s="616"/>
      <c r="Q39" s="616"/>
      <c r="R39" s="616"/>
      <c r="S39" s="616"/>
      <c r="T39" s="616"/>
      <c r="U39" s="616"/>
      <c r="V39" s="616"/>
      <c r="W39" s="616"/>
      <c r="X39" s="616"/>
      <c r="Y39" s="97"/>
      <c r="Z39" s="104"/>
      <c r="AA39" s="104"/>
      <c r="AB39" s="104"/>
      <c r="AC39" s="104"/>
      <c r="AD39" s="104"/>
      <c r="AE39" s="38"/>
      <c r="AF39" s="38"/>
      <c r="AG39" s="38"/>
      <c r="AH39" s="38"/>
      <c r="AI39" s="38"/>
      <c r="AJ39" s="38"/>
      <c r="AK39" s="38"/>
      <c r="AL39" s="72"/>
      <c r="AM39" s="72"/>
      <c r="AN39" s="669"/>
      <c r="AO39" s="819">
        <v>23</v>
      </c>
      <c r="AP39" s="819"/>
      <c r="AQ39" s="819"/>
      <c r="AR39" s="819"/>
      <c r="AS39" s="104"/>
      <c r="AT39" s="104"/>
      <c r="AU39" s="104"/>
      <c r="AV39" s="104"/>
      <c r="AW39" s="104"/>
      <c r="AX39" s="104"/>
      <c r="AY39" s="104"/>
      <c r="AZ39" s="669"/>
      <c r="BA39" s="669"/>
      <c r="BB39" s="669"/>
      <c r="BC39" s="819">
        <v>25</v>
      </c>
      <c r="BD39" s="819"/>
      <c r="BE39" s="819"/>
      <c r="BF39" s="819"/>
      <c r="BG39" s="104"/>
      <c r="BH39" s="372"/>
      <c r="BI39" s="104"/>
      <c r="BJ39" s="104"/>
      <c r="BK39" s="104"/>
      <c r="BL39" s="104"/>
      <c r="BM39" s="104"/>
      <c r="BN39" s="104"/>
      <c r="BO39" s="104"/>
      <c r="BP39" s="104"/>
      <c r="BQ39" s="104"/>
      <c r="BR39" s="104"/>
      <c r="BS39" s="104"/>
      <c r="BT39" s="104"/>
      <c r="BU39" s="104"/>
      <c r="BV39" s="104"/>
      <c r="BW39" s="104"/>
      <c r="BX39" s="104"/>
      <c r="BY39" s="104"/>
      <c r="BZ39" s="104"/>
      <c r="CA39" s="104"/>
      <c r="CB39" s="104"/>
      <c r="CC39" s="104"/>
      <c r="CD39" s="104"/>
      <c r="CE39" s="104"/>
      <c r="CF39" s="104"/>
      <c r="CG39" s="619"/>
      <c r="CH39" s="619"/>
      <c r="CI39" s="619"/>
      <c r="CJ39" s="104"/>
      <c r="CK39" s="104"/>
      <c r="CL39" s="819">
        <v>30</v>
      </c>
      <c r="CM39" s="819"/>
      <c r="CN39" s="819"/>
      <c r="CO39" s="819"/>
      <c r="CP39" s="104"/>
      <c r="CQ39" s="104"/>
      <c r="CR39" s="104"/>
      <c r="CS39" s="104"/>
      <c r="CT39" s="104"/>
      <c r="CU39" s="104"/>
      <c r="CV39" s="104"/>
      <c r="CW39" s="104"/>
      <c r="CX39" s="104"/>
      <c r="CY39" s="104"/>
      <c r="CZ39" s="104"/>
      <c r="DA39" s="104"/>
      <c r="DB39" s="104"/>
      <c r="DC39" s="104"/>
      <c r="DD39" s="104"/>
      <c r="DE39" s="104"/>
      <c r="DF39" s="104"/>
      <c r="DG39" s="104"/>
      <c r="DH39" s="104"/>
      <c r="DI39" s="669"/>
      <c r="DJ39" s="669"/>
      <c r="DK39" s="669"/>
      <c r="DL39" s="104"/>
      <c r="DM39" s="104"/>
      <c r="DN39" s="104"/>
      <c r="DO39" s="104"/>
      <c r="DP39" s="104"/>
      <c r="DQ39" s="104"/>
      <c r="DR39" s="104"/>
      <c r="DS39" s="104"/>
      <c r="DT39" s="104"/>
      <c r="DU39" s="819">
        <v>35</v>
      </c>
      <c r="DV39" s="819"/>
      <c r="DW39" s="819"/>
      <c r="DX39" s="819"/>
      <c r="DY39" s="104"/>
      <c r="DZ39" s="104"/>
      <c r="EA39" s="104"/>
      <c r="EB39" s="104"/>
      <c r="EC39" s="104"/>
      <c r="ED39" s="104"/>
      <c r="EE39" s="104"/>
      <c r="EF39" s="104"/>
      <c r="EG39" s="104"/>
      <c r="EH39" s="104"/>
      <c r="EI39" s="104"/>
      <c r="EJ39" s="104"/>
      <c r="EK39" s="104"/>
      <c r="EL39" s="104"/>
      <c r="EM39" s="104"/>
      <c r="EN39" s="104"/>
      <c r="EO39" s="619"/>
      <c r="EP39" s="619"/>
      <c r="EQ39" s="619"/>
      <c r="ER39" s="104"/>
      <c r="ES39" s="104"/>
      <c r="ET39" s="104"/>
      <c r="EU39" s="104"/>
      <c r="EV39" s="104"/>
      <c r="EW39" s="104"/>
      <c r="EX39" s="104"/>
      <c r="EY39" s="104"/>
      <c r="EZ39" s="104"/>
      <c r="FA39" s="104"/>
      <c r="FB39" s="104"/>
      <c r="FC39" s="104"/>
      <c r="FD39" s="819">
        <v>40</v>
      </c>
      <c r="FE39" s="819"/>
      <c r="FF39" s="819"/>
      <c r="FG39" s="819"/>
      <c r="FH39" s="372"/>
      <c r="FI39" s="372"/>
      <c r="FJ39" s="372"/>
      <c r="FK39" s="372"/>
      <c r="FL39" s="372"/>
      <c r="FM39" s="372"/>
      <c r="FN39" s="372"/>
      <c r="FO39" s="372"/>
      <c r="FP39" s="372"/>
      <c r="FQ39" s="372"/>
      <c r="FR39" s="372"/>
      <c r="FS39" s="372"/>
      <c r="FT39" s="372"/>
      <c r="FU39" s="372"/>
      <c r="FV39" s="372"/>
      <c r="FW39" s="372"/>
      <c r="FX39" s="685"/>
      <c r="FY39" s="105"/>
      <c r="FZ39" s="1135"/>
      <c r="GA39" s="923"/>
      <c r="GB39" s="8"/>
      <c r="GC39" s="8"/>
      <c r="GD39" s="8"/>
      <c r="GE39" s="8"/>
      <c r="GF39" s="8"/>
      <c r="GG39" s="8"/>
      <c r="GH39" s="8"/>
      <c r="GI39" s="8"/>
      <c r="GJ39" s="8"/>
      <c r="GK39" s="8"/>
      <c r="GL39" s="8"/>
      <c r="GM39" s="8"/>
      <c r="GN39" s="8"/>
      <c r="GO39" s="8"/>
      <c r="GP39" s="8"/>
      <c r="GQ39" s="8"/>
      <c r="GR39" s="8"/>
      <c r="GS39" s="8"/>
      <c r="GT39" s="8"/>
      <c r="GU39" s="8"/>
      <c r="GV39" s="8"/>
      <c r="GW39" s="8"/>
      <c r="GX39" s="8"/>
      <c r="GY39" s="8"/>
    </row>
    <row r="40" spans="2:207" s="25" customFormat="1" ht="28.5" customHeight="1">
      <c r="B40" s="924"/>
      <c r="C40" s="924"/>
      <c r="D40" s="924"/>
      <c r="E40" s="924"/>
      <c r="F40" s="924"/>
      <c r="G40" s="1114"/>
      <c r="H40" s="674"/>
      <c r="I40" s="39"/>
      <c r="J40" s="39"/>
      <c r="K40" s="39"/>
      <c r="L40" s="39"/>
      <c r="M40" s="39"/>
      <c r="N40" s="339"/>
      <c r="O40" s="339"/>
      <c r="P40" s="339"/>
      <c r="Q40" s="339"/>
      <c r="R40" s="339"/>
      <c r="S40" s="339"/>
      <c r="T40" s="339"/>
      <c r="U40" s="339"/>
      <c r="V40" s="339"/>
      <c r="W40" s="339"/>
      <c r="X40" s="339"/>
      <c r="Y40" s="368"/>
      <c r="Z40" s="50"/>
      <c r="AA40" s="50"/>
      <c r="AB40" s="50"/>
      <c r="AC40" s="50"/>
      <c r="AD40" s="50"/>
      <c r="AE40" s="38"/>
      <c r="AF40" s="38"/>
      <c r="AG40" s="38"/>
      <c r="AH40" s="38"/>
      <c r="AI40" s="38"/>
      <c r="AJ40" s="38"/>
      <c r="AK40" s="38"/>
      <c r="AL40" s="39"/>
      <c r="AM40" s="39"/>
      <c r="AN40" s="920" t="str">
        <f>DBCS(MID('別二(1)'!$AD$7,21,1))</f>
        <v/>
      </c>
      <c r="AO40" s="921"/>
      <c r="AP40" s="921"/>
      <c r="AQ40" s="921"/>
      <c r="AR40" s="921"/>
      <c r="AS40" s="922"/>
      <c r="AT40" s="318"/>
      <c r="AU40" s="920" t="str">
        <f>DBCS(MID('別二(1)'!$AD$7,22,1))</f>
        <v/>
      </c>
      <c r="AV40" s="921"/>
      <c r="AW40" s="921"/>
      <c r="AX40" s="921"/>
      <c r="AY40" s="921"/>
      <c r="AZ40" s="922"/>
      <c r="BA40" s="318"/>
      <c r="BB40" s="920" t="str">
        <f>DBCS(MID('別二(1)'!$AD$7,23,1))</f>
        <v/>
      </c>
      <c r="BC40" s="921"/>
      <c r="BD40" s="921"/>
      <c r="BE40" s="921"/>
      <c r="BF40" s="921"/>
      <c r="BG40" s="922"/>
      <c r="BH40" s="318"/>
      <c r="BI40" s="920" t="str">
        <f>DBCS(MID('別二(1)'!$AD$7,24,1))</f>
        <v/>
      </c>
      <c r="BJ40" s="921"/>
      <c r="BK40" s="921"/>
      <c r="BL40" s="921"/>
      <c r="BM40" s="921"/>
      <c r="BN40" s="922"/>
      <c r="BO40" s="318"/>
      <c r="BP40" s="920" t="str">
        <f>DBCS(MID('別二(1)'!$AD$7,25,1))</f>
        <v/>
      </c>
      <c r="BQ40" s="921"/>
      <c r="BR40" s="921"/>
      <c r="BS40" s="921"/>
      <c r="BT40" s="921"/>
      <c r="BU40" s="922"/>
      <c r="BV40" s="318"/>
      <c r="BW40" s="920" t="str">
        <f>DBCS(MID('別二(1)'!$AD$7,26,1))</f>
        <v/>
      </c>
      <c r="BX40" s="921"/>
      <c r="BY40" s="921"/>
      <c r="BZ40" s="921"/>
      <c r="CA40" s="921"/>
      <c r="CB40" s="922"/>
      <c r="CC40" s="318"/>
      <c r="CD40" s="920" t="str">
        <f>DBCS(MID('別二(1)'!$AD$7,27,1))</f>
        <v/>
      </c>
      <c r="CE40" s="921"/>
      <c r="CF40" s="921"/>
      <c r="CG40" s="921"/>
      <c r="CH40" s="921"/>
      <c r="CI40" s="922"/>
      <c r="CJ40" s="318"/>
      <c r="CK40" s="920" t="str">
        <f>DBCS(MID('別二(1)'!$AD$7,28,1))</f>
        <v/>
      </c>
      <c r="CL40" s="921"/>
      <c r="CM40" s="921"/>
      <c r="CN40" s="921"/>
      <c r="CO40" s="921"/>
      <c r="CP40" s="922"/>
      <c r="CQ40" s="318"/>
      <c r="CR40" s="920" t="str">
        <f>DBCS(MID('別二(1)'!$AD$7,29,1))</f>
        <v/>
      </c>
      <c r="CS40" s="921"/>
      <c r="CT40" s="921"/>
      <c r="CU40" s="921"/>
      <c r="CV40" s="921"/>
      <c r="CW40" s="922"/>
      <c r="CX40" s="318"/>
      <c r="CY40" s="920" t="str">
        <f>DBCS(MID('別二(1)'!$AD$7,30,1))</f>
        <v/>
      </c>
      <c r="CZ40" s="921"/>
      <c r="DA40" s="921"/>
      <c r="DB40" s="921"/>
      <c r="DC40" s="921"/>
      <c r="DD40" s="922"/>
      <c r="DE40" s="318"/>
      <c r="DF40" s="920" t="str">
        <f>DBCS(MID('別二(1)'!$AD$7,31,1))</f>
        <v/>
      </c>
      <c r="DG40" s="921"/>
      <c r="DH40" s="921"/>
      <c r="DI40" s="921"/>
      <c r="DJ40" s="921"/>
      <c r="DK40" s="922"/>
      <c r="DL40" s="318"/>
      <c r="DM40" s="920" t="str">
        <f>DBCS(MID('別二(1)'!$AD$7,32,1))</f>
        <v/>
      </c>
      <c r="DN40" s="921"/>
      <c r="DO40" s="921"/>
      <c r="DP40" s="921"/>
      <c r="DQ40" s="921"/>
      <c r="DR40" s="922"/>
      <c r="DS40" s="318"/>
      <c r="DT40" s="920" t="str">
        <f>DBCS(MID('別二(1)'!$AD$7,33,1))</f>
        <v/>
      </c>
      <c r="DU40" s="921"/>
      <c r="DV40" s="921"/>
      <c r="DW40" s="921"/>
      <c r="DX40" s="921"/>
      <c r="DY40" s="922"/>
      <c r="DZ40" s="318"/>
      <c r="EA40" s="920" t="str">
        <f>DBCS(MID('別二(1)'!$AD$7,34,1))</f>
        <v/>
      </c>
      <c r="EB40" s="921"/>
      <c r="EC40" s="921"/>
      <c r="ED40" s="921"/>
      <c r="EE40" s="921"/>
      <c r="EF40" s="922"/>
      <c r="EG40" s="318"/>
      <c r="EH40" s="920" t="str">
        <f>DBCS(MID('別二(1)'!$AD$7,35,1))</f>
        <v/>
      </c>
      <c r="EI40" s="921"/>
      <c r="EJ40" s="921"/>
      <c r="EK40" s="921"/>
      <c r="EL40" s="921"/>
      <c r="EM40" s="922"/>
      <c r="EN40" s="318"/>
      <c r="EO40" s="920" t="str">
        <f>DBCS(MID('別二(1)'!$AD$7,36,1))</f>
        <v/>
      </c>
      <c r="EP40" s="921"/>
      <c r="EQ40" s="921"/>
      <c r="ER40" s="921"/>
      <c r="ES40" s="921"/>
      <c r="ET40" s="922"/>
      <c r="EU40" s="318"/>
      <c r="EV40" s="920" t="str">
        <f>DBCS(MID('別二(1)'!$AD$7,37,1))</f>
        <v/>
      </c>
      <c r="EW40" s="921"/>
      <c r="EX40" s="921"/>
      <c r="EY40" s="921"/>
      <c r="EZ40" s="921"/>
      <c r="FA40" s="922"/>
      <c r="FB40" s="318"/>
      <c r="FC40" s="920" t="str">
        <f>DBCS(MID('別二(1)'!$AD$7,38,1))</f>
        <v/>
      </c>
      <c r="FD40" s="921"/>
      <c r="FE40" s="921"/>
      <c r="FF40" s="921"/>
      <c r="FG40" s="921"/>
      <c r="FH40" s="922"/>
      <c r="FI40" s="318"/>
      <c r="FJ40" s="920" t="str">
        <f>DBCS(MID('別二(1)'!$AD$7,39,1))</f>
        <v/>
      </c>
      <c r="FK40" s="921"/>
      <c r="FL40" s="921"/>
      <c r="FM40" s="921"/>
      <c r="FN40" s="921"/>
      <c r="FO40" s="922"/>
      <c r="FP40" s="318"/>
      <c r="FQ40" s="920" t="str">
        <f>DBCS(MID('別二(1)'!$AD$7,40,1))</f>
        <v/>
      </c>
      <c r="FR40" s="921"/>
      <c r="FS40" s="921"/>
      <c r="FT40" s="921"/>
      <c r="FU40" s="921"/>
      <c r="FV40" s="922"/>
      <c r="FW40" s="40"/>
      <c r="FX40" s="680"/>
      <c r="FY40" s="245"/>
      <c r="FZ40" s="1135"/>
      <c r="GA40" s="923"/>
      <c r="GB40" s="8"/>
      <c r="GC40" s="8"/>
      <c r="GD40" s="8"/>
      <c r="GE40" s="8"/>
      <c r="GF40" s="8"/>
      <c r="GG40" s="8"/>
      <c r="GH40" s="8"/>
      <c r="GI40" s="8"/>
      <c r="GJ40" s="8"/>
      <c r="GK40" s="8"/>
      <c r="GL40" s="8"/>
      <c r="GM40" s="8"/>
      <c r="GN40" s="8"/>
      <c r="GO40" s="8"/>
      <c r="GP40" s="8"/>
      <c r="GQ40" s="8"/>
      <c r="GR40" s="8"/>
      <c r="GS40" s="8"/>
      <c r="GT40" s="8"/>
      <c r="GU40" s="8"/>
      <c r="GV40" s="8"/>
      <c r="GW40" s="8"/>
      <c r="GX40" s="8"/>
      <c r="GY40" s="8"/>
    </row>
    <row r="41" spans="2:207" s="25" customFormat="1" ht="9.75" customHeight="1">
      <c r="B41" s="251"/>
      <c r="C41" s="251"/>
      <c r="H41" s="686"/>
      <c r="I41" s="687"/>
      <c r="J41" s="687"/>
      <c r="K41" s="687"/>
      <c r="L41" s="687"/>
      <c r="M41" s="687"/>
      <c r="N41" s="688"/>
      <c r="O41" s="688"/>
      <c r="P41" s="688"/>
      <c r="Q41" s="688"/>
      <c r="R41" s="688"/>
      <c r="S41" s="688"/>
      <c r="T41" s="688"/>
      <c r="U41" s="688"/>
      <c r="V41" s="688"/>
      <c r="W41" s="688"/>
      <c r="X41" s="688"/>
      <c r="Y41" s="689"/>
      <c r="Z41" s="690"/>
      <c r="AA41" s="690"/>
      <c r="AB41" s="690"/>
      <c r="AC41" s="690"/>
      <c r="AD41" s="690"/>
      <c r="AE41" s="667"/>
      <c r="AF41" s="667"/>
      <c r="AG41" s="667"/>
      <c r="AH41" s="667"/>
      <c r="AI41" s="667"/>
      <c r="AJ41" s="667"/>
      <c r="AK41" s="667"/>
      <c r="AL41" s="687"/>
      <c r="AM41" s="687"/>
      <c r="AN41" s="690"/>
      <c r="AO41" s="690"/>
      <c r="AP41" s="691"/>
      <c r="AQ41" s="691"/>
      <c r="AR41" s="691"/>
      <c r="AS41" s="691"/>
      <c r="AT41" s="691"/>
      <c r="AU41" s="691"/>
      <c r="AV41" s="691"/>
      <c r="AW41" s="691"/>
      <c r="AX41" s="691"/>
      <c r="AY41" s="691"/>
      <c r="AZ41" s="691"/>
      <c r="BA41" s="691"/>
      <c r="BB41" s="691"/>
      <c r="BC41" s="691"/>
      <c r="BD41" s="691"/>
      <c r="BE41" s="691"/>
      <c r="BF41" s="691"/>
      <c r="BG41" s="691"/>
      <c r="BH41" s="691"/>
      <c r="BI41" s="691"/>
      <c r="BJ41" s="691"/>
      <c r="BK41" s="691"/>
      <c r="BL41" s="691"/>
      <c r="BM41" s="691"/>
      <c r="BN41" s="691"/>
      <c r="BO41" s="691"/>
      <c r="BP41" s="691"/>
      <c r="BQ41" s="691"/>
      <c r="BR41" s="691"/>
      <c r="BS41" s="691"/>
      <c r="BT41" s="691"/>
      <c r="BU41" s="691"/>
      <c r="BV41" s="691"/>
      <c r="BW41" s="691"/>
      <c r="BX41" s="691"/>
      <c r="BY41" s="691"/>
      <c r="BZ41" s="691"/>
      <c r="CA41" s="691"/>
      <c r="CB41" s="691"/>
      <c r="CC41" s="691"/>
      <c r="CD41" s="691"/>
      <c r="CE41" s="691"/>
      <c r="CF41" s="691"/>
      <c r="CG41" s="691"/>
      <c r="CH41" s="691"/>
      <c r="CI41" s="691"/>
      <c r="CJ41" s="691"/>
      <c r="CK41" s="691"/>
      <c r="CL41" s="691"/>
      <c r="CM41" s="691"/>
      <c r="CN41" s="691"/>
      <c r="CO41" s="691"/>
      <c r="CP41" s="691"/>
      <c r="CQ41" s="691"/>
      <c r="CR41" s="691"/>
      <c r="CS41" s="691"/>
      <c r="CT41" s="691"/>
      <c r="CU41" s="691"/>
      <c r="CV41" s="691"/>
      <c r="CW41" s="691"/>
      <c r="CX41" s="691"/>
      <c r="CY41" s="691"/>
      <c r="CZ41" s="691"/>
      <c r="DA41" s="691"/>
      <c r="DB41" s="691"/>
      <c r="DC41" s="691"/>
      <c r="DD41" s="691"/>
      <c r="DE41" s="691"/>
      <c r="DF41" s="691"/>
      <c r="DG41" s="691"/>
      <c r="DH41" s="691"/>
      <c r="DI41" s="691"/>
      <c r="DJ41" s="691"/>
      <c r="DK41" s="691"/>
      <c r="DL41" s="691"/>
      <c r="DM41" s="691"/>
      <c r="DN41" s="691"/>
      <c r="DO41" s="691"/>
      <c r="DP41" s="691"/>
      <c r="DQ41" s="691"/>
      <c r="DR41" s="691"/>
      <c r="DS41" s="691"/>
      <c r="DT41" s="691"/>
      <c r="DU41" s="691"/>
      <c r="DV41" s="691"/>
      <c r="DW41" s="691"/>
      <c r="DX41" s="691"/>
      <c r="DY41" s="691"/>
      <c r="DZ41" s="691"/>
      <c r="EA41" s="691"/>
      <c r="EB41" s="691"/>
      <c r="EC41" s="691"/>
      <c r="ED41" s="691"/>
      <c r="EE41" s="691"/>
      <c r="EF41" s="691"/>
      <c r="EG41" s="691"/>
      <c r="EH41" s="691"/>
      <c r="EI41" s="691"/>
      <c r="EJ41" s="691"/>
      <c r="EK41" s="691"/>
      <c r="EL41" s="691"/>
      <c r="EM41" s="691"/>
      <c r="EN41" s="691"/>
      <c r="EO41" s="691"/>
      <c r="EP41" s="691"/>
      <c r="EQ41" s="691"/>
      <c r="ER41" s="691"/>
      <c r="ES41" s="691"/>
      <c r="ET41" s="691"/>
      <c r="EU41" s="691"/>
      <c r="EV41" s="691"/>
      <c r="EW41" s="691"/>
      <c r="EX41" s="691"/>
      <c r="EY41" s="691"/>
      <c r="EZ41" s="691"/>
      <c r="FA41" s="691"/>
      <c r="FB41" s="691"/>
      <c r="FC41" s="691"/>
      <c r="FD41" s="691"/>
      <c r="FE41" s="691"/>
      <c r="FF41" s="691"/>
      <c r="FG41" s="691"/>
      <c r="FH41" s="691"/>
      <c r="FI41" s="691"/>
      <c r="FJ41" s="691"/>
      <c r="FK41" s="691"/>
      <c r="FL41" s="691"/>
      <c r="FM41" s="691"/>
      <c r="FN41" s="691"/>
      <c r="FO41" s="691"/>
      <c r="FP41" s="691"/>
      <c r="FQ41" s="691"/>
      <c r="FR41" s="691"/>
      <c r="FS41" s="691"/>
      <c r="FT41" s="691"/>
      <c r="FU41" s="691"/>
      <c r="FV41" s="691"/>
      <c r="FW41" s="691"/>
      <c r="FX41" s="692"/>
      <c r="FY41" s="105"/>
      <c r="FZ41" s="237"/>
      <c r="GA41" s="237"/>
      <c r="GB41" s="8"/>
      <c r="GC41" s="8"/>
      <c r="GD41" s="8"/>
      <c r="GE41" s="8"/>
      <c r="GF41" s="8"/>
      <c r="GG41" s="8"/>
      <c r="GH41" s="8"/>
      <c r="GI41" s="8"/>
      <c r="GJ41" s="8"/>
      <c r="GK41" s="8"/>
      <c r="GL41" s="8"/>
      <c r="GM41" s="8"/>
      <c r="GN41" s="8"/>
      <c r="GO41" s="8"/>
      <c r="GP41" s="8"/>
      <c r="GQ41" s="8"/>
      <c r="GR41" s="8"/>
      <c r="GS41" s="8"/>
      <c r="GT41" s="8"/>
      <c r="GU41" s="8"/>
      <c r="GV41" s="8"/>
      <c r="GW41" s="8"/>
      <c r="GX41" s="8"/>
      <c r="GY41" s="8"/>
    </row>
    <row r="42" spans="2:207" s="25" customFormat="1" ht="9.75" customHeight="1">
      <c r="B42" s="251"/>
      <c r="C42" s="251"/>
      <c r="H42" s="693"/>
      <c r="I42" s="694"/>
      <c r="J42" s="694"/>
      <c r="K42" s="695"/>
      <c r="L42" s="693"/>
      <c r="M42" s="1113" t="s">
        <v>452</v>
      </c>
      <c r="N42" s="1113"/>
      <c r="O42" s="1113"/>
      <c r="P42" s="1113"/>
      <c r="Q42" s="1113"/>
      <c r="R42" s="1113"/>
      <c r="S42" s="1113"/>
      <c r="T42" s="1113"/>
      <c r="U42" s="1113"/>
      <c r="V42" s="1113"/>
      <c r="W42" s="1113"/>
      <c r="X42" s="1113"/>
      <c r="Y42" s="696"/>
      <c r="Z42" s="696"/>
      <c r="AA42" s="696"/>
      <c r="AB42" s="696"/>
      <c r="AC42" s="696"/>
      <c r="AD42" s="696"/>
      <c r="AE42" s="666"/>
      <c r="AF42" s="666"/>
      <c r="AG42" s="666"/>
      <c r="AH42" s="666"/>
      <c r="AI42" s="666"/>
      <c r="AJ42" s="666"/>
      <c r="AK42" s="666"/>
      <c r="AL42" s="694"/>
      <c r="AM42" s="694"/>
      <c r="AN42" s="1052">
        <v>3</v>
      </c>
      <c r="AO42" s="1052"/>
      <c r="AP42" s="1052"/>
      <c r="AQ42" s="386"/>
      <c r="AR42" s="1052"/>
      <c r="AS42" s="1052"/>
      <c r="AT42" s="1052"/>
      <c r="AU42" s="386"/>
      <c r="AV42" s="1052">
        <v>5</v>
      </c>
      <c r="AW42" s="1052"/>
      <c r="AX42" s="1052"/>
      <c r="AY42" s="386"/>
      <c r="AZ42" s="1052"/>
      <c r="BA42" s="1052"/>
      <c r="BB42" s="1052"/>
      <c r="BC42" s="386"/>
      <c r="BD42" s="1052"/>
      <c r="BE42" s="1052"/>
      <c r="BF42" s="1052"/>
      <c r="BG42" s="697"/>
      <c r="BH42" s="697"/>
      <c r="BI42" s="697"/>
      <c r="BJ42" s="697"/>
      <c r="BK42" s="697"/>
      <c r="BL42" s="697"/>
      <c r="BM42" s="697"/>
      <c r="BN42" s="697"/>
      <c r="BO42" s="697"/>
      <c r="BP42" s="697"/>
      <c r="BQ42" s="697"/>
      <c r="BR42" s="697"/>
      <c r="BS42" s="697"/>
      <c r="BT42" s="697"/>
      <c r="BU42" s="697"/>
      <c r="BV42" s="697"/>
      <c r="BW42" s="697"/>
      <c r="BX42" s="697"/>
      <c r="BY42" s="697"/>
      <c r="BZ42" s="697"/>
      <c r="CA42" s="697"/>
      <c r="CB42" s="697"/>
      <c r="CC42" s="697"/>
      <c r="CD42" s="697"/>
      <c r="CE42" s="697"/>
      <c r="CF42" s="697"/>
      <c r="CG42" s="697"/>
      <c r="CH42" s="697"/>
      <c r="CI42" s="697"/>
      <c r="CJ42" s="697"/>
      <c r="CK42" s="697"/>
      <c r="CL42" s="697"/>
      <c r="CM42" s="697"/>
      <c r="CN42" s="697"/>
      <c r="CO42" s="697"/>
      <c r="CP42" s="697"/>
      <c r="CQ42" s="697"/>
      <c r="CR42" s="697"/>
      <c r="CS42" s="697"/>
      <c r="CT42" s="697"/>
      <c r="CU42" s="697"/>
      <c r="CV42" s="697"/>
      <c r="CW42" s="697"/>
      <c r="CX42" s="697"/>
      <c r="CY42" s="697"/>
      <c r="CZ42" s="697"/>
      <c r="DA42" s="697"/>
      <c r="DB42" s="697"/>
      <c r="DC42" s="697"/>
      <c r="DD42" s="697"/>
      <c r="DE42" s="697"/>
      <c r="DF42" s="697"/>
      <c r="DG42" s="697"/>
      <c r="DH42" s="697"/>
      <c r="DI42" s="697"/>
      <c r="DJ42" s="697"/>
      <c r="DK42" s="697"/>
      <c r="DL42" s="697"/>
      <c r="DM42" s="697"/>
      <c r="DN42" s="697"/>
      <c r="DO42" s="697"/>
      <c r="DP42" s="697"/>
      <c r="DQ42" s="697"/>
      <c r="DR42" s="697"/>
      <c r="DS42" s="697"/>
      <c r="DT42" s="697"/>
      <c r="DU42" s="697"/>
      <c r="DV42" s="697"/>
      <c r="DW42" s="697"/>
      <c r="DX42" s="697"/>
      <c r="DY42" s="697"/>
      <c r="DZ42" s="697"/>
      <c r="EA42" s="697"/>
      <c r="EB42" s="697"/>
      <c r="EC42" s="697"/>
      <c r="ED42" s="697"/>
      <c r="EE42" s="697"/>
      <c r="EF42" s="697"/>
      <c r="EG42" s="697"/>
      <c r="EH42" s="697"/>
      <c r="EI42" s="697"/>
      <c r="EJ42" s="697"/>
      <c r="EK42" s="697"/>
      <c r="EL42" s="697"/>
      <c r="EM42" s="697"/>
      <c r="EN42" s="697"/>
      <c r="EO42" s="697"/>
      <c r="EP42" s="697"/>
      <c r="EQ42" s="697"/>
      <c r="ER42" s="697"/>
      <c r="ES42" s="697"/>
      <c r="ET42" s="697"/>
      <c r="EU42" s="697"/>
      <c r="EV42" s="697"/>
      <c r="EW42" s="697"/>
      <c r="EX42" s="697"/>
      <c r="EY42" s="697"/>
      <c r="EZ42" s="697"/>
      <c r="FA42" s="697"/>
      <c r="FB42" s="697"/>
      <c r="FC42" s="697"/>
      <c r="FD42" s="697"/>
      <c r="FE42" s="697"/>
      <c r="FF42" s="697"/>
      <c r="FG42" s="697"/>
      <c r="FH42" s="697"/>
      <c r="FI42" s="697"/>
      <c r="FJ42" s="697"/>
      <c r="FK42" s="698"/>
      <c r="FL42" s="698"/>
      <c r="FM42" s="698"/>
      <c r="FN42" s="698"/>
      <c r="FO42" s="698"/>
      <c r="FP42" s="698"/>
      <c r="FQ42" s="698"/>
      <c r="FR42" s="698"/>
      <c r="FS42" s="698"/>
      <c r="FT42" s="698"/>
      <c r="FU42" s="698"/>
      <c r="FV42" s="698"/>
      <c r="FW42" s="698"/>
      <c r="FX42" s="695"/>
      <c r="FY42" s="105"/>
      <c r="FZ42" s="17"/>
      <c r="GA42" s="17"/>
      <c r="GB42" s="8"/>
      <c r="GC42" s="8"/>
      <c r="GD42" s="8"/>
      <c r="GE42" s="8"/>
      <c r="GF42" s="8"/>
      <c r="GG42" s="8"/>
      <c r="GH42" s="8"/>
      <c r="GI42" s="8"/>
      <c r="GJ42" s="8"/>
      <c r="GK42" s="8"/>
      <c r="GL42" s="8"/>
      <c r="GM42" s="8"/>
      <c r="GN42" s="8"/>
      <c r="GO42" s="8"/>
      <c r="GP42" s="8"/>
      <c r="GQ42" s="8"/>
      <c r="GR42" s="8"/>
      <c r="GS42" s="8"/>
      <c r="GT42" s="8"/>
      <c r="GU42" s="8"/>
      <c r="GV42" s="8"/>
      <c r="GW42" s="8"/>
      <c r="GX42" s="8"/>
      <c r="GY42" s="8"/>
    </row>
    <row r="43" spans="2:207" s="8" customFormat="1" ht="28.5" customHeight="1">
      <c r="B43" s="198"/>
      <c r="C43" s="198"/>
      <c r="H43" s="361"/>
      <c r="I43" s="7"/>
      <c r="J43" s="7"/>
      <c r="K43" s="683"/>
      <c r="L43" s="361"/>
      <c r="M43" s="874"/>
      <c r="N43" s="874"/>
      <c r="O43" s="874"/>
      <c r="P43" s="874"/>
      <c r="Q43" s="874"/>
      <c r="R43" s="874"/>
      <c r="S43" s="874"/>
      <c r="T43" s="874"/>
      <c r="U43" s="874"/>
      <c r="V43" s="874"/>
      <c r="W43" s="874"/>
      <c r="X43" s="874"/>
      <c r="Y43" s="103"/>
      <c r="Z43" s="875"/>
      <c r="AA43" s="876"/>
      <c r="AB43" s="877"/>
      <c r="AC43" s="103"/>
      <c r="AD43" s="103"/>
      <c r="AE43" s="878">
        <v>8</v>
      </c>
      <c r="AF43" s="879"/>
      <c r="AG43" s="880"/>
      <c r="AH43" s="37"/>
      <c r="AI43" s="878">
        <v>5</v>
      </c>
      <c r="AJ43" s="879"/>
      <c r="AK43" s="880"/>
      <c r="AL43" s="7"/>
      <c r="AM43" s="7"/>
      <c r="AN43" s="1075"/>
      <c r="AO43" s="1076"/>
      <c r="AP43" s="1077"/>
      <c r="AQ43" s="16"/>
      <c r="AR43" s="1075"/>
      <c r="AS43" s="1076"/>
      <c r="AT43" s="1077"/>
      <c r="AU43" s="16"/>
      <c r="AV43" s="1075"/>
      <c r="AW43" s="1076"/>
      <c r="AX43" s="1077"/>
      <c r="AY43" s="16"/>
      <c r="AZ43" s="1075"/>
      <c r="BA43" s="1076"/>
      <c r="BB43" s="1077"/>
      <c r="BC43" s="16"/>
      <c r="BD43" s="1075"/>
      <c r="BE43" s="1076"/>
      <c r="BF43" s="1077"/>
      <c r="BG43" s="1081" t="s">
        <v>357</v>
      </c>
      <c r="BH43" s="928"/>
      <c r="BI43" s="928"/>
      <c r="BJ43" s="928"/>
      <c r="BK43" s="928"/>
      <c r="BL43" s="928"/>
      <c r="BM43" s="928"/>
      <c r="BN43" s="928"/>
      <c r="BO43" s="928"/>
      <c r="BP43" s="928"/>
      <c r="BQ43" s="928"/>
      <c r="BR43" s="928"/>
      <c r="BS43" s="928"/>
      <c r="BT43" s="928"/>
      <c r="BU43" s="928"/>
      <c r="BV43" s="928"/>
      <c r="BW43" s="928"/>
      <c r="BX43" s="19"/>
      <c r="BY43" s="19"/>
      <c r="BZ43" s="906"/>
      <c r="CA43" s="906"/>
      <c r="CB43" s="906"/>
      <c r="CC43" s="906"/>
      <c r="CD43" s="906"/>
      <c r="CE43" s="906"/>
      <c r="CF43" s="906"/>
      <c r="CG43" s="906"/>
      <c r="CH43" s="906"/>
      <c r="CI43" s="906"/>
      <c r="CJ43" s="906"/>
      <c r="CK43" s="906"/>
      <c r="CL43" s="906"/>
      <c r="CM43" s="906"/>
      <c r="CN43" s="906"/>
      <c r="CO43" s="906"/>
      <c r="CP43" s="906"/>
      <c r="CQ43" s="906"/>
      <c r="CR43" s="906"/>
      <c r="CS43" s="906"/>
      <c r="CT43" s="906"/>
      <c r="CU43" s="906"/>
      <c r="CV43" s="906"/>
      <c r="CW43" s="906"/>
      <c r="CX43" s="906"/>
      <c r="CY43" s="906"/>
      <c r="CZ43" s="906"/>
      <c r="DA43" s="906"/>
      <c r="DB43" s="906"/>
      <c r="DC43" s="906"/>
      <c r="DD43" s="906"/>
      <c r="DE43" s="906"/>
      <c r="DF43" s="906"/>
      <c r="DG43" s="906"/>
      <c r="DH43" s="906"/>
      <c r="DI43" s="906"/>
      <c r="DJ43" s="906"/>
      <c r="DK43" s="906"/>
      <c r="DL43" s="19"/>
      <c r="DM43" s="928" t="s">
        <v>358</v>
      </c>
      <c r="DN43" s="928"/>
      <c r="DO43" s="928"/>
      <c r="DP43" s="928"/>
      <c r="DQ43" s="928"/>
      <c r="DR43" s="928"/>
      <c r="DS43" s="928"/>
      <c r="DT43" s="928"/>
      <c r="DU43" s="928"/>
      <c r="DV43" s="928"/>
      <c r="DW43" s="928"/>
      <c r="DX43" s="928"/>
      <c r="DY43" s="928"/>
      <c r="DZ43" s="928"/>
      <c r="EA43" s="928"/>
      <c r="EB43" s="928"/>
      <c r="EC43" s="928"/>
      <c r="ED43" s="928"/>
      <c r="EE43" s="19"/>
      <c r="EF43" s="19"/>
      <c r="EG43" s="906"/>
      <c r="EH43" s="906"/>
      <c r="EI43" s="906"/>
      <c r="EJ43" s="906"/>
      <c r="EK43" s="906"/>
      <c r="EL43" s="906"/>
      <c r="EM43" s="906"/>
      <c r="EN43" s="906"/>
      <c r="EO43" s="906"/>
      <c r="EP43" s="906"/>
      <c r="EQ43" s="906"/>
      <c r="ER43" s="906"/>
      <c r="ES43" s="906"/>
      <c r="ET43" s="906"/>
      <c r="EU43" s="906"/>
      <c r="EV43" s="906"/>
      <c r="EW43" s="906"/>
      <c r="EX43" s="906"/>
      <c r="EY43" s="906"/>
      <c r="EZ43" s="906"/>
      <c r="FA43" s="906"/>
      <c r="FB43" s="906"/>
      <c r="FC43" s="906"/>
      <c r="FD43" s="906"/>
      <c r="FE43" s="906"/>
      <c r="FF43" s="906"/>
      <c r="FG43" s="906"/>
      <c r="FH43" s="906"/>
      <c r="FI43" s="906"/>
      <c r="FJ43" s="906"/>
      <c r="FK43" s="906"/>
      <c r="FL43" s="906"/>
      <c r="FM43" s="906"/>
      <c r="FN43" s="906"/>
      <c r="FO43" s="906"/>
      <c r="FP43" s="906"/>
      <c r="FQ43" s="906"/>
      <c r="FR43" s="906"/>
      <c r="FS43" s="906"/>
      <c r="FT43" s="906"/>
      <c r="FU43" s="906"/>
      <c r="FV43" s="906"/>
      <c r="FW43" s="7"/>
      <c r="FX43" s="683"/>
      <c r="FY43" s="105"/>
    </row>
    <row r="44" spans="2:207" s="25" customFormat="1" ht="9.75" customHeight="1">
      <c r="B44" s="251"/>
      <c r="C44" s="251"/>
      <c r="H44" s="674"/>
      <c r="I44" s="39"/>
      <c r="J44" s="39"/>
      <c r="K44" s="680"/>
      <c r="L44" s="674"/>
      <c r="M44" s="874"/>
      <c r="N44" s="874"/>
      <c r="O44" s="874"/>
      <c r="P44" s="874"/>
      <c r="Q44" s="874"/>
      <c r="R44" s="874"/>
      <c r="S44" s="874"/>
      <c r="T44" s="874"/>
      <c r="U44" s="874"/>
      <c r="V44" s="874"/>
      <c r="W44" s="874"/>
      <c r="X44" s="874"/>
      <c r="Y44" s="368"/>
      <c r="Z44" s="368"/>
      <c r="AA44" s="368"/>
      <c r="AB44" s="368"/>
      <c r="AC44" s="368"/>
      <c r="AD44" s="368"/>
      <c r="AE44" s="38"/>
      <c r="AF44" s="38"/>
      <c r="AG44" s="38"/>
      <c r="AH44" s="38"/>
      <c r="AI44" s="38"/>
      <c r="AJ44" s="38"/>
      <c r="AK44" s="38"/>
      <c r="AL44" s="50"/>
      <c r="AM44" s="50"/>
      <c r="AN44" s="322"/>
      <c r="AO44" s="819">
        <v>3</v>
      </c>
      <c r="AP44" s="819"/>
      <c r="AQ44" s="819"/>
      <c r="AR44" s="819"/>
      <c r="AS44" s="104"/>
      <c r="AT44" s="104"/>
      <c r="AU44" s="104"/>
      <c r="AV44" s="104"/>
      <c r="AW44" s="104"/>
      <c r="AX44" s="104"/>
      <c r="AY44" s="104"/>
      <c r="AZ44" s="669"/>
      <c r="BA44" s="669"/>
      <c r="BB44" s="669"/>
      <c r="BC44" s="819">
        <v>5</v>
      </c>
      <c r="BD44" s="819"/>
      <c r="BE44" s="819"/>
      <c r="BF44" s="819"/>
      <c r="BG44" s="104"/>
      <c r="BH44" s="372"/>
      <c r="BI44" s="104"/>
      <c r="BJ44" s="104"/>
      <c r="BK44" s="104"/>
      <c r="BL44" s="104"/>
      <c r="BM44" s="104"/>
      <c r="BN44" s="104"/>
      <c r="BO44" s="104"/>
      <c r="BP44" s="104"/>
      <c r="BQ44" s="104"/>
      <c r="BR44" s="104"/>
      <c r="BS44" s="104"/>
      <c r="BT44" s="104"/>
      <c r="BU44" s="104"/>
      <c r="BV44" s="104"/>
      <c r="BW44" s="104"/>
      <c r="BX44" s="104"/>
      <c r="BY44" s="104"/>
      <c r="BZ44" s="104"/>
      <c r="CA44" s="104"/>
      <c r="CB44" s="104"/>
      <c r="CC44" s="104"/>
      <c r="CD44" s="104"/>
      <c r="CE44" s="104"/>
      <c r="CF44" s="104"/>
      <c r="CG44" s="104"/>
      <c r="CH44" s="619"/>
      <c r="CI44" s="619"/>
      <c r="CJ44" s="104"/>
      <c r="CK44" s="104"/>
      <c r="CL44" s="819">
        <v>10</v>
      </c>
      <c r="CM44" s="819"/>
      <c r="CN44" s="819"/>
      <c r="CO44" s="819"/>
      <c r="CP44" s="104"/>
      <c r="CQ44" s="104"/>
      <c r="CR44" s="104"/>
      <c r="CS44" s="104"/>
      <c r="CT44" s="104"/>
      <c r="CU44" s="104"/>
      <c r="CV44" s="104"/>
      <c r="CW44" s="104"/>
      <c r="CX44" s="104"/>
      <c r="CY44" s="104"/>
      <c r="CZ44" s="104"/>
      <c r="DA44" s="104"/>
      <c r="DB44" s="104"/>
      <c r="DC44" s="104"/>
      <c r="DD44" s="104"/>
      <c r="DE44" s="104"/>
      <c r="DF44" s="104"/>
      <c r="DG44" s="104"/>
      <c r="DH44" s="104"/>
      <c r="DI44" s="669"/>
      <c r="DJ44" s="669"/>
      <c r="DK44" s="669"/>
      <c r="DL44" s="104"/>
      <c r="DM44" s="104"/>
      <c r="DN44" s="104"/>
      <c r="DO44" s="104"/>
      <c r="DP44" s="104"/>
      <c r="DQ44" s="104"/>
      <c r="DR44" s="104"/>
      <c r="DS44" s="104"/>
      <c r="DT44" s="104"/>
      <c r="DU44" s="819">
        <v>15</v>
      </c>
      <c r="DV44" s="819"/>
      <c r="DW44" s="819"/>
      <c r="DX44" s="819"/>
      <c r="DY44" s="104"/>
      <c r="DZ44" s="104"/>
      <c r="EA44" s="104"/>
      <c r="EB44" s="104"/>
      <c r="EC44" s="104"/>
      <c r="ED44" s="104"/>
      <c r="EE44" s="104"/>
      <c r="EF44" s="104"/>
      <c r="EG44" s="104"/>
      <c r="EH44" s="104"/>
      <c r="EI44" s="104"/>
      <c r="EJ44" s="104"/>
      <c r="EK44" s="104"/>
      <c r="EL44" s="104"/>
      <c r="EM44" s="104"/>
      <c r="EN44" s="104"/>
      <c r="EO44" s="619"/>
      <c r="EP44" s="619"/>
      <c r="EQ44" s="619"/>
      <c r="ER44" s="104"/>
      <c r="ES44" s="104"/>
      <c r="ET44" s="104"/>
      <c r="EU44" s="104"/>
      <c r="EV44" s="104"/>
      <c r="EW44" s="104"/>
      <c r="EX44" s="104"/>
      <c r="EY44" s="104"/>
      <c r="EZ44" s="104"/>
      <c r="FA44" s="104"/>
      <c r="FB44" s="104"/>
      <c r="FC44" s="104"/>
      <c r="FD44" s="819">
        <v>20</v>
      </c>
      <c r="FE44" s="819"/>
      <c r="FF44" s="819"/>
      <c r="FG44" s="819"/>
      <c r="FH44" s="372"/>
      <c r="FI44" s="372"/>
      <c r="FJ44" s="372"/>
      <c r="FK44" s="372"/>
      <c r="FL44" s="372"/>
      <c r="FM44" s="372"/>
      <c r="FN44" s="372"/>
      <c r="FO44" s="372"/>
      <c r="FP44" s="372"/>
      <c r="FQ44" s="372"/>
      <c r="FR44" s="372"/>
      <c r="FS44" s="372"/>
      <c r="FT44" s="372"/>
      <c r="FU44" s="372"/>
      <c r="FV44" s="372"/>
      <c r="FW44" s="39"/>
      <c r="FX44" s="680"/>
      <c r="FY44" s="105"/>
      <c r="FZ44" s="1135" t="s">
        <v>371</v>
      </c>
      <c r="GA44" s="923"/>
      <c r="GB44" s="8"/>
      <c r="GC44" s="8"/>
      <c r="GD44" s="8"/>
      <c r="GE44" s="8"/>
      <c r="GF44" s="8"/>
      <c r="GG44" s="8"/>
      <c r="GH44" s="8"/>
      <c r="GI44" s="8"/>
      <c r="GJ44" s="8"/>
      <c r="GK44" s="8"/>
      <c r="GL44" s="8"/>
      <c r="GM44" s="8"/>
      <c r="GN44" s="8"/>
      <c r="GO44" s="8"/>
      <c r="GP44" s="8"/>
      <c r="GQ44" s="8"/>
      <c r="GR44" s="8"/>
      <c r="GS44" s="8"/>
      <c r="GT44" s="8"/>
      <c r="GU44" s="8"/>
      <c r="GV44" s="8"/>
      <c r="GW44" s="8"/>
      <c r="GX44" s="8"/>
      <c r="GY44" s="8"/>
    </row>
    <row r="45" spans="2:207" s="8" customFormat="1" ht="28.5" customHeight="1">
      <c r="B45" s="924">
        <v>1</v>
      </c>
      <c r="C45" s="924"/>
      <c r="D45" s="924"/>
      <c r="E45" s="924"/>
      <c r="F45" s="924"/>
      <c r="G45" s="1114"/>
      <c r="H45" s="681"/>
      <c r="I45" s="682"/>
      <c r="J45" s="682"/>
      <c r="K45" s="699"/>
      <c r="L45" s="681"/>
      <c r="M45" s="874" t="s">
        <v>366</v>
      </c>
      <c r="N45" s="874"/>
      <c r="O45" s="874"/>
      <c r="P45" s="874"/>
      <c r="Q45" s="874"/>
      <c r="R45" s="874"/>
      <c r="S45" s="874"/>
      <c r="T45" s="874"/>
      <c r="U45" s="874"/>
      <c r="V45" s="874"/>
      <c r="W45" s="874"/>
      <c r="X45" s="874"/>
      <c r="Y45" s="103"/>
      <c r="Z45" s="937"/>
      <c r="AA45" s="938"/>
      <c r="AB45" s="939"/>
      <c r="AC45" s="317"/>
      <c r="AD45" s="317"/>
      <c r="AE45" s="878">
        <v>8</v>
      </c>
      <c r="AF45" s="879"/>
      <c r="AG45" s="880"/>
      <c r="AH45" s="37"/>
      <c r="AI45" s="878">
        <v>6</v>
      </c>
      <c r="AJ45" s="879"/>
      <c r="AK45" s="880"/>
      <c r="AL45" s="317"/>
      <c r="AM45" s="317"/>
      <c r="AN45" s="920" t="str">
        <f>MID('別二(1)'!$AD$8,1,1)</f>
        <v/>
      </c>
      <c r="AO45" s="921"/>
      <c r="AP45" s="921"/>
      <c r="AQ45" s="921"/>
      <c r="AR45" s="921"/>
      <c r="AS45" s="922"/>
      <c r="AT45" s="318"/>
      <c r="AU45" s="920" t="str">
        <f>MID('別二(1)'!$AD$8,2,1)</f>
        <v/>
      </c>
      <c r="AV45" s="921"/>
      <c r="AW45" s="921"/>
      <c r="AX45" s="921"/>
      <c r="AY45" s="921"/>
      <c r="AZ45" s="922"/>
      <c r="BA45" s="318"/>
      <c r="BB45" s="920" t="str">
        <f>MID('別二(1)'!$AD$8,3,1)</f>
        <v/>
      </c>
      <c r="BC45" s="921"/>
      <c r="BD45" s="921"/>
      <c r="BE45" s="921"/>
      <c r="BF45" s="921"/>
      <c r="BG45" s="922"/>
      <c r="BH45" s="318"/>
      <c r="BI45" s="920" t="str">
        <f>MID('別二(1)'!$AD$8,4,1)</f>
        <v/>
      </c>
      <c r="BJ45" s="921"/>
      <c r="BK45" s="921"/>
      <c r="BL45" s="921"/>
      <c r="BM45" s="921"/>
      <c r="BN45" s="922"/>
      <c r="BO45" s="318"/>
      <c r="BP45" s="920" t="str">
        <f>MID('別二(1)'!$AD$8,5,1)</f>
        <v/>
      </c>
      <c r="BQ45" s="921"/>
      <c r="BR45" s="921"/>
      <c r="BS45" s="921"/>
      <c r="BT45" s="921"/>
      <c r="BU45" s="922"/>
      <c r="BV45" s="318"/>
      <c r="BW45" s="920" t="str">
        <f>MID('別二(1)'!$AD$8,6,1)</f>
        <v/>
      </c>
      <c r="BX45" s="921"/>
      <c r="BY45" s="921"/>
      <c r="BZ45" s="921"/>
      <c r="CA45" s="921"/>
      <c r="CB45" s="922"/>
      <c r="CC45" s="318"/>
      <c r="CD45" s="920" t="str">
        <f>MID('別二(1)'!$AD$8,7,1)</f>
        <v/>
      </c>
      <c r="CE45" s="921"/>
      <c r="CF45" s="921"/>
      <c r="CG45" s="921"/>
      <c r="CH45" s="921"/>
      <c r="CI45" s="922"/>
      <c r="CJ45" s="318"/>
      <c r="CK45" s="920" t="str">
        <f>MID('別二(1)'!$AD$8,8,1)</f>
        <v/>
      </c>
      <c r="CL45" s="921"/>
      <c r="CM45" s="921"/>
      <c r="CN45" s="921"/>
      <c r="CO45" s="921"/>
      <c r="CP45" s="922"/>
      <c r="CQ45" s="318"/>
      <c r="CR45" s="920" t="str">
        <f>MID('別二(1)'!$AD$8,9,1)</f>
        <v/>
      </c>
      <c r="CS45" s="921"/>
      <c r="CT45" s="921"/>
      <c r="CU45" s="921"/>
      <c r="CV45" s="921"/>
      <c r="CW45" s="922"/>
      <c r="CX45" s="318"/>
      <c r="CY45" s="920" t="str">
        <f>MID('別二(1)'!$AD$8,10,1)</f>
        <v/>
      </c>
      <c r="CZ45" s="921"/>
      <c r="DA45" s="921"/>
      <c r="DB45" s="921"/>
      <c r="DC45" s="921"/>
      <c r="DD45" s="922"/>
      <c r="DE45" s="318"/>
      <c r="DF45" s="920" t="str">
        <f>MID('別二(1)'!$AD$8,11,1)</f>
        <v/>
      </c>
      <c r="DG45" s="921"/>
      <c r="DH45" s="921"/>
      <c r="DI45" s="921"/>
      <c r="DJ45" s="921"/>
      <c r="DK45" s="922"/>
      <c r="DL45" s="318"/>
      <c r="DM45" s="920" t="str">
        <f>MID('別二(1)'!$AD$8,12,1)</f>
        <v/>
      </c>
      <c r="DN45" s="921"/>
      <c r="DO45" s="921"/>
      <c r="DP45" s="921"/>
      <c r="DQ45" s="921"/>
      <c r="DR45" s="922"/>
      <c r="DS45" s="318"/>
      <c r="DT45" s="920" t="str">
        <f>MID('別二(1)'!$AD$8,13,1)</f>
        <v/>
      </c>
      <c r="DU45" s="921"/>
      <c r="DV45" s="921"/>
      <c r="DW45" s="921"/>
      <c r="DX45" s="921"/>
      <c r="DY45" s="922"/>
      <c r="DZ45" s="318"/>
      <c r="EA45" s="920" t="str">
        <f>MID('別二(1)'!$AD$8,14,1)</f>
        <v/>
      </c>
      <c r="EB45" s="921"/>
      <c r="EC45" s="921"/>
      <c r="ED45" s="921"/>
      <c r="EE45" s="921"/>
      <c r="EF45" s="922"/>
      <c r="EG45" s="318"/>
      <c r="EH45" s="920" t="str">
        <f>MID('別二(1)'!$AD$8,15,1)</f>
        <v/>
      </c>
      <c r="EI45" s="921"/>
      <c r="EJ45" s="921"/>
      <c r="EK45" s="921"/>
      <c r="EL45" s="921"/>
      <c r="EM45" s="922"/>
      <c r="EN45" s="318"/>
      <c r="EO45" s="920" t="str">
        <f>MID('別二(1)'!$AD$8,16,1)</f>
        <v/>
      </c>
      <c r="EP45" s="921"/>
      <c r="EQ45" s="921"/>
      <c r="ER45" s="921"/>
      <c r="ES45" s="921"/>
      <c r="ET45" s="922"/>
      <c r="EU45" s="318"/>
      <c r="EV45" s="920" t="str">
        <f>MID('別二(1)'!$AD$8,17,1)</f>
        <v/>
      </c>
      <c r="EW45" s="921"/>
      <c r="EX45" s="921"/>
      <c r="EY45" s="921"/>
      <c r="EZ45" s="921"/>
      <c r="FA45" s="922"/>
      <c r="FB45" s="318"/>
      <c r="FC45" s="920" t="str">
        <f>MID('別二(1)'!$AD$8,18,1)</f>
        <v/>
      </c>
      <c r="FD45" s="921"/>
      <c r="FE45" s="921"/>
      <c r="FF45" s="921"/>
      <c r="FG45" s="921"/>
      <c r="FH45" s="922"/>
      <c r="FI45" s="318"/>
      <c r="FJ45" s="920" t="str">
        <f>MID('別二(1)'!$AD$8,19,1)</f>
        <v/>
      </c>
      <c r="FK45" s="921"/>
      <c r="FL45" s="921"/>
      <c r="FM45" s="921"/>
      <c r="FN45" s="921"/>
      <c r="FO45" s="922"/>
      <c r="FP45" s="318"/>
      <c r="FQ45" s="920" t="str">
        <f>MID('別二(1)'!$AD$8,20,1)</f>
        <v/>
      </c>
      <c r="FR45" s="921"/>
      <c r="FS45" s="921"/>
      <c r="FT45" s="921"/>
      <c r="FU45" s="921"/>
      <c r="FV45" s="922"/>
      <c r="FW45" s="7"/>
      <c r="FX45" s="683"/>
      <c r="FY45" s="245"/>
      <c r="FZ45" s="1135"/>
      <c r="GA45" s="923"/>
    </row>
    <row r="46" spans="2:207" s="51" customFormat="1" ht="9.75" customHeight="1">
      <c r="B46" s="924"/>
      <c r="C46" s="924"/>
      <c r="D46" s="924"/>
      <c r="E46" s="924"/>
      <c r="F46" s="924"/>
      <c r="G46" s="1114"/>
      <c r="H46" s="684"/>
      <c r="I46" s="72"/>
      <c r="J46" s="72"/>
      <c r="K46" s="685"/>
      <c r="L46" s="684"/>
      <c r="M46" s="72"/>
      <c r="N46" s="616"/>
      <c r="O46" s="616"/>
      <c r="P46" s="616"/>
      <c r="Q46" s="616"/>
      <c r="R46" s="616"/>
      <c r="S46" s="616"/>
      <c r="T46" s="616"/>
      <c r="U46" s="616"/>
      <c r="V46" s="616"/>
      <c r="W46" s="616"/>
      <c r="X46" s="616"/>
      <c r="Y46" s="97"/>
      <c r="Z46" s="104"/>
      <c r="AA46" s="104"/>
      <c r="AB46" s="104"/>
      <c r="AC46" s="104"/>
      <c r="AD46" s="104"/>
      <c r="AE46" s="38"/>
      <c r="AF46" s="38"/>
      <c r="AG46" s="38"/>
      <c r="AH46" s="38"/>
      <c r="AI46" s="38"/>
      <c r="AJ46" s="38"/>
      <c r="AK46" s="38"/>
      <c r="AL46" s="104"/>
      <c r="AM46" s="104"/>
      <c r="AN46" s="669"/>
      <c r="AO46" s="819">
        <v>23</v>
      </c>
      <c r="AP46" s="819"/>
      <c r="AQ46" s="819"/>
      <c r="AR46" s="819"/>
      <c r="AS46" s="104"/>
      <c r="AT46" s="104"/>
      <c r="AU46" s="104"/>
      <c r="AV46" s="104"/>
      <c r="AW46" s="104"/>
      <c r="AX46" s="104"/>
      <c r="AY46" s="104"/>
      <c r="AZ46" s="669"/>
      <c r="BA46" s="669"/>
      <c r="BB46" s="669"/>
      <c r="BC46" s="819">
        <v>25</v>
      </c>
      <c r="BD46" s="819"/>
      <c r="BE46" s="819"/>
      <c r="BF46" s="819"/>
      <c r="BG46" s="104"/>
      <c r="BH46" s="372"/>
      <c r="BI46" s="104"/>
      <c r="BJ46" s="104"/>
      <c r="BK46" s="104"/>
      <c r="BL46" s="104"/>
      <c r="BM46" s="104"/>
      <c r="BN46" s="104"/>
      <c r="BO46" s="104"/>
      <c r="BP46" s="104"/>
      <c r="BQ46" s="104"/>
      <c r="BR46" s="104"/>
      <c r="BS46" s="104"/>
      <c r="BT46" s="104"/>
      <c r="BU46" s="104"/>
      <c r="BV46" s="104"/>
      <c r="BW46" s="104"/>
      <c r="BX46" s="104"/>
      <c r="BY46" s="104"/>
      <c r="BZ46" s="104"/>
      <c r="CA46" s="104"/>
      <c r="CB46" s="104"/>
      <c r="CC46" s="104"/>
      <c r="CD46" s="104"/>
      <c r="CE46" s="104"/>
      <c r="CF46" s="104"/>
      <c r="CG46" s="104"/>
      <c r="CH46" s="619"/>
      <c r="CI46" s="619"/>
      <c r="CJ46" s="104"/>
      <c r="CK46" s="104"/>
      <c r="CL46" s="819">
        <v>30</v>
      </c>
      <c r="CM46" s="819"/>
      <c r="CN46" s="819"/>
      <c r="CO46" s="819"/>
      <c r="CP46" s="104"/>
      <c r="CQ46" s="104"/>
      <c r="CR46" s="104"/>
      <c r="CS46" s="104"/>
      <c r="CT46" s="104"/>
      <c r="CU46" s="104"/>
      <c r="CV46" s="104"/>
      <c r="CW46" s="104"/>
      <c r="CX46" s="104"/>
      <c r="CY46" s="104"/>
      <c r="CZ46" s="104"/>
      <c r="DA46" s="104"/>
      <c r="DB46" s="104"/>
      <c r="DC46" s="104"/>
      <c r="DD46" s="104"/>
      <c r="DE46" s="104"/>
      <c r="DF46" s="104"/>
      <c r="DG46" s="104"/>
      <c r="DH46" s="104"/>
      <c r="DI46" s="669"/>
      <c r="DJ46" s="669"/>
      <c r="DK46" s="669"/>
      <c r="DL46" s="104"/>
      <c r="DM46" s="104"/>
      <c r="DN46" s="104"/>
      <c r="DO46" s="104"/>
      <c r="DP46" s="104"/>
      <c r="DQ46" s="104"/>
      <c r="DR46" s="104"/>
      <c r="DS46" s="104"/>
      <c r="DT46" s="104"/>
      <c r="DU46" s="819">
        <v>35</v>
      </c>
      <c r="DV46" s="819"/>
      <c r="DW46" s="819"/>
      <c r="DX46" s="819"/>
      <c r="DY46" s="104"/>
      <c r="DZ46" s="104"/>
      <c r="EA46" s="104"/>
      <c r="EB46" s="104"/>
      <c r="EC46" s="104"/>
      <c r="ED46" s="104"/>
      <c r="EE46" s="104"/>
      <c r="EF46" s="104"/>
      <c r="EG46" s="104"/>
      <c r="EH46" s="104"/>
      <c r="EI46" s="104"/>
      <c r="EJ46" s="104"/>
      <c r="EK46" s="104"/>
      <c r="EL46" s="104"/>
      <c r="EM46" s="104"/>
      <c r="EN46" s="104"/>
      <c r="EO46" s="619"/>
      <c r="EP46" s="619"/>
      <c r="EQ46" s="619"/>
      <c r="ER46" s="104"/>
      <c r="ES46" s="104"/>
      <c r="ET46" s="104"/>
      <c r="EU46" s="104"/>
      <c r="EV46" s="104"/>
      <c r="EW46" s="104"/>
      <c r="EX46" s="104"/>
      <c r="EY46" s="104"/>
      <c r="EZ46" s="104"/>
      <c r="FA46" s="104"/>
      <c r="FB46" s="104"/>
      <c r="FC46" s="104"/>
      <c r="FD46" s="819">
        <v>40</v>
      </c>
      <c r="FE46" s="819"/>
      <c r="FF46" s="819"/>
      <c r="FG46" s="819"/>
      <c r="FH46" s="372"/>
      <c r="FI46" s="372"/>
      <c r="FJ46" s="372"/>
      <c r="FK46" s="372"/>
      <c r="FL46" s="372"/>
      <c r="FM46" s="372"/>
      <c r="FN46" s="372"/>
      <c r="FO46" s="372"/>
      <c r="FP46" s="372"/>
      <c r="FQ46" s="372"/>
      <c r="FR46" s="372"/>
      <c r="FS46" s="372"/>
      <c r="FT46" s="372"/>
      <c r="FU46" s="372"/>
      <c r="FV46" s="372"/>
      <c r="FW46" s="72"/>
      <c r="FX46" s="685"/>
      <c r="FY46" s="105"/>
      <c r="FZ46" s="1135"/>
      <c r="GA46" s="923"/>
      <c r="GB46" s="8"/>
      <c r="GC46" s="8"/>
      <c r="GD46" s="8"/>
      <c r="GE46" s="8"/>
      <c r="GF46" s="8"/>
      <c r="GG46" s="8"/>
      <c r="GH46" s="8"/>
      <c r="GI46" s="8"/>
      <c r="GJ46" s="8"/>
      <c r="GK46" s="8"/>
      <c r="GL46" s="8"/>
      <c r="GM46" s="8"/>
      <c r="GN46" s="8"/>
      <c r="GO46" s="8"/>
      <c r="GP46" s="8"/>
      <c r="GQ46" s="8"/>
      <c r="GR46" s="8"/>
      <c r="GS46" s="8"/>
      <c r="GT46" s="8"/>
      <c r="GU46" s="8"/>
      <c r="GV46" s="8"/>
      <c r="GW46" s="8"/>
      <c r="GX46" s="8"/>
      <c r="GY46" s="8"/>
    </row>
    <row r="47" spans="2:207" s="8" customFormat="1" ht="28.5" customHeight="1">
      <c r="B47" s="924"/>
      <c r="C47" s="924"/>
      <c r="D47" s="924"/>
      <c r="E47" s="924"/>
      <c r="F47" s="924"/>
      <c r="G47" s="1114"/>
      <c r="H47" s="1110" t="s">
        <v>367</v>
      </c>
      <c r="I47" s="1111"/>
      <c r="J47" s="1111"/>
      <c r="K47" s="1112"/>
      <c r="L47" s="361"/>
      <c r="M47" s="7"/>
      <c r="N47" s="335"/>
      <c r="O47" s="335"/>
      <c r="P47" s="335"/>
      <c r="Q47" s="335"/>
      <c r="R47" s="335"/>
      <c r="S47" s="335"/>
      <c r="T47" s="335"/>
      <c r="U47" s="335"/>
      <c r="V47" s="335"/>
      <c r="W47" s="335"/>
      <c r="X47" s="335"/>
      <c r="Y47" s="103"/>
      <c r="Z47" s="321"/>
      <c r="AA47" s="321"/>
      <c r="AB47" s="321"/>
      <c r="AC47" s="321"/>
      <c r="AD47" s="321"/>
      <c r="AE47" s="620"/>
      <c r="AF47" s="620"/>
      <c r="AG47" s="620"/>
      <c r="AH47" s="620"/>
      <c r="AI47" s="620"/>
      <c r="AJ47" s="620"/>
      <c r="AK47" s="620"/>
      <c r="AL47" s="321"/>
      <c r="AM47" s="19"/>
      <c r="AN47" s="920" t="str">
        <f>MID('別二(1)'!$AD$8,21,1)</f>
        <v/>
      </c>
      <c r="AO47" s="921"/>
      <c r="AP47" s="921"/>
      <c r="AQ47" s="921"/>
      <c r="AR47" s="921"/>
      <c r="AS47" s="922"/>
      <c r="AT47" s="318"/>
      <c r="AU47" s="920" t="str">
        <f>MID('別二(1)'!$AD$8,22,1)</f>
        <v/>
      </c>
      <c r="AV47" s="921"/>
      <c r="AW47" s="921"/>
      <c r="AX47" s="921"/>
      <c r="AY47" s="921"/>
      <c r="AZ47" s="922"/>
      <c r="BA47" s="318"/>
      <c r="BB47" s="920" t="str">
        <f>MID('別二(1)'!$AD$8,23,1)</f>
        <v/>
      </c>
      <c r="BC47" s="921"/>
      <c r="BD47" s="921"/>
      <c r="BE47" s="921"/>
      <c r="BF47" s="921"/>
      <c r="BG47" s="922"/>
      <c r="BH47" s="318"/>
      <c r="BI47" s="920" t="str">
        <f>MID('別二(1)'!$AD$8,24,1)</f>
        <v/>
      </c>
      <c r="BJ47" s="921"/>
      <c r="BK47" s="921"/>
      <c r="BL47" s="921"/>
      <c r="BM47" s="921"/>
      <c r="BN47" s="922"/>
      <c r="BO47" s="318"/>
      <c r="BP47" s="920" t="str">
        <f>MID('別二(1)'!$AD$8,25,1)</f>
        <v/>
      </c>
      <c r="BQ47" s="921"/>
      <c r="BR47" s="921"/>
      <c r="BS47" s="921"/>
      <c r="BT47" s="921"/>
      <c r="BU47" s="922"/>
      <c r="BV47" s="318"/>
      <c r="BW47" s="920" t="str">
        <f>MID('別二(1)'!$AD$8,26,1)</f>
        <v/>
      </c>
      <c r="BX47" s="921"/>
      <c r="BY47" s="921"/>
      <c r="BZ47" s="921"/>
      <c r="CA47" s="921"/>
      <c r="CB47" s="922"/>
      <c r="CC47" s="318"/>
      <c r="CD47" s="920" t="str">
        <f>MID('別二(1)'!$AD$8,27,1)</f>
        <v/>
      </c>
      <c r="CE47" s="921"/>
      <c r="CF47" s="921"/>
      <c r="CG47" s="921"/>
      <c r="CH47" s="921"/>
      <c r="CI47" s="922"/>
      <c r="CJ47" s="318"/>
      <c r="CK47" s="920" t="str">
        <f>MID('別二(1)'!$AD$8,28,1)</f>
        <v/>
      </c>
      <c r="CL47" s="921"/>
      <c r="CM47" s="921"/>
      <c r="CN47" s="921"/>
      <c r="CO47" s="921"/>
      <c r="CP47" s="922"/>
      <c r="CQ47" s="318"/>
      <c r="CR47" s="920" t="str">
        <f>MID('別二(1)'!$AD$8,29,1)</f>
        <v/>
      </c>
      <c r="CS47" s="921"/>
      <c r="CT47" s="921"/>
      <c r="CU47" s="921"/>
      <c r="CV47" s="921"/>
      <c r="CW47" s="922"/>
      <c r="CX47" s="318"/>
      <c r="CY47" s="920" t="str">
        <f>MID('別二(1)'!$AD$8,30,1)</f>
        <v/>
      </c>
      <c r="CZ47" s="921"/>
      <c r="DA47" s="921"/>
      <c r="DB47" s="921"/>
      <c r="DC47" s="921"/>
      <c r="DD47" s="922"/>
      <c r="DE47" s="318"/>
      <c r="DF47" s="920" t="str">
        <f>MID('別二(1)'!$AD$8,31,1)</f>
        <v/>
      </c>
      <c r="DG47" s="921"/>
      <c r="DH47" s="921"/>
      <c r="DI47" s="921"/>
      <c r="DJ47" s="921"/>
      <c r="DK47" s="922"/>
      <c r="DL47" s="318"/>
      <c r="DM47" s="920" t="str">
        <f>MID('別二(1)'!$AD$8,32,1)</f>
        <v/>
      </c>
      <c r="DN47" s="921"/>
      <c r="DO47" s="921"/>
      <c r="DP47" s="921"/>
      <c r="DQ47" s="921"/>
      <c r="DR47" s="922"/>
      <c r="DS47" s="318"/>
      <c r="DT47" s="920" t="str">
        <f>MID('別二(1)'!$AD$8,33,1)</f>
        <v/>
      </c>
      <c r="DU47" s="921"/>
      <c r="DV47" s="921"/>
      <c r="DW47" s="921"/>
      <c r="DX47" s="921"/>
      <c r="DY47" s="922"/>
      <c r="DZ47" s="318"/>
      <c r="EA47" s="920" t="str">
        <f>MID('別二(1)'!$AD$8,34,1)</f>
        <v/>
      </c>
      <c r="EB47" s="921"/>
      <c r="EC47" s="921"/>
      <c r="ED47" s="921"/>
      <c r="EE47" s="921"/>
      <c r="EF47" s="922"/>
      <c r="EG47" s="318"/>
      <c r="EH47" s="920" t="str">
        <f>MID('別二(1)'!$AD$8,35,1)</f>
        <v/>
      </c>
      <c r="EI47" s="921"/>
      <c r="EJ47" s="921"/>
      <c r="EK47" s="921"/>
      <c r="EL47" s="921"/>
      <c r="EM47" s="922"/>
      <c r="EN47" s="318"/>
      <c r="EO47" s="920" t="str">
        <f>MID('別二(1)'!$AD$8,36,1)</f>
        <v/>
      </c>
      <c r="EP47" s="921"/>
      <c r="EQ47" s="921"/>
      <c r="ER47" s="921"/>
      <c r="ES47" s="921"/>
      <c r="ET47" s="922"/>
      <c r="EU47" s="318"/>
      <c r="EV47" s="920" t="str">
        <f>MID('別二(1)'!$AD$8,37,1)</f>
        <v/>
      </c>
      <c r="EW47" s="921"/>
      <c r="EX47" s="921"/>
      <c r="EY47" s="921"/>
      <c r="EZ47" s="921"/>
      <c r="FA47" s="922"/>
      <c r="FB47" s="318"/>
      <c r="FC47" s="920" t="str">
        <f>MID('別二(1)'!$AD$8,38,1)</f>
        <v/>
      </c>
      <c r="FD47" s="921"/>
      <c r="FE47" s="921"/>
      <c r="FF47" s="921"/>
      <c r="FG47" s="921"/>
      <c r="FH47" s="922"/>
      <c r="FI47" s="318"/>
      <c r="FJ47" s="920" t="str">
        <f>MID('別二(1)'!$AD$8,39,1)</f>
        <v/>
      </c>
      <c r="FK47" s="921"/>
      <c r="FL47" s="921"/>
      <c r="FM47" s="921"/>
      <c r="FN47" s="921"/>
      <c r="FO47" s="922"/>
      <c r="FP47" s="318"/>
      <c r="FQ47" s="920" t="str">
        <f>MID('別二(1)'!$AD$8,40,1)</f>
        <v/>
      </c>
      <c r="FR47" s="921"/>
      <c r="FS47" s="921"/>
      <c r="FT47" s="921"/>
      <c r="FU47" s="921"/>
      <c r="FV47" s="922"/>
      <c r="FW47" s="7"/>
      <c r="FX47" s="683"/>
      <c r="FY47" s="245"/>
      <c r="FZ47" s="1135"/>
      <c r="GA47" s="923"/>
    </row>
    <row r="48" spans="2:207" s="25" customFormat="1" ht="9.75" customHeight="1">
      <c r="B48" s="251"/>
      <c r="C48" s="251"/>
      <c r="H48" s="1110"/>
      <c r="I48" s="1111"/>
      <c r="J48" s="1111"/>
      <c r="K48" s="1112"/>
      <c r="L48" s="674"/>
      <c r="M48" s="39"/>
      <c r="N48" s="339"/>
      <c r="O48" s="339"/>
      <c r="P48" s="339"/>
      <c r="Q48" s="339"/>
      <c r="R48" s="339"/>
      <c r="S48" s="339"/>
      <c r="T48" s="339"/>
      <c r="U48" s="339"/>
      <c r="V48" s="339"/>
      <c r="W48" s="339"/>
      <c r="X48" s="339"/>
      <c r="Y48" s="368"/>
      <c r="Z48" s="368"/>
      <c r="AA48" s="368"/>
      <c r="AB48" s="368"/>
      <c r="AC48" s="368"/>
      <c r="AD48" s="368"/>
      <c r="AE48" s="38"/>
      <c r="AF48" s="38"/>
      <c r="AG48" s="38"/>
      <c r="AH48" s="38"/>
      <c r="AI48" s="38"/>
      <c r="AJ48" s="38"/>
      <c r="AK48" s="38"/>
      <c r="AL48" s="50"/>
      <c r="AM48" s="50"/>
      <c r="AN48" s="819">
        <v>3</v>
      </c>
      <c r="AO48" s="819"/>
      <c r="AP48" s="819"/>
      <c r="AQ48" s="104"/>
      <c r="AR48" s="819"/>
      <c r="AS48" s="819"/>
      <c r="AT48" s="819"/>
      <c r="AU48" s="104"/>
      <c r="AV48" s="819">
        <v>5</v>
      </c>
      <c r="AW48" s="819"/>
      <c r="AX48" s="819"/>
      <c r="AY48" s="104"/>
      <c r="AZ48" s="104"/>
      <c r="BA48" s="104"/>
      <c r="BB48" s="104"/>
      <c r="BC48" s="819">
        <v>6</v>
      </c>
      <c r="BD48" s="819"/>
      <c r="BE48" s="819"/>
      <c r="BF48" s="104"/>
      <c r="BG48" s="104"/>
      <c r="BH48" s="104"/>
      <c r="BI48" s="104"/>
      <c r="BJ48" s="104"/>
      <c r="BK48" s="104"/>
      <c r="BL48" s="104"/>
      <c r="BM48" s="104"/>
      <c r="BN48" s="104"/>
      <c r="BO48" s="104"/>
      <c r="BP48" s="104"/>
      <c r="BQ48" s="104"/>
      <c r="BR48" s="39"/>
      <c r="BS48" s="39"/>
      <c r="BT48" s="39"/>
      <c r="BU48" s="104"/>
      <c r="BV48" s="104"/>
      <c r="BW48" s="104"/>
      <c r="BX48" s="104"/>
      <c r="BY48" s="104"/>
      <c r="BZ48" s="104"/>
      <c r="CA48" s="104"/>
      <c r="CB48" s="104"/>
      <c r="CC48" s="104"/>
      <c r="CD48" s="104"/>
      <c r="CE48" s="104"/>
      <c r="CF48" s="104"/>
      <c r="CG48" s="104"/>
      <c r="CH48" s="104"/>
      <c r="CI48" s="104"/>
      <c r="CJ48" s="104"/>
      <c r="CK48" s="104"/>
      <c r="CL48" s="104"/>
      <c r="CM48" s="104"/>
      <c r="CN48" s="104"/>
      <c r="CO48" s="104"/>
      <c r="CP48" s="104"/>
      <c r="CQ48" s="104"/>
      <c r="CR48" s="104"/>
      <c r="CS48" s="104"/>
      <c r="CT48" s="104"/>
      <c r="CU48" s="104"/>
      <c r="CV48" s="104"/>
      <c r="CW48" s="372"/>
      <c r="CX48" s="372"/>
      <c r="CY48" s="372"/>
      <c r="CZ48" s="819">
        <v>10</v>
      </c>
      <c r="DA48" s="819"/>
      <c r="DB48" s="819"/>
      <c r="DC48" s="104"/>
      <c r="DD48" s="104"/>
      <c r="DE48" s="104"/>
      <c r="DF48" s="104"/>
      <c r="DG48" s="104"/>
      <c r="DH48" s="104"/>
      <c r="DI48" s="104"/>
      <c r="DJ48" s="104"/>
      <c r="DK48" s="104"/>
      <c r="DL48" s="104"/>
      <c r="DM48" s="104"/>
      <c r="DN48" s="104"/>
      <c r="DO48" s="104"/>
      <c r="DP48" s="104"/>
      <c r="DQ48" s="104"/>
      <c r="DR48" s="104"/>
      <c r="DS48" s="104"/>
      <c r="DT48" s="819">
        <v>15</v>
      </c>
      <c r="DU48" s="819"/>
      <c r="DV48" s="819"/>
      <c r="DW48" s="104"/>
      <c r="DX48" s="104"/>
      <c r="DY48" s="104"/>
      <c r="DZ48" s="104"/>
      <c r="EA48" s="104"/>
      <c r="EB48" s="104"/>
      <c r="EC48" s="104"/>
      <c r="ED48" s="104"/>
      <c r="EE48" s="104"/>
      <c r="EF48" s="104"/>
      <c r="EG48" s="104"/>
      <c r="EH48" s="104"/>
      <c r="EI48" s="104"/>
      <c r="EJ48" s="104"/>
      <c r="EK48" s="104"/>
      <c r="EL48" s="104"/>
      <c r="EM48" s="104"/>
      <c r="EN48" s="819">
        <v>20</v>
      </c>
      <c r="EO48" s="819"/>
      <c r="EP48" s="819"/>
      <c r="EQ48" s="104"/>
      <c r="ER48" s="104"/>
      <c r="ES48" s="104"/>
      <c r="ET48" s="104"/>
      <c r="EU48" s="104"/>
      <c r="EV48" s="39"/>
      <c r="EW48" s="39"/>
      <c r="EX48" s="39"/>
      <c r="EY48" s="39"/>
      <c r="EZ48" s="39"/>
      <c r="FA48" s="39"/>
      <c r="FB48" s="39"/>
      <c r="FC48" s="39"/>
      <c r="FD48" s="39"/>
      <c r="FE48" s="39"/>
      <c r="FF48" s="39"/>
      <c r="FG48" s="39"/>
      <c r="FH48" s="39"/>
      <c r="FI48" s="39"/>
      <c r="FJ48" s="39"/>
      <c r="FK48" s="39"/>
      <c r="FL48" s="39"/>
      <c r="FM48" s="39"/>
      <c r="FN48" s="39"/>
      <c r="FO48" s="39"/>
      <c r="FP48" s="39"/>
      <c r="FQ48" s="39"/>
      <c r="FR48" s="39"/>
      <c r="FS48" s="39"/>
      <c r="FT48" s="39"/>
      <c r="FU48" s="39"/>
      <c r="FV48" s="39"/>
      <c r="FW48" s="104"/>
      <c r="FX48" s="394"/>
      <c r="FY48" s="105"/>
      <c r="FZ48" s="232"/>
      <c r="GA48" s="238"/>
      <c r="GB48" s="8"/>
      <c r="GC48" s="8"/>
      <c r="GD48" s="8"/>
      <c r="GE48" s="8"/>
      <c r="GF48" s="8"/>
      <c r="GG48" s="8"/>
      <c r="GH48" s="8"/>
      <c r="GI48" s="8"/>
      <c r="GJ48" s="8"/>
      <c r="GK48" s="8"/>
      <c r="GL48" s="8"/>
      <c r="GM48" s="8"/>
      <c r="GN48" s="8"/>
      <c r="GO48" s="8"/>
      <c r="GP48" s="8"/>
      <c r="GQ48" s="8"/>
      <c r="GR48" s="8"/>
      <c r="GS48" s="8"/>
      <c r="GT48" s="8"/>
      <c r="GU48" s="8"/>
      <c r="GV48" s="8"/>
      <c r="GW48" s="8"/>
      <c r="GX48" s="8"/>
      <c r="GY48" s="8"/>
    </row>
    <row r="49" spans="2:207" s="8" customFormat="1" ht="28.5" customHeight="1">
      <c r="B49" s="198"/>
      <c r="C49" s="198"/>
      <c r="H49" s="1110"/>
      <c r="I49" s="1111"/>
      <c r="J49" s="1111"/>
      <c r="K49" s="1112"/>
      <c r="L49" s="361"/>
      <c r="M49" s="874" t="s">
        <v>17</v>
      </c>
      <c r="N49" s="874"/>
      <c r="O49" s="874"/>
      <c r="P49" s="874"/>
      <c r="Q49" s="874"/>
      <c r="R49" s="874"/>
      <c r="S49" s="874"/>
      <c r="T49" s="874"/>
      <c r="U49" s="874"/>
      <c r="V49" s="874"/>
      <c r="W49" s="874"/>
      <c r="X49" s="874"/>
      <c r="Y49" s="103"/>
      <c r="Z49" s="915"/>
      <c r="AA49" s="916"/>
      <c r="AB49" s="917"/>
      <c r="AC49" s="337"/>
      <c r="AD49" s="337"/>
      <c r="AE49" s="878">
        <v>8</v>
      </c>
      <c r="AF49" s="879"/>
      <c r="AG49" s="880"/>
      <c r="AH49" s="37"/>
      <c r="AI49" s="878">
        <v>7</v>
      </c>
      <c r="AJ49" s="879"/>
      <c r="AK49" s="880"/>
      <c r="AL49" s="21"/>
      <c r="AM49" s="21"/>
      <c r="AN49" s="1075"/>
      <c r="AO49" s="1076"/>
      <c r="AP49" s="1077"/>
      <c r="AQ49" s="16"/>
      <c r="AR49" s="1075"/>
      <c r="AS49" s="1076"/>
      <c r="AT49" s="1077"/>
      <c r="AU49" s="16"/>
      <c r="AV49" s="1075"/>
      <c r="AW49" s="1076"/>
      <c r="AX49" s="1077"/>
      <c r="AY49" s="919" t="s">
        <v>356</v>
      </c>
      <c r="AZ49" s="919"/>
      <c r="BA49" s="919"/>
      <c r="BB49" s="919"/>
      <c r="BC49" s="1075"/>
      <c r="BD49" s="1076"/>
      <c r="BE49" s="1077"/>
      <c r="BF49" s="317"/>
      <c r="BG49" s="1075"/>
      <c r="BH49" s="1076"/>
      <c r="BI49" s="1077"/>
      <c r="BJ49" s="16"/>
      <c r="BK49" s="1075"/>
      <c r="BL49" s="1076"/>
      <c r="BM49" s="1077"/>
      <c r="BN49" s="16"/>
      <c r="BO49" s="1075"/>
      <c r="BP49" s="1076"/>
      <c r="BQ49" s="1077"/>
      <c r="BR49" s="7"/>
      <c r="BS49" s="7"/>
      <c r="BT49" s="7"/>
      <c r="BU49" s="38"/>
      <c r="BV49" s="18"/>
      <c r="BW49" s="19"/>
      <c r="BX49" s="19"/>
      <c r="BY49" s="19"/>
      <c r="BZ49" s="19"/>
      <c r="CA49" s="904" t="s">
        <v>59</v>
      </c>
      <c r="CB49" s="904"/>
      <c r="CC49" s="904"/>
      <c r="CD49" s="904"/>
      <c r="CE49" s="904"/>
      <c r="CF49" s="904"/>
      <c r="CG49" s="904"/>
      <c r="CH49" s="904"/>
      <c r="CI49" s="904"/>
      <c r="CJ49" s="904"/>
      <c r="CK49" s="904"/>
      <c r="CL49" s="904"/>
      <c r="CM49" s="904"/>
      <c r="CN49" s="904"/>
      <c r="CO49" s="904"/>
      <c r="CP49" s="904"/>
      <c r="CQ49" s="904"/>
      <c r="CR49" s="904"/>
      <c r="CS49" s="904"/>
      <c r="CT49" s="904"/>
      <c r="CU49" s="904"/>
      <c r="CV49" s="904"/>
      <c r="CW49" s="904"/>
      <c r="CX49" s="904"/>
      <c r="CY49" s="12"/>
      <c r="CZ49" s="1075"/>
      <c r="DA49" s="1076"/>
      <c r="DB49" s="1077"/>
      <c r="DC49" s="16"/>
      <c r="DD49" s="1075"/>
      <c r="DE49" s="1076"/>
      <c r="DF49" s="1077"/>
      <c r="DG49" s="16"/>
      <c r="DH49" s="1075"/>
      <c r="DI49" s="1076"/>
      <c r="DJ49" s="1077"/>
      <c r="DK49" s="16"/>
      <c r="DL49" s="1075"/>
      <c r="DM49" s="1076"/>
      <c r="DN49" s="1077"/>
      <c r="DO49" s="16"/>
      <c r="DP49" s="1075"/>
      <c r="DQ49" s="1076"/>
      <c r="DR49" s="1077"/>
      <c r="DS49" s="16"/>
      <c r="DT49" s="1075"/>
      <c r="DU49" s="1076"/>
      <c r="DV49" s="1077"/>
      <c r="DW49" s="16"/>
      <c r="DX49" s="1075"/>
      <c r="DY49" s="1076"/>
      <c r="DZ49" s="1077"/>
      <c r="EA49" s="16"/>
      <c r="EB49" s="1075"/>
      <c r="EC49" s="1076"/>
      <c r="ED49" s="1077"/>
      <c r="EE49" s="317"/>
      <c r="EF49" s="1075"/>
      <c r="EG49" s="1076"/>
      <c r="EH49" s="1077"/>
      <c r="EI49" s="16"/>
      <c r="EJ49" s="1075"/>
      <c r="EK49" s="1076"/>
      <c r="EL49" s="1077"/>
      <c r="EM49" s="16"/>
      <c r="EN49" s="1075"/>
      <c r="EO49" s="1076"/>
      <c r="EP49" s="1077"/>
      <c r="EQ49" s="16"/>
      <c r="ER49" s="1075"/>
      <c r="ES49" s="1076"/>
      <c r="ET49" s="1077"/>
      <c r="EU49" s="16"/>
      <c r="EV49" s="1075"/>
      <c r="EW49" s="1076"/>
      <c r="EX49" s="1077"/>
      <c r="EY49" s="7"/>
      <c r="EZ49" s="7"/>
      <c r="FA49" s="7"/>
      <c r="FB49" s="7"/>
      <c r="FC49" s="7"/>
      <c r="FD49" s="7"/>
      <c r="FE49" s="7"/>
      <c r="FF49" s="7"/>
      <c r="FG49" s="7"/>
      <c r="FH49" s="7"/>
      <c r="FI49" s="7"/>
      <c r="FJ49" s="7"/>
      <c r="FK49" s="7"/>
      <c r="FL49" s="7"/>
      <c r="FM49" s="7"/>
      <c r="FN49" s="7"/>
      <c r="FO49" s="7"/>
      <c r="FP49" s="7"/>
      <c r="FQ49" s="7"/>
      <c r="FR49" s="7"/>
      <c r="FS49" s="7"/>
      <c r="FT49" s="7"/>
      <c r="FU49" s="7"/>
      <c r="FV49" s="7"/>
      <c r="FW49" s="18"/>
      <c r="FX49" s="700"/>
      <c r="FY49" s="105"/>
      <c r="FZ49" s="234"/>
      <c r="GA49" s="235"/>
    </row>
    <row r="50" spans="2:207" s="8" customFormat="1" ht="13.5" customHeight="1">
      <c r="B50" s="198"/>
      <c r="C50" s="198"/>
      <c r="H50" s="361"/>
      <c r="I50" s="7"/>
      <c r="J50" s="7"/>
      <c r="K50" s="683"/>
      <c r="L50" s="361"/>
      <c r="M50" s="668"/>
      <c r="N50" s="668"/>
      <c r="O50" s="668"/>
      <c r="P50" s="668"/>
      <c r="Q50" s="668"/>
      <c r="R50" s="668"/>
      <c r="S50" s="668"/>
      <c r="T50" s="668"/>
      <c r="U50" s="668"/>
      <c r="V50" s="668"/>
      <c r="W50" s="668"/>
      <c r="X50" s="668"/>
      <c r="Y50" s="103"/>
      <c r="Z50" s="337"/>
      <c r="AA50" s="337"/>
      <c r="AB50" s="337"/>
      <c r="AC50" s="337"/>
      <c r="AD50" s="337"/>
      <c r="AE50" s="38"/>
      <c r="AF50" s="38"/>
      <c r="AG50" s="38"/>
      <c r="AH50" s="38"/>
      <c r="AI50" s="37"/>
      <c r="AJ50" s="38"/>
      <c r="AK50" s="38"/>
      <c r="AL50" s="38"/>
      <c r="AM50" s="38"/>
      <c r="AN50" s="21"/>
      <c r="AO50" s="21"/>
      <c r="AP50" s="21"/>
      <c r="AQ50" s="317"/>
      <c r="AR50" s="317"/>
      <c r="AS50" s="317"/>
      <c r="AT50" s="317"/>
      <c r="AU50" s="16"/>
      <c r="AV50" s="317"/>
      <c r="AW50" s="317"/>
      <c r="AX50" s="317"/>
      <c r="AY50" s="317"/>
      <c r="AZ50" s="16"/>
      <c r="BA50" s="317"/>
      <c r="BB50" s="317"/>
      <c r="BC50" s="317"/>
      <c r="BD50" s="317"/>
      <c r="BE50" s="317"/>
      <c r="BF50" s="317"/>
      <c r="BG50" s="317"/>
      <c r="BH50" s="317"/>
      <c r="BI50" s="317"/>
      <c r="BJ50" s="317"/>
      <c r="BK50" s="317"/>
      <c r="BL50" s="317"/>
      <c r="BM50" s="317"/>
      <c r="BN50" s="317"/>
      <c r="BO50" s="317"/>
      <c r="BP50" s="317"/>
      <c r="BQ50" s="317"/>
      <c r="BR50" s="317"/>
      <c r="BS50" s="16"/>
      <c r="BT50" s="317"/>
      <c r="BU50" s="317"/>
      <c r="BV50" s="317"/>
      <c r="BW50" s="317"/>
      <c r="BX50" s="16"/>
      <c r="BY50" s="317"/>
      <c r="BZ50" s="317"/>
      <c r="CA50" s="317"/>
      <c r="CB50" s="317"/>
      <c r="CC50" s="38"/>
      <c r="CD50" s="18"/>
      <c r="CE50" s="19"/>
      <c r="CF50" s="19"/>
      <c r="CG50" s="19"/>
      <c r="CH50" s="19"/>
      <c r="CI50" s="19"/>
      <c r="CJ50" s="19"/>
      <c r="CK50" s="19"/>
      <c r="CL50" s="19"/>
      <c r="CM50" s="19"/>
      <c r="CN50" s="12"/>
      <c r="CO50" s="336"/>
      <c r="CP50" s="335"/>
      <c r="CQ50" s="335"/>
      <c r="CR50" s="335"/>
      <c r="CS50" s="335"/>
      <c r="CT50" s="335"/>
      <c r="CU50" s="335"/>
      <c r="CV50" s="335"/>
      <c r="CW50" s="335"/>
      <c r="CX50" s="335"/>
      <c r="CY50" s="335"/>
      <c r="CZ50" s="335"/>
      <c r="DA50" s="335"/>
      <c r="DB50" s="335"/>
      <c r="DC50" s="335"/>
      <c r="DD50" s="335"/>
      <c r="DE50" s="335"/>
      <c r="DF50" s="335"/>
      <c r="DG50" s="335"/>
      <c r="DH50" s="335"/>
      <c r="DI50" s="335"/>
      <c r="DJ50" s="335"/>
      <c r="DK50" s="335"/>
      <c r="DL50" s="335"/>
      <c r="DM50" s="335"/>
      <c r="DN50" s="12"/>
      <c r="DO50" s="317"/>
      <c r="DP50" s="317"/>
      <c r="DQ50" s="317"/>
      <c r="DR50" s="317"/>
      <c r="DS50" s="16"/>
      <c r="DT50" s="317"/>
      <c r="DU50" s="317"/>
      <c r="DV50" s="317"/>
      <c r="DW50" s="317"/>
      <c r="DX50" s="16"/>
      <c r="DY50" s="317"/>
      <c r="DZ50" s="317"/>
      <c r="EA50" s="317"/>
      <c r="EB50" s="317"/>
      <c r="EC50" s="16"/>
      <c r="ED50" s="317"/>
      <c r="EE50" s="317"/>
      <c r="EF50" s="317"/>
      <c r="EG50" s="317"/>
      <c r="EH50" s="16"/>
      <c r="EI50" s="317"/>
      <c r="EJ50" s="317"/>
      <c r="EK50" s="317"/>
      <c r="EL50" s="317"/>
      <c r="EM50" s="16"/>
      <c r="EN50" s="317"/>
      <c r="EO50" s="317"/>
      <c r="EP50" s="317"/>
      <c r="EQ50" s="317"/>
      <c r="ER50" s="16"/>
      <c r="ES50" s="317"/>
      <c r="ET50" s="317"/>
      <c r="EU50" s="317"/>
      <c r="EV50" s="317"/>
      <c r="EW50" s="16"/>
      <c r="EX50" s="317"/>
      <c r="EY50" s="317"/>
      <c r="EZ50" s="317"/>
      <c r="FA50" s="317"/>
      <c r="FB50" s="317"/>
      <c r="FC50" s="317"/>
      <c r="FD50" s="317"/>
      <c r="FE50" s="317"/>
      <c r="FF50" s="317"/>
      <c r="FG50" s="16"/>
      <c r="FH50" s="317"/>
      <c r="FI50" s="317"/>
      <c r="FJ50" s="317"/>
      <c r="FK50" s="317"/>
      <c r="FL50" s="16"/>
      <c r="FM50" s="317"/>
      <c r="FN50" s="317"/>
      <c r="FO50" s="317"/>
      <c r="FP50" s="317"/>
      <c r="FQ50" s="16"/>
      <c r="FR50" s="317"/>
      <c r="FS50" s="317"/>
      <c r="FT50" s="317"/>
      <c r="FU50" s="317"/>
      <c r="FV50" s="16"/>
      <c r="FW50" s="18"/>
      <c r="FX50" s="700"/>
      <c r="FY50" s="105"/>
      <c r="FZ50" s="234"/>
      <c r="GA50" s="235"/>
    </row>
    <row r="51" spans="2:207" s="24" customFormat="1" ht="13.5" customHeight="1">
      <c r="B51" s="250"/>
      <c r="C51" s="250"/>
      <c r="H51" s="672"/>
      <c r="I51" s="10"/>
      <c r="J51" s="10"/>
      <c r="K51" s="399"/>
      <c r="L51" s="672"/>
      <c r="M51" s="10"/>
      <c r="N51" s="367"/>
      <c r="O51" s="367"/>
      <c r="P51" s="367"/>
      <c r="Q51" s="367"/>
      <c r="R51" s="367"/>
      <c r="S51" s="367"/>
      <c r="T51" s="367"/>
      <c r="U51" s="367"/>
      <c r="V51" s="367"/>
      <c r="W51" s="367"/>
      <c r="X51" s="367"/>
      <c r="Y51" s="334"/>
      <c r="Z51" s="334"/>
      <c r="AA51" s="334"/>
      <c r="AB51" s="334"/>
      <c r="AC51" s="334"/>
      <c r="AD51" s="334"/>
      <c r="AE51" s="38"/>
      <c r="AF51" s="38"/>
      <c r="AG51" s="38"/>
      <c r="AH51" s="38"/>
      <c r="AI51" s="38"/>
      <c r="AJ51" s="38"/>
      <c r="AK51" s="38"/>
      <c r="AL51" s="334"/>
      <c r="AM51" s="944" t="s">
        <v>28</v>
      </c>
      <c r="AN51" s="944"/>
      <c r="AO51" s="944"/>
      <c r="AP51" s="944"/>
      <c r="AQ51" s="944" t="s">
        <v>29</v>
      </c>
      <c r="AR51" s="944"/>
      <c r="AS51" s="944"/>
      <c r="AT51" s="944"/>
      <c r="AU51" s="944" t="s">
        <v>30</v>
      </c>
      <c r="AV51" s="944"/>
      <c r="AW51" s="944"/>
      <c r="AX51" s="944"/>
      <c r="AY51" s="944" t="s">
        <v>31</v>
      </c>
      <c r="AZ51" s="944"/>
      <c r="BA51" s="944"/>
      <c r="BB51" s="944"/>
      <c r="BC51" s="944" t="s">
        <v>289</v>
      </c>
      <c r="BD51" s="944"/>
      <c r="BE51" s="944"/>
      <c r="BF51" s="944"/>
      <c r="BG51" s="944" t="s">
        <v>32</v>
      </c>
      <c r="BH51" s="944"/>
      <c r="BI51" s="944"/>
      <c r="BJ51" s="944"/>
      <c r="BK51" s="944" t="s">
        <v>33</v>
      </c>
      <c r="BL51" s="944"/>
      <c r="BM51" s="944"/>
      <c r="BN51" s="944"/>
      <c r="BO51" s="944" t="s">
        <v>34</v>
      </c>
      <c r="BP51" s="944"/>
      <c r="BQ51" s="944"/>
      <c r="BR51" s="944"/>
      <c r="BS51" s="944" t="s">
        <v>35</v>
      </c>
      <c r="BT51" s="944"/>
      <c r="BU51" s="944"/>
      <c r="BV51" s="944"/>
      <c r="BW51" s="944" t="s">
        <v>36</v>
      </c>
      <c r="BX51" s="944"/>
      <c r="BY51" s="944"/>
      <c r="BZ51" s="944"/>
      <c r="CA51" s="944" t="s">
        <v>37</v>
      </c>
      <c r="CB51" s="944"/>
      <c r="CC51" s="944"/>
      <c r="CD51" s="944"/>
      <c r="CE51" s="944" t="s">
        <v>38</v>
      </c>
      <c r="CF51" s="944"/>
      <c r="CG51" s="944"/>
      <c r="CH51" s="944"/>
      <c r="CI51" s="944" t="s">
        <v>674</v>
      </c>
      <c r="CJ51" s="944"/>
      <c r="CK51" s="944"/>
      <c r="CL51" s="944"/>
      <c r="CM51" s="945" t="s">
        <v>290</v>
      </c>
      <c r="CN51" s="945"/>
      <c r="CO51" s="945"/>
      <c r="CP51" s="945"/>
      <c r="CQ51" s="945"/>
      <c r="CR51" s="1078" t="s">
        <v>39</v>
      </c>
      <c r="CS51" s="1078"/>
      <c r="CT51" s="1078"/>
      <c r="CU51" s="1078"/>
      <c r="CV51" s="1078" t="s">
        <v>291</v>
      </c>
      <c r="CW51" s="1078"/>
      <c r="CX51" s="1078"/>
      <c r="CY51" s="1078"/>
      <c r="CZ51" s="1078" t="s">
        <v>40</v>
      </c>
      <c r="DA51" s="1078"/>
      <c r="DB51" s="1078"/>
      <c r="DC51" s="1078"/>
      <c r="DD51" s="1078" t="s">
        <v>41</v>
      </c>
      <c r="DE51" s="1078"/>
      <c r="DF51" s="1078"/>
      <c r="DG51" s="1078"/>
      <c r="DH51" s="1078" t="s">
        <v>42</v>
      </c>
      <c r="DI51" s="1078"/>
      <c r="DJ51" s="1078"/>
      <c r="DK51" s="1078"/>
      <c r="DL51" s="1078" t="s">
        <v>43</v>
      </c>
      <c r="DM51" s="1078"/>
      <c r="DN51" s="1078"/>
      <c r="DO51" s="1078"/>
      <c r="DP51" s="1078" t="s">
        <v>44</v>
      </c>
      <c r="DQ51" s="1078"/>
      <c r="DR51" s="1078"/>
      <c r="DS51" s="1078"/>
      <c r="DT51" s="1078" t="s">
        <v>45</v>
      </c>
      <c r="DU51" s="1078"/>
      <c r="DV51" s="1078"/>
      <c r="DW51" s="1078"/>
      <c r="DX51" s="1078" t="s">
        <v>46</v>
      </c>
      <c r="DY51" s="1078"/>
      <c r="DZ51" s="1078"/>
      <c r="EA51" s="1078"/>
      <c r="EB51" s="1078" t="s">
        <v>47</v>
      </c>
      <c r="EC51" s="1078"/>
      <c r="ED51" s="1078"/>
      <c r="EE51" s="1078"/>
      <c r="EF51" s="1078" t="s">
        <v>48</v>
      </c>
      <c r="EG51" s="1078"/>
      <c r="EH51" s="1078"/>
      <c r="EI51" s="1078"/>
      <c r="EJ51" s="1078" t="s">
        <v>49</v>
      </c>
      <c r="EK51" s="1078"/>
      <c r="EL51" s="1078"/>
      <c r="EM51" s="1078"/>
      <c r="EN51" s="1078" t="s">
        <v>50</v>
      </c>
      <c r="EO51" s="1078"/>
      <c r="EP51" s="1078"/>
      <c r="EQ51" s="1078"/>
      <c r="ER51" s="1078" t="s">
        <v>51</v>
      </c>
      <c r="ES51" s="1078"/>
      <c r="ET51" s="1078"/>
      <c r="EU51" s="1078"/>
      <c r="EV51" s="1078" t="s">
        <v>650</v>
      </c>
      <c r="EW51" s="1078"/>
      <c r="EX51" s="1078"/>
      <c r="EY51" s="1078"/>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399"/>
      <c r="FY51" s="105"/>
      <c r="GA51" s="236"/>
    </row>
    <row r="52" spans="2:207" s="8" customFormat="1" ht="28.5" customHeight="1">
      <c r="B52" s="198"/>
      <c r="C52" s="198"/>
      <c r="H52" s="361"/>
      <c r="I52" s="7"/>
      <c r="J52" s="7"/>
      <c r="K52" s="683"/>
      <c r="L52" s="361"/>
      <c r="M52" s="874" t="s">
        <v>362</v>
      </c>
      <c r="N52" s="874"/>
      <c r="O52" s="874"/>
      <c r="P52" s="874"/>
      <c r="Q52" s="874"/>
      <c r="R52" s="874"/>
      <c r="S52" s="874"/>
      <c r="T52" s="874"/>
      <c r="U52" s="874"/>
      <c r="V52" s="874"/>
      <c r="W52" s="874"/>
      <c r="X52" s="874"/>
      <c r="Y52" s="103"/>
      <c r="Z52" s="937"/>
      <c r="AA52" s="938"/>
      <c r="AB52" s="939"/>
      <c r="AC52" s="317"/>
      <c r="AD52" s="317"/>
      <c r="AE52" s="878">
        <v>8</v>
      </c>
      <c r="AF52" s="879"/>
      <c r="AG52" s="880"/>
      <c r="AH52" s="37"/>
      <c r="AI52" s="878">
        <v>8</v>
      </c>
      <c r="AJ52" s="879"/>
      <c r="AK52" s="880"/>
      <c r="AL52" s="21"/>
      <c r="AM52" s="21"/>
      <c r="AN52" s="881"/>
      <c r="AO52" s="882"/>
      <c r="AP52" s="883"/>
      <c r="AQ52" s="16"/>
      <c r="AR52" s="881"/>
      <c r="AS52" s="882"/>
      <c r="AT52" s="883"/>
      <c r="AU52" s="16"/>
      <c r="AV52" s="881"/>
      <c r="AW52" s="882"/>
      <c r="AX52" s="883"/>
      <c r="AY52" s="16"/>
      <c r="AZ52" s="881"/>
      <c r="BA52" s="882"/>
      <c r="BB52" s="883"/>
      <c r="BC52" s="16"/>
      <c r="BD52" s="881"/>
      <c r="BE52" s="882"/>
      <c r="BF52" s="883"/>
      <c r="BG52" s="16"/>
      <c r="BH52" s="881"/>
      <c r="BI52" s="882"/>
      <c r="BJ52" s="883"/>
      <c r="BK52" s="16"/>
      <c r="BL52" s="881"/>
      <c r="BM52" s="882"/>
      <c r="BN52" s="883"/>
      <c r="BO52" s="16"/>
      <c r="BP52" s="881"/>
      <c r="BQ52" s="882"/>
      <c r="BR52" s="883"/>
      <c r="BS52" s="16"/>
      <c r="BT52" s="881"/>
      <c r="BU52" s="882"/>
      <c r="BV52" s="883"/>
      <c r="BW52" s="16"/>
      <c r="BX52" s="881"/>
      <c r="BY52" s="882"/>
      <c r="BZ52" s="883"/>
      <c r="CA52" s="16"/>
      <c r="CB52" s="881"/>
      <c r="CC52" s="882"/>
      <c r="CD52" s="883"/>
      <c r="CE52" s="16"/>
      <c r="CF52" s="881"/>
      <c r="CG52" s="882"/>
      <c r="CH52" s="883"/>
      <c r="CI52" s="16"/>
      <c r="CJ52" s="881"/>
      <c r="CK52" s="882"/>
      <c r="CL52" s="883"/>
      <c r="CM52" s="16"/>
      <c r="CN52" s="881"/>
      <c r="CO52" s="882"/>
      <c r="CP52" s="883"/>
      <c r="CQ52" s="16"/>
      <c r="CR52" s="881"/>
      <c r="CS52" s="882"/>
      <c r="CT52" s="883"/>
      <c r="CU52" s="16"/>
      <c r="CV52" s="881"/>
      <c r="CW52" s="882"/>
      <c r="CX52" s="883"/>
      <c r="CY52" s="16"/>
      <c r="CZ52" s="881"/>
      <c r="DA52" s="882"/>
      <c r="DB52" s="883"/>
      <c r="DC52" s="16"/>
      <c r="DD52" s="881"/>
      <c r="DE52" s="882"/>
      <c r="DF52" s="883"/>
      <c r="DG52" s="16"/>
      <c r="DH52" s="881"/>
      <c r="DI52" s="882"/>
      <c r="DJ52" s="883"/>
      <c r="DK52" s="16"/>
      <c r="DL52" s="881"/>
      <c r="DM52" s="882"/>
      <c r="DN52" s="883"/>
      <c r="DO52" s="16"/>
      <c r="DP52" s="881"/>
      <c r="DQ52" s="882"/>
      <c r="DR52" s="883"/>
      <c r="DS52" s="16"/>
      <c r="DT52" s="881"/>
      <c r="DU52" s="882"/>
      <c r="DV52" s="883"/>
      <c r="DW52" s="16"/>
      <c r="DX52" s="881"/>
      <c r="DY52" s="882"/>
      <c r="DZ52" s="883"/>
      <c r="EA52" s="16"/>
      <c r="EB52" s="881"/>
      <c r="EC52" s="882"/>
      <c r="ED52" s="883"/>
      <c r="EE52" s="16"/>
      <c r="EF52" s="881"/>
      <c r="EG52" s="882"/>
      <c r="EH52" s="883"/>
      <c r="EI52" s="16"/>
      <c r="EJ52" s="881"/>
      <c r="EK52" s="882"/>
      <c r="EL52" s="883"/>
      <c r="EM52" s="16"/>
      <c r="EN52" s="881"/>
      <c r="EO52" s="882"/>
      <c r="EP52" s="883"/>
      <c r="EQ52" s="16"/>
      <c r="ER52" s="881"/>
      <c r="ES52" s="882"/>
      <c r="ET52" s="883"/>
      <c r="EU52" s="18"/>
      <c r="EV52" s="881"/>
      <c r="EW52" s="882"/>
      <c r="EX52" s="883"/>
      <c r="EY52" s="18"/>
      <c r="EZ52" s="895" t="s">
        <v>447</v>
      </c>
      <c r="FA52" s="895"/>
      <c r="FB52" s="895"/>
      <c r="FC52" s="895"/>
      <c r="FD52" s="943" t="s">
        <v>448</v>
      </c>
      <c r="FE52" s="943"/>
      <c r="FF52" s="943"/>
      <c r="FG52" s="943"/>
      <c r="FH52" s="943"/>
      <c r="FI52" s="943"/>
      <c r="FJ52" s="943"/>
      <c r="FK52" s="943"/>
      <c r="FL52" s="943"/>
      <c r="FM52" s="943"/>
      <c r="FN52" s="943"/>
      <c r="FO52" s="843" t="s">
        <v>304</v>
      </c>
      <c r="FP52" s="843"/>
      <c r="FQ52" s="843"/>
      <c r="FR52" s="843"/>
      <c r="FS52" s="7"/>
      <c r="FT52" s="7"/>
      <c r="FU52" s="7"/>
      <c r="FV52" s="16"/>
      <c r="FW52" s="16"/>
      <c r="FX52" s="673"/>
      <c r="FY52" s="105"/>
      <c r="GA52" s="99"/>
    </row>
    <row r="53" spans="2:207" s="25" customFormat="1" ht="9.75" customHeight="1">
      <c r="B53" s="251"/>
      <c r="C53" s="251"/>
      <c r="H53" s="674"/>
      <c r="I53" s="39"/>
      <c r="J53" s="39"/>
      <c r="K53" s="680"/>
      <c r="L53" s="674"/>
      <c r="M53" s="224"/>
      <c r="N53" s="224"/>
      <c r="O53" s="224"/>
      <c r="P53" s="224"/>
      <c r="Q53" s="224"/>
      <c r="R53" s="224"/>
      <c r="S53" s="224"/>
      <c r="T53" s="224"/>
      <c r="U53" s="224"/>
      <c r="V53" s="224"/>
      <c r="W53" s="224"/>
      <c r="X53" s="224"/>
      <c r="Y53" s="368"/>
      <c r="Z53" s="50"/>
      <c r="AA53" s="50"/>
      <c r="AB53" s="50"/>
      <c r="AC53" s="50"/>
      <c r="AD53" s="50"/>
      <c r="AE53" s="38"/>
      <c r="AF53" s="38"/>
      <c r="AG53" s="38"/>
      <c r="AH53" s="38"/>
      <c r="AI53" s="38"/>
      <c r="AJ53" s="38"/>
      <c r="AK53" s="38"/>
      <c r="AL53" s="50"/>
      <c r="AM53" s="50"/>
      <c r="AN53" s="819">
        <v>3</v>
      </c>
      <c r="AO53" s="819"/>
      <c r="AP53" s="819"/>
      <c r="AQ53" s="104"/>
      <c r="AR53" s="819"/>
      <c r="AS53" s="819"/>
      <c r="AT53" s="819"/>
      <c r="AU53" s="104"/>
      <c r="AV53" s="819">
        <v>5</v>
      </c>
      <c r="AW53" s="819"/>
      <c r="AX53" s="819"/>
      <c r="AY53" s="104"/>
      <c r="AZ53" s="819"/>
      <c r="BA53" s="819"/>
      <c r="BB53" s="819"/>
      <c r="BC53" s="104"/>
      <c r="BD53" s="819"/>
      <c r="BE53" s="819"/>
      <c r="BF53" s="819"/>
      <c r="BG53" s="104"/>
      <c r="BH53" s="819"/>
      <c r="BI53" s="819"/>
      <c r="BJ53" s="819"/>
      <c r="BK53" s="104"/>
      <c r="BL53" s="819"/>
      <c r="BM53" s="819"/>
      <c r="BN53" s="819"/>
      <c r="BO53" s="104"/>
      <c r="BP53" s="819">
        <v>10</v>
      </c>
      <c r="BQ53" s="819"/>
      <c r="BR53" s="819"/>
      <c r="BS53" s="104"/>
      <c r="BT53" s="819"/>
      <c r="BU53" s="819"/>
      <c r="BV53" s="819"/>
      <c r="BW53" s="104"/>
      <c r="BX53" s="819"/>
      <c r="BY53" s="819"/>
      <c r="BZ53" s="819"/>
      <c r="CA53" s="104"/>
      <c r="CB53" s="819"/>
      <c r="CC53" s="819"/>
      <c r="CD53" s="819"/>
      <c r="CE53" s="104"/>
      <c r="CF53" s="819"/>
      <c r="CG53" s="819"/>
      <c r="CH53" s="819"/>
      <c r="CI53" s="104"/>
      <c r="CJ53" s="819">
        <v>15</v>
      </c>
      <c r="CK53" s="819"/>
      <c r="CL53" s="819"/>
      <c r="CM53" s="104"/>
      <c r="CN53" s="819"/>
      <c r="CO53" s="819"/>
      <c r="CP53" s="819"/>
      <c r="CQ53" s="104"/>
      <c r="CR53" s="819"/>
      <c r="CS53" s="819"/>
      <c r="CT53" s="819"/>
      <c r="CU53" s="104"/>
      <c r="CV53" s="819"/>
      <c r="CW53" s="819"/>
      <c r="CX53" s="819"/>
      <c r="CY53" s="104"/>
      <c r="CZ53" s="819"/>
      <c r="DA53" s="819"/>
      <c r="DB53" s="819"/>
      <c r="DC53" s="104"/>
      <c r="DD53" s="819">
        <v>20</v>
      </c>
      <c r="DE53" s="819"/>
      <c r="DF53" s="819"/>
      <c r="DG53" s="104"/>
      <c r="DH53" s="819"/>
      <c r="DI53" s="819"/>
      <c r="DJ53" s="819"/>
      <c r="DK53" s="104"/>
      <c r="DL53" s="819"/>
      <c r="DM53" s="819"/>
      <c r="DN53" s="819"/>
      <c r="DO53" s="104"/>
      <c r="DP53" s="819"/>
      <c r="DQ53" s="819"/>
      <c r="DR53" s="819"/>
      <c r="DS53" s="104"/>
      <c r="DT53" s="819"/>
      <c r="DU53" s="819"/>
      <c r="DV53" s="819"/>
      <c r="DW53" s="104"/>
      <c r="DX53" s="819">
        <v>25</v>
      </c>
      <c r="DY53" s="819"/>
      <c r="DZ53" s="819"/>
      <c r="EA53" s="104"/>
      <c r="EB53" s="819"/>
      <c r="EC53" s="819"/>
      <c r="ED53" s="819"/>
      <c r="EE53" s="104"/>
      <c r="EF53" s="819"/>
      <c r="EG53" s="819"/>
      <c r="EH53" s="819"/>
      <c r="EI53" s="104"/>
      <c r="EJ53" s="819"/>
      <c r="EK53" s="819"/>
      <c r="EL53" s="819"/>
      <c r="EM53" s="104"/>
      <c r="EN53" s="819"/>
      <c r="EO53" s="819"/>
      <c r="EP53" s="819"/>
      <c r="EQ53" s="104"/>
      <c r="ER53" s="819">
        <v>30</v>
      </c>
      <c r="ES53" s="819"/>
      <c r="ET53" s="819"/>
      <c r="EU53" s="50"/>
      <c r="EV53" s="819"/>
      <c r="EW53" s="819"/>
      <c r="EX53" s="819"/>
      <c r="EY53" s="50"/>
      <c r="EZ53" s="895"/>
      <c r="FA53" s="895"/>
      <c r="FB53" s="895"/>
      <c r="FC53" s="895"/>
      <c r="FD53" s="943"/>
      <c r="FE53" s="943"/>
      <c r="FF53" s="943"/>
      <c r="FG53" s="943"/>
      <c r="FH53" s="943"/>
      <c r="FI53" s="943"/>
      <c r="FJ53" s="943"/>
      <c r="FK53" s="943"/>
      <c r="FL53" s="943"/>
      <c r="FM53" s="943"/>
      <c r="FN53" s="943"/>
      <c r="FO53" s="843"/>
      <c r="FP53" s="843"/>
      <c r="FQ53" s="843"/>
      <c r="FR53" s="843"/>
      <c r="FS53" s="39"/>
      <c r="FT53" s="39"/>
      <c r="FU53" s="39"/>
      <c r="FV53" s="104"/>
      <c r="FW53" s="372"/>
      <c r="FX53" s="403"/>
      <c r="FY53" s="105"/>
      <c r="FZ53" s="231"/>
    </row>
    <row r="54" spans="2:207" s="8" customFormat="1" ht="28.5" customHeight="1">
      <c r="B54" s="198"/>
      <c r="C54" s="198"/>
      <c r="H54" s="361"/>
      <c r="I54" s="7"/>
      <c r="J54" s="7"/>
      <c r="K54" s="683"/>
      <c r="L54" s="361"/>
      <c r="M54" s="224"/>
      <c r="N54" s="224"/>
      <c r="O54" s="224"/>
      <c r="P54" s="224"/>
      <c r="Q54" s="224"/>
      <c r="R54" s="224"/>
      <c r="S54" s="224"/>
      <c r="T54" s="224"/>
      <c r="U54" s="224"/>
      <c r="V54" s="224"/>
      <c r="W54" s="224"/>
      <c r="X54" s="224"/>
      <c r="Y54" s="103"/>
      <c r="Z54" s="16"/>
      <c r="AA54" s="895" t="s">
        <v>363</v>
      </c>
      <c r="AB54" s="895"/>
      <c r="AC54" s="895"/>
      <c r="AD54" s="895"/>
      <c r="AE54" s="895"/>
      <c r="AF54" s="895"/>
      <c r="AG54" s="895"/>
      <c r="AH54" s="895"/>
      <c r="AI54" s="895"/>
      <c r="AJ54" s="895"/>
      <c r="AK54" s="895"/>
      <c r="AL54" s="895"/>
      <c r="AM54" s="21"/>
      <c r="AN54" s="826"/>
      <c r="AO54" s="827"/>
      <c r="AP54" s="828"/>
      <c r="AQ54" s="16"/>
      <c r="AR54" s="826"/>
      <c r="AS54" s="827"/>
      <c r="AT54" s="828"/>
      <c r="AU54" s="16"/>
      <c r="AV54" s="826"/>
      <c r="AW54" s="827"/>
      <c r="AX54" s="828"/>
      <c r="AY54" s="16"/>
      <c r="AZ54" s="826"/>
      <c r="BA54" s="827"/>
      <c r="BB54" s="828"/>
      <c r="BC54" s="16"/>
      <c r="BD54" s="826"/>
      <c r="BE54" s="827"/>
      <c r="BF54" s="828"/>
      <c r="BG54" s="16"/>
      <c r="BH54" s="826"/>
      <c r="BI54" s="827"/>
      <c r="BJ54" s="828"/>
      <c r="BK54" s="16"/>
      <c r="BL54" s="826"/>
      <c r="BM54" s="827"/>
      <c r="BN54" s="828"/>
      <c r="BO54" s="16"/>
      <c r="BP54" s="826"/>
      <c r="BQ54" s="827"/>
      <c r="BR54" s="828"/>
      <c r="BS54" s="16"/>
      <c r="BT54" s="826"/>
      <c r="BU54" s="827"/>
      <c r="BV54" s="828"/>
      <c r="BW54" s="16"/>
      <c r="BX54" s="826"/>
      <c r="BY54" s="827"/>
      <c r="BZ54" s="828"/>
      <c r="CA54" s="16"/>
      <c r="CB54" s="826"/>
      <c r="CC54" s="827"/>
      <c r="CD54" s="828"/>
      <c r="CE54" s="16"/>
      <c r="CF54" s="826"/>
      <c r="CG54" s="827"/>
      <c r="CH54" s="828"/>
      <c r="CI54" s="16"/>
      <c r="CJ54" s="826"/>
      <c r="CK54" s="827"/>
      <c r="CL54" s="828"/>
      <c r="CM54" s="16"/>
      <c r="CN54" s="826"/>
      <c r="CO54" s="827"/>
      <c r="CP54" s="828"/>
      <c r="CQ54" s="16"/>
      <c r="CR54" s="826"/>
      <c r="CS54" s="827"/>
      <c r="CT54" s="828"/>
      <c r="CU54" s="16"/>
      <c r="CV54" s="826"/>
      <c r="CW54" s="827"/>
      <c r="CX54" s="828"/>
      <c r="CY54" s="16"/>
      <c r="CZ54" s="826"/>
      <c r="DA54" s="827"/>
      <c r="DB54" s="828"/>
      <c r="DC54" s="16"/>
      <c r="DD54" s="826"/>
      <c r="DE54" s="827"/>
      <c r="DF54" s="828"/>
      <c r="DG54" s="16"/>
      <c r="DH54" s="826"/>
      <c r="DI54" s="827"/>
      <c r="DJ54" s="828"/>
      <c r="DK54" s="16"/>
      <c r="DL54" s="826"/>
      <c r="DM54" s="827"/>
      <c r="DN54" s="828"/>
      <c r="DO54" s="16"/>
      <c r="DP54" s="826"/>
      <c r="DQ54" s="827"/>
      <c r="DR54" s="828"/>
      <c r="DS54" s="16"/>
      <c r="DT54" s="826"/>
      <c r="DU54" s="827"/>
      <c r="DV54" s="828"/>
      <c r="DW54" s="16"/>
      <c r="DX54" s="826"/>
      <c r="DY54" s="827"/>
      <c r="DZ54" s="828"/>
      <c r="EA54" s="16"/>
      <c r="EB54" s="826"/>
      <c r="EC54" s="827"/>
      <c r="ED54" s="828"/>
      <c r="EE54" s="16"/>
      <c r="EF54" s="826"/>
      <c r="EG54" s="827"/>
      <c r="EH54" s="828"/>
      <c r="EI54" s="16"/>
      <c r="EJ54" s="826"/>
      <c r="EK54" s="827"/>
      <c r="EL54" s="828"/>
      <c r="EM54" s="16"/>
      <c r="EN54" s="826"/>
      <c r="EO54" s="827"/>
      <c r="EP54" s="828"/>
      <c r="EQ54" s="16"/>
      <c r="ER54" s="826"/>
      <c r="ES54" s="827"/>
      <c r="ET54" s="828"/>
      <c r="EU54" s="43"/>
      <c r="EV54" s="826"/>
      <c r="EW54" s="827"/>
      <c r="EX54" s="828"/>
      <c r="EY54" s="43"/>
      <c r="EZ54" s="895"/>
      <c r="FA54" s="895"/>
      <c r="FB54" s="895"/>
      <c r="FC54" s="895"/>
      <c r="FD54" s="943"/>
      <c r="FE54" s="943"/>
      <c r="FF54" s="943"/>
      <c r="FG54" s="943"/>
      <c r="FH54" s="943"/>
      <c r="FI54" s="943"/>
      <c r="FJ54" s="943"/>
      <c r="FK54" s="943"/>
      <c r="FL54" s="943"/>
      <c r="FM54" s="943"/>
      <c r="FN54" s="943"/>
      <c r="FO54" s="843"/>
      <c r="FP54" s="843"/>
      <c r="FQ54" s="843"/>
      <c r="FR54" s="843"/>
      <c r="FS54" s="7"/>
      <c r="FT54" s="7"/>
      <c r="FU54" s="7"/>
      <c r="FV54" s="16"/>
      <c r="FW54" s="16"/>
      <c r="FX54" s="673"/>
      <c r="FY54" s="719"/>
      <c r="FZ54" s="474" t="s">
        <v>532</v>
      </c>
      <c r="GA54" s="473" t="s">
        <v>539</v>
      </c>
    </row>
    <row r="55" spans="2:207" s="8" customFormat="1" ht="7.5" customHeight="1">
      <c r="B55" s="198"/>
      <c r="C55" s="198"/>
      <c r="H55" s="675"/>
      <c r="I55" s="142"/>
      <c r="J55" s="142"/>
      <c r="K55" s="701"/>
      <c r="L55" s="675"/>
      <c r="M55" s="676"/>
      <c r="N55" s="676"/>
      <c r="O55" s="676"/>
      <c r="P55" s="676"/>
      <c r="Q55" s="676"/>
      <c r="R55" s="676"/>
      <c r="S55" s="676"/>
      <c r="T55" s="676"/>
      <c r="U55" s="676"/>
      <c r="V55" s="676"/>
      <c r="W55" s="676"/>
      <c r="X55" s="676"/>
      <c r="Y55" s="677"/>
      <c r="Z55" s="365"/>
      <c r="AA55" s="362"/>
      <c r="AB55" s="362"/>
      <c r="AC55" s="362"/>
      <c r="AD55" s="362"/>
      <c r="AE55" s="362"/>
      <c r="AF55" s="362"/>
      <c r="AG55" s="362"/>
      <c r="AH55" s="362"/>
      <c r="AI55" s="362"/>
      <c r="AJ55" s="362"/>
      <c r="AK55" s="362"/>
      <c r="AL55" s="362"/>
      <c r="AM55" s="362"/>
      <c r="AN55" s="362"/>
      <c r="AO55" s="362"/>
      <c r="AP55" s="363"/>
      <c r="AQ55" s="363"/>
      <c r="AR55" s="364"/>
      <c r="AS55" s="364"/>
      <c r="AT55" s="364"/>
      <c r="AU55" s="364"/>
      <c r="AV55" s="365"/>
      <c r="AW55" s="364"/>
      <c r="AX55" s="364"/>
      <c r="AY55" s="364"/>
      <c r="AZ55" s="364"/>
      <c r="BA55" s="365"/>
      <c r="BB55" s="364"/>
      <c r="BC55" s="364"/>
      <c r="BD55" s="364"/>
      <c r="BE55" s="364"/>
      <c r="BF55" s="365"/>
      <c r="BG55" s="364"/>
      <c r="BH55" s="364"/>
      <c r="BI55" s="364"/>
      <c r="BJ55" s="364"/>
      <c r="BK55" s="365"/>
      <c r="BL55" s="364"/>
      <c r="BM55" s="364"/>
      <c r="BN55" s="364"/>
      <c r="BO55" s="364"/>
      <c r="BP55" s="365"/>
      <c r="BQ55" s="364"/>
      <c r="BR55" s="364"/>
      <c r="BS55" s="364"/>
      <c r="BT55" s="364"/>
      <c r="BU55" s="365"/>
      <c r="BV55" s="364"/>
      <c r="BW55" s="364"/>
      <c r="BX55" s="364"/>
      <c r="BY55" s="364"/>
      <c r="BZ55" s="365"/>
      <c r="CA55" s="364"/>
      <c r="CB55" s="364"/>
      <c r="CC55" s="364"/>
      <c r="CD55" s="364"/>
      <c r="CE55" s="365"/>
      <c r="CF55" s="364"/>
      <c r="CG55" s="364"/>
      <c r="CH55" s="364"/>
      <c r="CI55" s="364"/>
      <c r="CJ55" s="365"/>
      <c r="CK55" s="364"/>
      <c r="CL55" s="364"/>
      <c r="CM55" s="364"/>
      <c r="CN55" s="364"/>
      <c r="CO55" s="365"/>
      <c r="CP55" s="364"/>
      <c r="CQ55" s="364"/>
      <c r="CR55" s="364"/>
      <c r="CS55" s="364"/>
      <c r="CT55" s="365"/>
      <c r="CU55" s="364"/>
      <c r="CV55" s="364"/>
      <c r="CW55" s="364"/>
      <c r="CX55" s="364"/>
      <c r="CY55" s="365"/>
      <c r="CZ55" s="364"/>
      <c r="DA55" s="364"/>
      <c r="DB55" s="364"/>
      <c r="DC55" s="364"/>
      <c r="DD55" s="365"/>
      <c r="DE55" s="364"/>
      <c r="DF55" s="364"/>
      <c r="DG55" s="364"/>
      <c r="DH55" s="364"/>
      <c r="DI55" s="365"/>
      <c r="DJ55" s="364"/>
      <c r="DK55" s="364"/>
      <c r="DL55" s="364"/>
      <c r="DM55" s="364"/>
      <c r="DN55" s="365"/>
      <c r="DO55" s="364"/>
      <c r="DP55" s="364"/>
      <c r="DQ55" s="364"/>
      <c r="DR55" s="364"/>
      <c r="DS55" s="365"/>
      <c r="DT55" s="364"/>
      <c r="DU55" s="364"/>
      <c r="DV55" s="364"/>
      <c r="DW55" s="364"/>
      <c r="DX55" s="365"/>
      <c r="DY55" s="364"/>
      <c r="DZ55" s="364"/>
      <c r="EA55" s="364"/>
      <c r="EB55" s="364"/>
      <c r="EC55" s="365"/>
      <c r="ED55" s="364"/>
      <c r="EE55" s="364"/>
      <c r="EF55" s="364"/>
      <c r="EG55" s="364"/>
      <c r="EH55" s="365"/>
      <c r="EI55" s="364"/>
      <c r="EJ55" s="364"/>
      <c r="EK55" s="364"/>
      <c r="EL55" s="364"/>
      <c r="EM55" s="365"/>
      <c r="EN55" s="364"/>
      <c r="EO55" s="364"/>
      <c r="EP55" s="364"/>
      <c r="EQ55" s="364"/>
      <c r="ER55" s="365"/>
      <c r="ES55" s="364"/>
      <c r="ET55" s="364"/>
      <c r="EU55" s="364"/>
      <c r="EV55" s="364"/>
      <c r="EW55" s="365"/>
      <c r="EX55" s="364"/>
      <c r="EY55" s="364"/>
      <c r="EZ55" s="364"/>
      <c r="FA55" s="364"/>
      <c r="FB55" s="365"/>
      <c r="FC55" s="364"/>
      <c r="FD55" s="364"/>
      <c r="FE55" s="364"/>
      <c r="FF55" s="364"/>
      <c r="FG55" s="365"/>
      <c r="FH55" s="364"/>
      <c r="FI55" s="364"/>
      <c r="FJ55" s="364"/>
      <c r="FK55" s="364"/>
      <c r="FL55" s="365"/>
      <c r="FM55" s="364"/>
      <c r="FN55" s="364"/>
      <c r="FO55" s="364"/>
      <c r="FP55" s="364"/>
      <c r="FQ55" s="365"/>
      <c r="FR55" s="364"/>
      <c r="FS55" s="364"/>
      <c r="FT55" s="364"/>
      <c r="FU55" s="364"/>
      <c r="FV55" s="365"/>
      <c r="FW55" s="364"/>
      <c r="FX55" s="678"/>
      <c r="FY55" s="105"/>
      <c r="FZ55" s="249"/>
      <c r="GA55" s="99"/>
    </row>
    <row r="56" spans="2:207" s="8" customFormat="1" ht="29.25" customHeight="1">
      <c r="B56" s="198"/>
      <c r="C56" s="198"/>
      <c r="H56" s="679" t="s">
        <v>369</v>
      </c>
      <c r="I56" s="679"/>
      <c r="J56" s="679"/>
      <c r="K56" s="679"/>
      <c r="L56" s="679"/>
      <c r="M56" s="679"/>
      <c r="N56" s="679"/>
      <c r="O56" s="1082" t="str">
        <f>IF(AD9="","",AD9)</f>
        <v/>
      </c>
      <c r="P56" s="1082"/>
      <c r="Q56" s="1082"/>
      <c r="R56" s="1082"/>
      <c r="S56" s="1082"/>
      <c r="T56" s="1082"/>
      <c r="U56" s="1082"/>
      <c r="V56" s="1082"/>
      <c r="W56" s="1082"/>
      <c r="X56" s="1082"/>
      <c r="Y56" s="1082"/>
      <c r="Z56" s="1082"/>
      <c r="AA56" s="1082"/>
      <c r="AB56" s="1082"/>
      <c r="AC56" s="1082"/>
      <c r="AD56" s="1082"/>
      <c r="AE56" s="1082"/>
      <c r="AF56" s="1082"/>
      <c r="AG56" s="1082"/>
      <c r="AH56" s="1082"/>
      <c r="AI56" s="1082"/>
      <c r="AJ56" s="1082"/>
      <c r="AK56" s="1082"/>
      <c r="AL56" s="1082"/>
      <c r="AM56" s="1082"/>
      <c r="AN56" s="1082"/>
      <c r="AO56" s="1082"/>
      <c r="AP56" s="21"/>
      <c r="AQ56" s="21"/>
      <c r="AR56" s="317"/>
      <c r="AS56" s="317"/>
      <c r="AT56" s="317"/>
      <c r="AU56" s="317"/>
      <c r="AV56" s="16"/>
      <c r="AW56" s="317"/>
      <c r="AX56" s="317"/>
      <c r="AY56" s="317"/>
      <c r="AZ56" s="317"/>
      <c r="BA56" s="16"/>
      <c r="BB56" s="317"/>
      <c r="BC56" s="317"/>
      <c r="BD56" s="317"/>
      <c r="BE56" s="317"/>
      <c r="BF56" s="16"/>
      <c r="BG56" s="317"/>
      <c r="BH56" s="317"/>
      <c r="BI56" s="317"/>
      <c r="BJ56" s="317"/>
      <c r="BK56" s="16"/>
      <c r="BL56" s="317"/>
      <c r="BM56" s="317"/>
      <c r="BN56" s="317"/>
      <c r="BO56" s="317"/>
      <c r="BP56" s="16"/>
      <c r="BQ56" s="317"/>
      <c r="BR56" s="317"/>
      <c r="BS56" s="317"/>
      <c r="BT56" s="317"/>
      <c r="BU56" s="16"/>
      <c r="BV56" s="317"/>
      <c r="BW56" s="317"/>
      <c r="BX56" s="317"/>
      <c r="BY56" s="317"/>
      <c r="BZ56" s="16"/>
      <c r="CA56" s="317"/>
      <c r="CB56" s="317"/>
      <c r="CC56" s="317"/>
      <c r="CD56" s="317"/>
      <c r="CE56" s="16"/>
      <c r="CF56" s="317"/>
      <c r="CG56" s="317"/>
      <c r="CH56" s="317"/>
      <c r="CI56" s="317"/>
      <c r="CJ56" s="16"/>
      <c r="CK56" s="317"/>
      <c r="CL56" s="317"/>
      <c r="CM56" s="317"/>
      <c r="CN56" s="317"/>
      <c r="CO56" s="16"/>
      <c r="CP56" s="317"/>
      <c r="CQ56" s="317"/>
      <c r="CR56" s="317"/>
      <c r="CS56" s="317"/>
      <c r="CT56" s="16"/>
      <c r="CU56" s="317"/>
      <c r="CV56" s="317"/>
      <c r="CW56" s="317"/>
      <c r="CX56" s="317"/>
      <c r="CY56" s="16"/>
      <c r="CZ56" s="317"/>
      <c r="DA56" s="317"/>
      <c r="DB56" s="317"/>
      <c r="DC56" s="317"/>
      <c r="DD56" s="16"/>
      <c r="DE56" s="317"/>
      <c r="DF56" s="317"/>
      <c r="DG56" s="317"/>
      <c r="DH56" s="317"/>
      <c r="DI56" s="16"/>
      <c r="DJ56" s="317"/>
      <c r="DK56" s="317"/>
      <c r="DL56" s="317"/>
      <c r="DM56" s="317"/>
      <c r="DN56" s="16"/>
      <c r="DO56" s="317"/>
      <c r="DP56" s="317"/>
      <c r="DQ56" s="317"/>
      <c r="DR56" s="317"/>
      <c r="DS56" s="16"/>
      <c r="DT56" s="317"/>
      <c r="DU56" s="317"/>
      <c r="DV56" s="317"/>
      <c r="DW56" s="317"/>
      <c r="DX56" s="16"/>
      <c r="DY56" s="317"/>
      <c r="DZ56" s="317"/>
      <c r="EA56" s="317"/>
      <c r="EB56" s="317"/>
      <c r="EC56" s="16"/>
      <c r="ED56" s="317"/>
      <c r="EE56" s="317"/>
      <c r="EF56" s="317"/>
      <c r="EG56" s="317"/>
      <c r="EH56" s="16"/>
      <c r="EI56" s="317"/>
      <c r="EJ56" s="317"/>
      <c r="EK56" s="317"/>
      <c r="EL56" s="317"/>
      <c r="EM56" s="16"/>
      <c r="EN56" s="317"/>
      <c r="EO56" s="317"/>
      <c r="EP56" s="317"/>
      <c r="EQ56" s="317"/>
      <c r="ER56" s="16"/>
      <c r="ES56" s="317"/>
      <c r="ET56" s="317"/>
      <c r="EU56" s="317"/>
      <c r="EV56" s="317"/>
      <c r="EW56" s="16"/>
      <c r="EX56" s="317"/>
      <c r="EY56" s="317"/>
      <c r="EZ56" s="317"/>
      <c r="FA56" s="317"/>
      <c r="FB56" s="16"/>
      <c r="FC56" s="317"/>
      <c r="FD56" s="317"/>
      <c r="FE56" s="317"/>
      <c r="FF56" s="317"/>
      <c r="FG56" s="16"/>
      <c r="FH56" s="317"/>
      <c r="FI56" s="317"/>
      <c r="FJ56" s="317"/>
      <c r="FK56" s="317"/>
      <c r="FL56" s="16"/>
      <c r="FM56" s="317"/>
      <c r="FN56" s="317"/>
      <c r="FO56" s="317"/>
      <c r="FP56" s="317"/>
      <c r="FQ56" s="16"/>
      <c r="FR56" s="317"/>
      <c r="FS56" s="317"/>
      <c r="FT56" s="317"/>
      <c r="FU56" s="317"/>
      <c r="FV56" s="16"/>
      <c r="FW56" s="317"/>
      <c r="FX56" s="317"/>
      <c r="FY56" s="105"/>
      <c r="FZ56" s="249"/>
      <c r="GG56" s="211"/>
      <c r="GH56" s="211"/>
      <c r="GI56" s="211"/>
      <c r="GJ56" s="211"/>
      <c r="GK56" s="211"/>
      <c r="GL56" s="211"/>
      <c r="GM56" s="211"/>
      <c r="GN56" s="211"/>
      <c r="GO56" s="211"/>
      <c r="GP56" s="211"/>
      <c r="GQ56" s="211"/>
    </row>
    <row r="57" spans="2:207" s="8" customFormat="1" ht="28.5" customHeight="1">
      <c r="B57" s="198"/>
      <c r="C57" s="198"/>
      <c r="H57" s="353"/>
      <c r="I57" s="354"/>
      <c r="J57" s="354"/>
      <c r="K57" s="354"/>
      <c r="L57" s="354"/>
      <c r="M57" s="355"/>
      <c r="N57" s="355"/>
      <c r="O57" s="355"/>
      <c r="P57" s="355"/>
      <c r="Q57" s="355"/>
      <c r="R57" s="355"/>
      <c r="S57" s="355"/>
      <c r="T57" s="355"/>
      <c r="U57" s="355"/>
      <c r="V57" s="355"/>
      <c r="W57" s="355"/>
      <c r="X57" s="355"/>
      <c r="Y57" s="356"/>
      <c r="Z57" s="357"/>
      <c r="AA57" s="358"/>
      <c r="AB57" s="358"/>
      <c r="AC57" s="358"/>
      <c r="AD57" s="358"/>
      <c r="AE57" s="358"/>
      <c r="AF57" s="358"/>
      <c r="AG57" s="358"/>
      <c r="AH57" s="358"/>
      <c r="AI57" s="358"/>
      <c r="AJ57" s="358"/>
      <c r="AK57" s="358"/>
      <c r="AL57" s="358"/>
      <c r="AM57" s="358"/>
      <c r="AN57" s="1083" t="s">
        <v>368</v>
      </c>
      <c r="AO57" s="1083"/>
      <c r="AP57" s="1083"/>
      <c r="AQ57" s="1083"/>
      <c r="AR57" s="1083"/>
      <c r="AS57" s="1083"/>
      <c r="AT57" s="1083"/>
      <c r="AU57" s="1083"/>
      <c r="AV57" s="1083"/>
      <c r="AW57" s="1083"/>
      <c r="AX57" s="1083"/>
      <c r="AY57" s="1083"/>
      <c r="AZ57" s="1083"/>
      <c r="BA57" s="1080"/>
      <c r="BB57" s="1080"/>
      <c r="BC57" s="1080"/>
      <c r="BD57" s="1080"/>
      <c r="BE57" s="1080"/>
      <c r="BF57" s="1080"/>
      <c r="BG57" s="1080"/>
      <c r="BH57" s="1080"/>
      <c r="BI57" s="1080"/>
      <c r="BJ57" s="1080"/>
      <c r="BK57" s="1080"/>
      <c r="BL57" s="1080"/>
      <c r="BM57" s="1080"/>
      <c r="BN57" s="1080"/>
      <c r="BO57" s="1080"/>
      <c r="BP57" s="1080"/>
      <c r="BQ57" s="1080"/>
      <c r="BR57" s="1080"/>
      <c r="BS57" s="1080"/>
      <c r="BT57" s="1080"/>
      <c r="BU57" s="1080"/>
      <c r="BV57" s="1080"/>
      <c r="BW57" s="1080"/>
      <c r="BX57" s="1080"/>
      <c r="BY57" s="1080"/>
      <c r="BZ57" s="1080"/>
      <c r="CA57" s="1080"/>
      <c r="CB57" s="1080"/>
      <c r="CC57" s="1080"/>
      <c r="CD57" s="1080"/>
      <c r="CE57" s="1080"/>
      <c r="CF57" s="1080"/>
      <c r="CG57" s="1080"/>
      <c r="CH57" s="1080"/>
      <c r="CI57" s="1080"/>
      <c r="CJ57" s="1080"/>
      <c r="CK57" s="1080"/>
      <c r="CL57" s="1080"/>
      <c r="CM57" s="1080"/>
      <c r="CN57" s="1080"/>
      <c r="CO57" s="1080"/>
      <c r="CP57" s="1080"/>
      <c r="CQ57" s="1080"/>
      <c r="CR57" s="1080"/>
      <c r="CS57" s="1080"/>
      <c r="CT57" s="1080"/>
      <c r="CU57" s="1080"/>
      <c r="CV57" s="1080"/>
      <c r="CW57" s="1080"/>
      <c r="CX57" s="1080"/>
      <c r="CY57" s="1080"/>
      <c r="CZ57" s="1080"/>
      <c r="DA57" s="1080"/>
      <c r="DB57" s="1080"/>
      <c r="DC57" s="1080"/>
      <c r="DD57" s="1080"/>
      <c r="DE57" s="1080"/>
      <c r="DF57" s="1080"/>
      <c r="DG57" s="1080"/>
      <c r="DH57" s="1080"/>
      <c r="DI57" s="1080"/>
      <c r="DJ57" s="1080"/>
      <c r="DK57" s="1080"/>
      <c r="DL57" s="1080"/>
      <c r="DM57" s="1080"/>
      <c r="DN57" s="1080"/>
      <c r="DO57" s="1080"/>
      <c r="DP57" s="1080"/>
      <c r="DQ57" s="1080"/>
      <c r="DR57" s="1080"/>
      <c r="DS57" s="1080"/>
      <c r="DT57" s="1080"/>
      <c r="DU57" s="1080"/>
      <c r="DV57" s="1080"/>
      <c r="DW57" s="1080"/>
      <c r="DX57" s="1080"/>
      <c r="DY57" s="1080"/>
      <c r="DZ57" s="1080"/>
      <c r="EA57" s="1080"/>
      <c r="EB57" s="1080"/>
      <c r="EC57" s="1080"/>
      <c r="ED57" s="1080"/>
      <c r="EE57" s="1080"/>
      <c r="EF57" s="1080"/>
      <c r="EG57" s="1080"/>
      <c r="EH57" s="1080"/>
      <c r="EI57" s="1080"/>
      <c r="EJ57" s="1080"/>
      <c r="EK57" s="1080"/>
      <c r="EL57" s="1080"/>
      <c r="EM57" s="1080"/>
      <c r="EN57" s="1080"/>
      <c r="EO57" s="1080"/>
      <c r="EP57" s="1080"/>
      <c r="EQ57" s="1080"/>
      <c r="ER57" s="1080"/>
      <c r="ES57" s="1080"/>
      <c r="ET57" s="1080"/>
      <c r="EU57" s="1080"/>
      <c r="EV57" s="1080"/>
      <c r="EW57" s="1080"/>
      <c r="EX57" s="1080"/>
      <c r="EY57" s="1080"/>
      <c r="EZ57" s="1080"/>
      <c r="FA57" s="1080"/>
      <c r="FB57" s="1080"/>
      <c r="FC57" s="1080"/>
      <c r="FD57" s="1080"/>
      <c r="FE57" s="1080"/>
      <c r="FF57" s="1080"/>
      <c r="FG57" s="1080"/>
      <c r="FH57" s="1080"/>
      <c r="FI57" s="1080"/>
      <c r="FJ57" s="1080"/>
      <c r="FK57" s="1080"/>
      <c r="FL57" s="1080"/>
      <c r="FM57" s="1080"/>
      <c r="FN57" s="1080"/>
      <c r="FO57" s="1080"/>
      <c r="FP57" s="1080"/>
      <c r="FQ57" s="1080"/>
      <c r="FR57" s="1080"/>
      <c r="FS57" s="1080"/>
      <c r="FT57" s="1080"/>
      <c r="FU57" s="1080"/>
      <c r="FV57" s="1080"/>
      <c r="FW57" s="359"/>
      <c r="FX57" s="360"/>
      <c r="FY57" s="105"/>
      <c r="FZ57" s="249"/>
      <c r="GA57" s="99"/>
    </row>
    <row r="58" spans="2:207" s="25" customFormat="1" ht="9.75" customHeight="1">
      <c r="B58" s="251"/>
      <c r="C58" s="251"/>
      <c r="H58" s="674"/>
      <c r="I58" s="39"/>
      <c r="J58" s="39"/>
      <c r="K58" s="39"/>
      <c r="L58" s="39"/>
      <c r="M58" s="224"/>
      <c r="N58" s="224"/>
      <c r="O58" s="224"/>
      <c r="P58" s="224"/>
      <c r="Q58" s="224"/>
      <c r="R58" s="224"/>
      <c r="S58" s="224"/>
      <c r="T58" s="224"/>
      <c r="U58" s="224"/>
      <c r="V58" s="224"/>
      <c r="W58" s="224"/>
      <c r="X58" s="224"/>
      <c r="Y58" s="368"/>
      <c r="Z58" s="50"/>
      <c r="AA58" s="50"/>
      <c r="AB58" s="50"/>
      <c r="AC58" s="50"/>
      <c r="AD58" s="50"/>
      <c r="AE58" s="38"/>
      <c r="AF58" s="38"/>
      <c r="AG58" s="38"/>
      <c r="AH58" s="38"/>
      <c r="AI58" s="38"/>
      <c r="AJ58" s="38"/>
      <c r="AK58" s="38"/>
      <c r="AL58" s="39"/>
      <c r="AM58" s="39"/>
      <c r="AN58" s="669"/>
      <c r="AO58" s="942">
        <v>3</v>
      </c>
      <c r="AP58" s="942"/>
      <c r="AQ58" s="942"/>
      <c r="AR58" s="942"/>
      <c r="AS58" s="370"/>
      <c r="AT58" s="370"/>
      <c r="AU58" s="370"/>
      <c r="AV58" s="370"/>
      <c r="AW58" s="370"/>
      <c r="AX58" s="370"/>
      <c r="AY58" s="370"/>
      <c r="AZ58" s="617"/>
      <c r="BA58" s="617"/>
      <c r="BB58" s="617"/>
      <c r="BC58" s="942">
        <v>5</v>
      </c>
      <c r="BD58" s="942"/>
      <c r="BE58" s="942"/>
      <c r="BF58" s="942"/>
      <c r="BG58" s="370"/>
      <c r="BH58" s="369"/>
      <c r="BI58" s="370"/>
      <c r="BJ58" s="370"/>
      <c r="BK58" s="370"/>
      <c r="BL58" s="370"/>
      <c r="BM58" s="370"/>
      <c r="BN58" s="370"/>
      <c r="BO58" s="370"/>
      <c r="BP58" s="370"/>
      <c r="BQ58" s="370"/>
      <c r="BR58" s="370"/>
      <c r="BS58" s="370"/>
      <c r="BT58" s="370"/>
      <c r="BU58" s="370"/>
      <c r="BV58" s="370"/>
      <c r="BW58" s="370"/>
      <c r="BX58" s="370"/>
      <c r="BY58" s="370"/>
      <c r="BZ58" s="370"/>
      <c r="CA58" s="370"/>
      <c r="CB58" s="370"/>
      <c r="CC58" s="370"/>
      <c r="CD58" s="370"/>
      <c r="CE58" s="370"/>
      <c r="CF58" s="370"/>
      <c r="CG58" s="618"/>
      <c r="CH58" s="618"/>
      <c r="CI58" s="618"/>
      <c r="CJ58" s="370"/>
      <c r="CK58" s="370"/>
      <c r="CL58" s="942">
        <v>10</v>
      </c>
      <c r="CM58" s="942"/>
      <c r="CN58" s="942"/>
      <c r="CO58" s="942"/>
      <c r="CP58" s="370"/>
      <c r="CQ58" s="370"/>
      <c r="CR58" s="370"/>
      <c r="CS58" s="370"/>
      <c r="CT58" s="370"/>
      <c r="CU58" s="370"/>
      <c r="CV58" s="370"/>
      <c r="CW58" s="370"/>
      <c r="CX58" s="370"/>
      <c r="CY58" s="370"/>
      <c r="CZ58" s="370"/>
      <c r="DA58" s="370"/>
      <c r="DB58" s="370"/>
      <c r="DC58" s="370"/>
      <c r="DD58" s="370"/>
      <c r="DE58" s="370"/>
      <c r="DF58" s="370"/>
      <c r="DG58" s="370"/>
      <c r="DH58" s="370"/>
      <c r="DI58" s="617"/>
      <c r="DJ58" s="617"/>
      <c r="DK58" s="617"/>
      <c r="DL58" s="370"/>
      <c r="DM58" s="370"/>
      <c r="DN58" s="370"/>
      <c r="DO58" s="370"/>
      <c r="DP58" s="370"/>
      <c r="DQ58" s="370"/>
      <c r="DR58" s="370"/>
      <c r="DS58" s="370"/>
      <c r="DT58" s="370"/>
      <c r="DU58" s="942">
        <v>15</v>
      </c>
      <c r="DV58" s="942"/>
      <c r="DW58" s="942"/>
      <c r="DX58" s="942"/>
      <c r="DY58" s="370"/>
      <c r="DZ58" s="370"/>
      <c r="EA58" s="370"/>
      <c r="EB58" s="370"/>
      <c r="EC58" s="370"/>
      <c r="ED58" s="370"/>
      <c r="EE58" s="370"/>
      <c r="EF58" s="370"/>
      <c r="EG58" s="370"/>
      <c r="EH58" s="370"/>
      <c r="EI58" s="370"/>
      <c r="EJ58" s="370"/>
      <c r="EK58" s="370"/>
      <c r="EL58" s="370"/>
      <c r="EM58" s="370"/>
      <c r="EN58" s="370"/>
      <c r="EO58" s="618"/>
      <c r="EP58" s="618"/>
      <c r="EQ58" s="618"/>
      <c r="ER58" s="370"/>
      <c r="ES58" s="370"/>
      <c r="ET58" s="370"/>
      <c r="EU58" s="370"/>
      <c r="EV58" s="370"/>
      <c r="EW58" s="370"/>
      <c r="EX58" s="370"/>
      <c r="EY58" s="370"/>
      <c r="EZ58" s="370"/>
      <c r="FA58" s="370"/>
      <c r="FB58" s="370"/>
      <c r="FC58" s="370"/>
      <c r="FD58" s="942">
        <v>20</v>
      </c>
      <c r="FE58" s="942"/>
      <c r="FF58" s="942"/>
      <c r="FG58" s="942"/>
      <c r="FH58" s="369"/>
      <c r="FI58" s="369"/>
      <c r="FJ58" s="369"/>
      <c r="FK58" s="369"/>
      <c r="FL58" s="369"/>
      <c r="FM58" s="369"/>
      <c r="FN58" s="369"/>
      <c r="FO58" s="369"/>
      <c r="FP58" s="369"/>
      <c r="FQ58" s="369"/>
      <c r="FR58" s="369"/>
      <c r="FS58" s="369"/>
      <c r="FT58" s="369"/>
      <c r="FU58" s="372"/>
      <c r="FV58" s="372"/>
      <c r="FW58" s="40"/>
      <c r="FX58" s="680"/>
      <c r="FY58" s="105"/>
      <c r="FZ58" s="1135" t="s">
        <v>371</v>
      </c>
      <c r="GA58" s="923"/>
      <c r="GB58" s="8"/>
      <c r="GC58" s="8"/>
      <c r="GD58" s="8"/>
      <c r="GE58" s="8"/>
      <c r="GF58" s="8"/>
      <c r="GG58" s="8"/>
      <c r="GH58" s="8"/>
      <c r="GI58" s="8"/>
      <c r="GJ58" s="8"/>
      <c r="GK58" s="8"/>
      <c r="GL58" s="8"/>
      <c r="GM58" s="8"/>
      <c r="GN58" s="8"/>
      <c r="GO58" s="8"/>
      <c r="GP58" s="8"/>
      <c r="GQ58" s="8"/>
      <c r="GR58" s="8"/>
      <c r="GS58" s="8"/>
      <c r="GT58" s="8"/>
      <c r="GU58" s="8"/>
      <c r="GV58" s="8"/>
      <c r="GW58" s="8"/>
      <c r="GX58" s="8"/>
      <c r="GY58" s="8"/>
    </row>
    <row r="59" spans="2:207" s="8" customFormat="1" ht="28.5" customHeight="1">
      <c r="B59" s="924">
        <v>2</v>
      </c>
      <c r="C59" s="924"/>
      <c r="D59" s="924"/>
      <c r="E59" s="924"/>
      <c r="F59" s="924"/>
      <c r="G59" s="1114"/>
      <c r="H59" s="681"/>
      <c r="I59" s="682"/>
      <c r="J59" s="682"/>
      <c r="K59" s="874" t="s">
        <v>365</v>
      </c>
      <c r="L59" s="874"/>
      <c r="M59" s="874"/>
      <c r="N59" s="874"/>
      <c r="O59" s="874"/>
      <c r="P59" s="874"/>
      <c r="Q59" s="874"/>
      <c r="R59" s="874"/>
      <c r="S59" s="874"/>
      <c r="T59" s="874"/>
      <c r="U59" s="874"/>
      <c r="V59" s="874"/>
      <c r="W59" s="874"/>
      <c r="X59" s="874"/>
      <c r="Y59" s="103"/>
      <c r="Z59" s="937"/>
      <c r="AA59" s="938"/>
      <c r="AB59" s="939"/>
      <c r="AC59" s="317"/>
      <c r="AD59" s="317"/>
      <c r="AE59" s="878">
        <v>8</v>
      </c>
      <c r="AF59" s="879"/>
      <c r="AG59" s="880"/>
      <c r="AH59" s="37"/>
      <c r="AI59" s="878">
        <v>4</v>
      </c>
      <c r="AJ59" s="879"/>
      <c r="AK59" s="880"/>
      <c r="AL59" s="7"/>
      <c r="AM59" s="7"/>
      <c r="AN59" s="920" t="str">
        <f>DBCS(MID('別二(1)'!$AD$10,1,1))</f>
        <v/>
      </c>
      <c r="AO59" s="921"/>
      <c r="AP59" s="921"/>
      <c r="AQ59" s="921"/>
      <c r="AR59" s="921"/>
      <c r="AS59" s="922"/>
      <c r="AT59" s="318"/>
      <c r="AU59" s="920" t="str">
        <f>DBCS(MID('別二(1)'!$AD$10,2,1))</f>
        <v/>
      </c>
      <c r="AV59" s="921"/>
      <c r="AW59" s="921"/>
      <c r="AX59" s="921"/>
      <c r="AY59" s="921"/>
      <c r="AZ59" s="922"/>
      <c r="BA59" s="318"/>
      <c r="BB59" s="920" t="str">
        <f>DBCS(MID('別二(1)'!$AD$10,3,1))</f>
        <v/>
      </c>
      <c r="BC59" s="921"/>
      <c r="BD59" s="921"/>
      <c r="BE59" s="921"/>
      <c r="BF59" s="921"/>
      <c r="BG59" s="922"/>
      <c r="BH59" s="318"/>
      <c r="BI59" s="920" t="str">
        <f>DBCS(MID('別二(1)'!$AD$10,4,1))</f>
        <v/>
      </c>
      <c r="BJ59" s="921"/>
      <c r="BK59" s="921"/>
      <c r="BL59" s="921"/>
      <c r="BM59" s="921"/>
      <c r="BN59" s="922"/>
      <c r="BO59" s="318"/>
      <c r="BP59" s="920" t="str">
        <f>DBCS(MID('別二(1)'!$AD$10,5,1))</f>
        <v/>
      </c>
      <c r="BQ59" s="921"/>
      <c r="BR59" s="921"/>
      <c r="BS59" s="921"/>
      <c r="BT59" s="921"/>
      <c r="BU59" s="922"/>
      <c r="BV59" s="318"/>
      <c r="BW59" s="920" t="str">
        <f>DBCS(MID('別二(1)'!$AD$10,6,1))</f>
        <v/>
      </c>
      <c r="BX59" s="921"/>
      <c r="BY59" s="921"/>
      <c r="BZ59" s="921"/>
      <c r="CA59" s="921"/>
      <c r="CB59" s="922"/>
      <c r="CC59" s="318"/>
      <c r="CD59" s="920" t="str">
        <f>DBCS(MID('別二(1)'!$AD$10,7,1))</f>
        <v/>
      </c>
      <c r="CE59" s="921"/>
      <c r="CF59" s="921"/>
      <c r="CG59" s="921"/>
      <c r="CH59" s="921"/>
      <c r="CI59" s="922"/>
      <c r="CJ59" s="318"/>
      <c r="CK59" s="920" t="str">
        <f>DBCS(MID('別二(1)'!$AD$10,8,1))</f>
        <v/>
      </c>
      <c r="CL59" s="921"/>
      <c r="CM59" s="921"/>
      <c r="CN59" s="921"/>
      <c r="CO59" s="921"/>
      <c r="CP59" s="922"/>
      <c r="CQ59" s="318"/>
      <c r="CR59" s="920" t="str">
        <f>DBCS(MID('別二(1)'!$AD$10,9,1))</f>
        <v/>
      </c>
      <c r="CS59" s="921"/>
      <c r="CT59" s="921"/>
      <c r="CU59" s="921"/>
      <c r="CV59" s="921"/>
      <c r="CW59" s="922"/>
      <c r="CX59" s="318"/>
      <c r="CY59" s="920" t="str">
        <f>DBCS(MID('別二(1)'!$AD$10,10,1))</f>
        <v/>
      </c>
      <c r="CZ59" s="921"/>
      <c r="DA59" s="921"/>
      <c r="DB59" s="921"/>
      <c r="DC59" s="921"/>
      <c r="DD59" s="922"/>
      <c r="DE59" s="318"/>
      <c r="DF59" s="920" t="str">
        <f>DBCS(MID('別二(1)'!$AD$10,11,1))</f>
        <v/>
      </c>
      <c r="DG59" s="921"/>
      <c r="DH59" s="921"/>
      <c r="DI59" s="921"/>
      <c r="DJ59" s="921"/>
      <c r="DK59" s="922"/>
      <c r="DL59" s="318"/>
      <c r="DM59" s="920" t="str">
        <f>DBCS(MID('別二(1)'!$AD$10,12,1))</f>
        <v/>
      </c>
      <c r="DN59" s="921"/>
      <c r="DO59" s="921"/>
      <c r="DP59" s="921"/>
      <c r="DQ59" s="921"/>
      <c r="DR59" s="922"/>
      <c r="DS59" s="318"/>
      <c r="DT59" s="920" t="str">
        <f>DBCS(MID('別二(1)'!$AD$10,13,1))</f>
        <v/>
      </c>
      <c r="DU59" s="921"/>
      <c r="DV59" s="921"/>
      <c r="DW59" s="921"/>
      <c r="DX59" s="921"/>
      <c r="DY59" s="922"/>
      <c r="DZ59" s="318"/>
      <c r="EA59" s="920" t="str">
        <f>DBCS(MID('別二(1)'!$AD$10,14,1))</f>
        <v/>
      </c>
      <c r="EB59" s="921"/>
      <c r="EC59" s="921"/>
      <c r="ED59" s="921"/>
      <c r="EE59" s="921"/>
      <c r="EF59" s="922"/>
      <c r="EG59" s="318"/>
      <c r="EH59" s="920" t="str">
        <f>DBCS(MID('別二(1)'!$AD$10,15,1))</f>
        <v/>
      </c>
      <c r="EI59" s="921"/>
      <c r="EJ59" s="921"/>
      <c r="EK59" s="921"/>
      <c r="EL59" s="921"/>
      <c r="EM59" s="922"/>
      <c r="EN59" s="318"/>
      <c r="EO59" s="920" t="str">
        <f>DBCS(MID('別二(1)'!$AD$10,16,1))</f>
        <v/>
      </c>
      <c r="EP59" s="921"/>
      <c r="EQ59" s="921"/>
      <c r="ER59" s="921"/>
      <c r="ES59" s="921"/>
      <c r="ET59" s="922"/>
      <c r="EU59" s="318"/>
      <c r="EV59" s="920" t="str">
        <f>DBCS(MID('別二(1)'!$AD$10,17,1))</f>
        <v/>
      </c>
      <c r="EW59" s="921"/>
      <c r="EX59" s="921"/>
      <c r="EY59" s="921"/>
      <c r="EZ59" s="921"/>
      <c r="FA59" s="922"/>
      <c r="FB59" s="318"/>
      <c r="FC59" s="920" t="str">
        <f>DBCS(MID('別二(1)'!$AD$10,18,1))</f>
        <v/>
      </c>
      <c r="FD59" s="921"/>
      <c r="FE59" s="921"/>
      <c r="FF59" s="921"/>
      <c r="FG59" s="921"/>
      <c r="FH59" s="922"/>
      <c r="FI59" s="318"/>
      <c r="FJ59" s="920" t="str">
        <f>DBCS(MID('別二(1)'!$AD$10,19,1))</f>
        <v/>
      </c>
      <c r="FK59" s="921"/>
      <c r="FL59" s="921"/>
      <c r="FM59" s="921"/>
      <c r="FN59" s="921"/>
      <c r="FO59" s="922"/>
      <c r="FP59" s="318"/>
      <c r="FQ59" s="920" t="str">
        <f>DBCS(MID('別二(1)'!$AD$10,20,1))</f>
        <v/>
      </c>
      <c r="FR59" s="921"/>
      <c r="FS59" s="921"/>
      <c r="FT59" s="921"/>
      <c r="FU59" s="921"/>
      <c r="FV59" s="922"/>
      <c r="FW59" s="317"/>
      <c r="FX59" s="683"/>
      <c r="FY59" s="245"/>
      <c r="FZ59" s="1135"/>
      <c r="GA59" s="923"/>
    </row>
    <row r="60" spans="2:207" s="51" customFormat="1" ht="9.75" customHeight="1">
      <c r="B60" s="924"/>
      <c r="C60" s="924"/>
      <c r="D60" s="924"/>
      <c r="E60" s="924"/>
      <c r="F60" s="924"/>
      <c r="G60" s="1114"/>
      <c r="H60" s="684"/>
      <c r="I60" s="72"/>
      <c r="J60" s="72"/>
      <c r="K60" s="72"/>
      <c r="L60" s="72"/>
      <c r="M60" s="72"/>
      <c r="N60" s="616"/>
      <c r="O60" s="616"/>
      <c r="P60" s="616"/>
      <c r="Q60" s="616"/>
      <c r="R60" s="616"/>
      <c r="S60" s="616"/>
      <c r="T60" s="616"/>
      <c r="U60" s="616"/>
      <c r="V60" s="616"/>
      <c r="W60" s="616"/>
      <c r="X60" s="616"/>
      <c r="Y60" s="97"/>
      <c r="Z60" s="104"/>
      <c r="AA60" s="104"/>
      <c r="AB60" s="104"/>
      <c r="AC60" s="104"/>
      <c r="AD60" s="104"/>
      <c r="AE60" s="38"/>
      <c r="AF60" s="38"/>
      <c r="AG60" s="38"/>
      <c r="AH60" s="38"/>
      <c r="AI60" s="38"/>
      <c r="AJ60" s="38"/>
      <c r="AK60" s="38"/>
      <c r="AL60" s="72"/>
      <c r="AM60" s="72"/>
      <c r="AN60" s="669"/>
      <c r="AO60" s="819">
        <v>23</v>
      </c>
      <c r="AP60" s="819"/>
      <c r="AQ60" s="819"/>
      <c r="AR60" s="819"/>
      <c r="AS60" s="104"/>
      <c r="AT60" s="104"/>
      <c r="AU60" s="104"/>
      <c r="AV60" s="104"/>
      <c r="AW60" s="104"/>
      <c r="AX60" s="104"/>
      <c r="AY60" s="104"/>
      <c r="AZ60" s="669"/>
      <c r="BA60" s="669"/>
      <c r="BB60" s="669"/>
      <c r="BC60" s="819">
        <v>25</v>
      </c>
      <c r="BD60" s="819"/>
      <c r="BE60" s="819"/>
      <c r="BF60" s="819"/>
      <c r="BG60" s="104"/>
      <c r="BH60" s="372"/>
      <c r="BI60" s="104"/>
      <c r="BJ60" s="104"/>
      <c r="BK60" s="104"/>
      <c r="BL60" s="104"/>
      <c r="BM60" s="104"/>
      <c r="BN60" s="104"/>
      <c r="BO60" s="104"/>
      <c r="BP60" s="104"/>
      <c r="BQ60" s="104"/>
      <c r="BR60" s="104"/>
      <c r="BS60" s="104"/>
      <c r="BT60" s="104"/>
      <c r="BU60" s="104"/>
      <c r="BV60" s="104"/>
      <c r="BW60" s="104"/>
      <c r="BX60" s="104"/>
      <c r="BY60" s="104"/>
      <c r="BZ60" s="104"/>
      <c r="CA60" s="104"/>
      <c r="CB60" s="104"/>
      <c r="CC60" s="104"/>
      <c r="CD60" s="104"/>
      <c r="CE60" s="104"/>
      <c r="CF60" s="104"/>
      <c r="CG60" s="619"/>
      <c r="CH60" s="619"/>
      <c r="CI60" s="619"/>
      <c r="CJ60" s="104"/>
      <c r="CK60" s="104"/>
      <c r="CL60" s="819">
        <v>30</v>
      </c>
      <c r="CM60" s="819"/>
      <c r="CN60" s="819"/>
      <c r="CO60" s="819"/>
      <c r="CP60" s="104"/>
      <c r="CQ60" s="104"/>
      <c r="CR60" s="104"/>
      <c r="CS60" s="104"/>
      <c r="CT60" s="104"/>
      <c r="CU60" s="104"/>
      <c r="CV60" s="104"/>
      <c r="CW60" s="104"/>
      <c r="CX60" s="104"/>
      <c r="CY60" s="104"/>
      <c r="CZ60" s="104"/>
      <c r="DA60" s="104"/>
      <c r="DB60" s="104"/>
      <c r="DC60" s="104"/>
      <c r="DD60" s="104"/>
      <c r="DE60" s="104"/>
      <c r="DF60" s="104"/>
      <c r="DG60" s="104"/>
      <c r="DH60" s="104"/>
      <c r="DI60" s="669"/>
      <c r="DJ60" s="669"/>
      <c r="DK60" s="669"/>
      <c r="DL60" s="104"/>
      <c r="DM60" s="104"/>
      <c r="DN60" s="104"/>
      <c r="DO60" s="104"/>
      <c r="DP60" s="104"/>
      <c r="DQ60" s="104"/>
      <c r="DR60" s="104"/>
      <c r="DS60" s="104"/>
      <c r="DT60" s="104"/>
      <c r="DU60" s="819">
        <v>35</v>
      </c>
      <c r="DV60" s="819"/>
      <c r="DW60" s="819"/>
      <c r="DX60" s="819"/>
      <c r="DY60" s="104"/>
      <c r="DZ60" s="104"/>
      <c r="EA60" s="104"/>
      <c r="EB60" s="104"/>
      <c r="EC60" s="104"/>
      <c r="ED60" s="104"/>
      <c r="EE60" s="104"/>
      <c r="EF60" s="104"/>
      <c r="EG60" s="104"/>
      <c r="EH60" s="104"/>
      <c r="EI60" s="104"/>
      <c r="EJ60" s="104"/>
      <c r="EK60" s="104"/>
      <c r="EL60" s="104"/>
      <c r="EM60" s="104"/>
      <c r="EN60" s="104"/>
      <c r="EO60" s="619"/>
      <c r="EP60" s="619"/>
      <c r="EQ60" s="619"/>
      <c r="ER60" s="104"/>
      <c r="ES60" s="104"/>
      <c r="ET60" s="104"/>
      <c r="EU60" s="104"/>
      <c r="EV60" s="104"/>
      <c r="EW60" s="104"/>
      <c r="EX60" s="104"/>
      <c r="EY60" s="104"/>
      <c r="EZ60" s="104"/>
      <c r="FA60" s="104"/>
      <c r="FB60" s="104"/>
      <c r="FC60" s="104"/>
      <c r="FD60" s="819">
        <v>40</v>
      </c>
      <c r="FE60" s="819"/>
      <c r="FF60" s="819"/>
      <c r="FG60" s="819"/>
      <c r="FH60" s="372"/>
      <c r="FI60" s="372"/>
      <c r="FJ60" s="372"/>
      <c r="FK60" s="372"/>
      <c r="FL60" s="372"/>
      <c r="FM60" s="372"/>
      <c r="FN60" s="372"/>
      <c r="FO60" s="372"/>
      <c r="FP60" s="372"/>
      <c r="FQ60" s="372"/>
      <c r="FR60" s="372"/>
      <c r="FS60" s="372"/>
      <c r="FT60" s="372"/>
      <c r="FU60" s="372"/>
      <c r="FV60" s="372"/>
      <c r="FW60" s="372"/>
      <c r="FX60" s="685"/>
      <c r="FY60" s="105"/>
      <c r="FZ60" s="1135"/>
      <c r="GA60" s="923"/>
      <c r="GB60" s="8"/>
      <c r="GC60" s="8"/>
      <c r="GD60" s="8"/>
      <c r="GE60" s="8"/>
      <c r="GF60" s="8"/>
      <c r="GG60" s="8"/>
      <c r="GH60" s="8"/>
      <c r="GI60" s="8"/>
      <c r="GJ60" s="8"/>
      <c r="GK60" s="8"/>
      <c r="GL60" s="8"/>
      <c r="GM60" s="8"/>
      <c r="GN60" s="8"/>
      <c r="GO60" s="8"/>
      <c r="GP60" s="8"/>
      <c r="GQ60" s="8"/>
      <c r="GR60" s="8"/>
      <c r="GS60" s="8"/>
      <c r="GT60" s="8"/>
      <c r="GU60" s="8"/>
      <c r="GV60" s="8"/>
      <c r="GW60" s="8"/>
      <c r="GX60" s="8"/>
      <c r="GY60" s="8"/>
    </row>
    <row r="61" spans="2:207" s="25" customFormat="1" ht="28.5" customHeight="1">
      <c r="B61" s="924"/>
      <c r="C61" s="924"/>
      <c r="D61" s="924"/>
      <c r="E61" s="924"/>
      <c r="F61" s="924"/>
      <c r="G61" s="1114"/>
      <c r="H61" s="674"/>
      <c r="I61" s="39"/>
      <c r="J61" s="39"/>
      <c r="K61" s="39"/>
      <c r="L61" s="39"/>
      <c r="M61" s="39"/>
      <c r="N61" s="339"/>
      <c r="O61" s="339"/>
      <c r="P61" s="339"/>
      <c r="Q61" s="339"/>
      <c r="R61" s="339"/>
      <c r="S61" s="339"/>
      <c r="T61" s="339"/>
      <c r="U61" s="339"/>
      <c r="V61" s="339"/>
      <c r="W61" s="339"/>
      <c r="X61" s="339"/>
      <c r="Y61" s="368"/>
      <c r="Z61" s="50"/>
      <c r="AA61" s="50"/>
      <c r="AB61" s="50"/>
      <c r="AC61" s="50"/>
      <c r="AD61" s="50"/>
      <c r="AE61" s="38"/>
      <c r="AF61" s="38"/>
      <c r="AG61" s="38"/>
      <c r="AH61" s="38"/>
      <c r="AI61" s="38"/>
      <c r="AJ61" s="38"/>
      <c r="AK61" s="38"/>
      <c r="AL61" s="39"/>
      <c r="AM61" s="39"/>
      <c r="AN61" s="920" t="str">
        <f>DBCS(MID('別二(1)'!$AD$10,21,1))</f>
        <v/>
      </c>
      <c r="AO61" s="921"/>
      <c r="AP61" s="921"/>
      <c r="AQ61" s="921"/>
      <c r="AR61" s="921"/>
      <c r="AS61" s="922"/>
      <c r="AT61" s="318"/>
      <c r="AU61" s="920" t="str">
        <f>DBCS(MID('別二(1)'!$AD$10,22,1))</f>
        <v/>
      </c>
      <c r="AV61" s="921"/>
      <c r="AW61" s="921"/>
      <c r="AX61" s="921"/>
      <c r="AY61" s="921"/>
      <c r="AZ61" s="922"/>
      <c r="BA61" s="318"/>
      <c r="BB61" s="920" t="str">
        <f>DBCS(MID('別二(1)'!$AD$10,23,1))</f>
        <v/>
      </c>
      <c r="BC61" s="921"/>
      <c r="BD61" s="921"/>
      <c r="BE61" s="921"/>
      <c r="BF61" s="921"/>
      <c r="BG61" s="922"/>
      <c r="BH61" s="318"/>
      <c r="BI61" s="920" t="str">
        <f>DBCS(MID('別二(1)'!$AD$10,24,1))</f>
        <v/>
      </c>
      <c r="BJ61" s="921"/>
      <c r="BK61" s="921"/>
      <c r="BL61" s="921"/>
      <c r="BM61" s="921"/>
      <c r="BN61" s="922"/>
      <c r="BO61" s="318"/>
      <c r="BP61" s="920" t="str">
        <f>DBCS(MID('別二(1)'!$AD$10,25,1))</f>
        <v/>
      </c>
      <c r="BQ61" s="921"/>
      <c r="BR61" s="921"/>
      <c r="BS61" s="921"/>
      <c r="BT61" s="921"/>
      <c r="BU61" s="922"/>
      <c r="BV61" s="318"/>
      <c r="BW61" s="920" t="str">
        <f>DBCS(MID('別二(1)'!$AD$10,26,1))</f>
        <v/>
      </c>
      <c r="BX61" s="921"/>
      <c r="BY61" s="921"/>
      <c r="BZ61" s="921"/>
      <c r="CA61" s="921"/>
      <c r="CB61" s="922"/>
      <c r="CC61" s="318"/>
      <c r="CD61" s="920" t="str">
        <f>DBCS(MID('別二(1)'!$AD$10,27,1))</f>
        <v/>
      </c>
      <c r="CE61" s="921"/>
      <c r="CF61" s="921"/>
      <c r="CG61" s="921"/>
      <c r="CH61" s="921"/>
      <c r="CI61" s="922"/>
      <c r="CJ61" s="318"/>
      <c r="CK61" s="920" t="str">
        <f>DBCS(MID('別二(1)'!$AD$10,28,1))</f>
        <v/>
      </c>
      <c r="CL61" s="921"/>
      <c r="CM61" s="921"/>
      <c r="CN61" s="921"/>
      <c r="CO61" s="921"/>
      <c r="CP61" s="922"/>
      <c r="CQ61" s="318"/>
      <c r="CR61" s="920" t="str">
        <f>DBCS(MID('別二(1)'!$AD$10,29,1))</f>
        <v/>
      </c>
      <c r="CS61" s="921"/>
      <c r="CT61" s="921"/>
      <c r="CU61" s="921"/>
      <c r="CV61" s="921"/>
      <c r="CW61" s="922"/>
      <c r="CX61" s="318"/>
      <c r="CY61" s="920" t="str">
        <f>DBCS(MID('別二(1)'!$AD$10,30,1))</f>
        <v/>
      </c>
      <c r="CZ61" s="921"/>
      <c r="DA61" s="921"/>
      <c r="DB61" s="921"/>
      <c r="DC61" s="921"/>
      <c r="DD61" s="922"/>
      <c r="DE61" s="318"/>
      <c r="DF61" s="920" t="str">
        <f>DBCS(MID('別二(1)'!$AD$10,31,1))</f>
        <v/>
      </c>
      <c r="DG61" s="921"/>
      <c r="DH61" s="921"/>
      <c r="DI61" s="921"/>
      <c r="DJ61" s="921"/>
      <c r="DK61" s="922"/>
      <c r="DL61" s="318"/>
      <c r="DM61" s="920" t="str">
        <f>DBCS(MID('別二(1)'!$AD$10,32,1))</f>
        <v/>
      </c>
      <c r="DN61" s="921"/>
      <c r="DO61" s="921"/>
      <c r="DP61" s="921"/>
      <c r="DQ61" s="921"/>
      <c r="DR61" s="922"/>
      <c r="DS61" s="318"/>
      <c r="DT61" s="920" t="str">
        <f>DBCS(MID('別二(1)'!$AD$10,33,1))</f>
        <v/>
      </c>
      <c r="DU61" s="921"/>
      <c r="DV61" s="921"/>
      <c r="DW61" s="921"/>
      <c r="DX61" s="921"/>
      <c r="DY61" s="922"/>
      <c r="DZ61" s="318"/>
      <c r="EA61" s="920" t="str">
        <f>DBCS(MID('別二(1)'!$AD$10,34,1))</f>
        <v/>
      </c>
      <c r="EB61" s="921"/>
      <c r="EC61" s="921"/>
      <c r="ED61" s="921"/>
      <c r="EE61" s="921"/>
      <c r="EF61" s="922"/>
      <c r="EG61" s="318"/>
      <c r="EH61" s="920" t="str">
        <f>DBCS(MID('別二(1)'!$AD$10,35,1))</f>
        <v/>
      </c>
      <c r="EI61" s="921"/>
      <c r="EJ61" s="921"/>
      <c r="EK61" s="921"/>
      <c r="EL61" s="921"/>
      <c r="EM61" s="922"/>
      <c r="EN61" s="318"/>
      <c r="EO61" s="920" t="str">
        <f>DBCS(MID('別二(1)'!$AD$10,36,1))</f>
        <v/>
      </c>
      <c r="EP61" s="921"/>
      <c r="EQ61" s="921"/>
      <c r="ER61" s="921"/>
      <c r="ES61" s="921"/>
      <c r="ET61" s="922"/>
      <c r="EU61" s="318"/>
      <c r="EV61" s="920" t="str">
        <f>DBCS(MID('別二(1)'!$AD$10,37,1))</f>
        <v/>
      </c>
      <c r="EW61" s="921"/>
      <c r="EX61" s="921"/>
      <c r="EY61" s="921"/>
      <c r="EZ61" s="921"/>
      <c r="FA61" s="922"/>
      <c r="FB61" s="318"/>
      <c r="FC61" s="920" t="str">
        <f>DBCS(MID('別二(1)'!$AD$10,38,1))</f>
        <v/>
      </c>
      <c r="FD61" s="921"/>
      <c r="FE61" s="921"/>
      <c r="FF61" s="921"/>
      <c r="FG61" s="921"/>
      <c r="FH61" s="922"/>
      <c r="FI61" s="318"/>
      <c r="FJ61" s="920" t="str">
        <f>DBCS(MID('別二(1)'!$AD$10,39,1))</f>
        <v/>
      </c>
      <c r="FK61" s="921"/>
      <c r="FL61" s="921"/>
      <c r="FM61" s="921"/>
      <c r="FN61" s="921"/>
      <c r="FO61" s="922"/>
      <c r="FP61" s="318"/>
      <c r="FQ61" s="920" t="str">
        <f>DBCS(MID('別二(1)'!$AD$10,40,1))</f>
        <v/>
      </c>
      <c r="FR61" s="921"/>
      <c r="FS61" s="921"/>
      <c r="FT61" s="921"/>
      <c r="FU61" s="921"/>
      <c r="FV61" s="922"/>
      <c r="FW61" s="40"/>
      <c r="FX61" s="680"/>
      <c r="FY61" s="245"/>
      <c r="FZ61" s="1135"/>
      <c r="GA61" s="923"/>
      <c r="GB61" s="8"/>
      <c r="GC61" s="8"/>
      <c r="GD61" s="8"/>
      <c r="GE61" s="8"/>
      <c r="GF61" s="8"/>
      <c r="GG61" s="8"/>
      <c r="GH61" s="8"/>
      <c r="GI61" s="8"/>
      <c r="GJ61" s="8"/>
      <c r="GK61" s="8"/>
      <c r="GL61" s="8"/>
      <c r="GM61" s="8"/>
      <c r="GN61" s="8"/>
      <c r="GO61" s="8"/>
      <c r="GP61" s="8"/>
      <c r="GQ61" s="8"/>
      <c r="GR61" s="8"/>
      <c r="GS61" s="8"/>
      <c r="GT61" s="8"/>
      <c r="GU61" s="8"/>
      <c r="GV61" s="8"/>
      <c r="GW61" s="8"/>
      <c r="GX61" s="8"/>
      <c r="GY61" s="8"/>
    </row>
    <row r="62" spans="2:207" s="25" customFormat="1" ht="9.75" customHeight="1">
      <c r="B62" s="251"/>
      <c r="C62" s="251"/>
      <c r="H62" s="686"/>
      <c r="I62" s="687"/>
      <c r="J62" s="687"/>
      <c r="K62" s="687"/>
      <c r="L62" s="687"/>
      <c r="M62" s="687"/>
      <c r="N62" s="688"/>
      <c r="O62" s="688"/>
      <c r="P62" s="688"/>
      <c r="Q62" s="688"/>
      <c r="R62" s="688"/>
      <c r="S62" s="688"/>
      <c r="T62" s="688"/>
      <c r="U62" s="688"/>
      <c r="V62" s="688"/>
      <c r="W62" s="688"/>
      <c r="X62" s="688"/>
      <c r="Y62" s="689"/>
      <c r="Z62" s="690"/>
      <c r="AA62" s="690"/>
      <c r="AB62" s="690"/>
      <c r="AC62" s="690"/>
      <c r="AD62" s="690"/>
      <c r="AE62" s="667"/>
      <c r="AF62" s="667"/>
      <c r="AG62" s="667"/>
      <c r="AH62" s="667"/>
      <c r="AI62" s="667"/>
      <c r="AJ62" s="667"/>
      <c r="AK62" s="667"/>
      <c r="AL62" s="687"/>
      <c r="AM62" s="687"/>
      <c r="AN62" s="690"/>
      <c r="AO62" s="690"/>
      <c r="AP62" s="691"/>
      <c r="AQ62" s="691"/>
      <c r="AR62" s="691"/>
      <c r="AS62" s="691"/>
      <c r="AT62" s="691"/>
      <c r="AU62" s="691"/>
      <c r="AV62" s="691"/>
      <c r="AW62" s="691"/>
      <c r="AX62" s="691"/>
      <c r="AY62" s="691"/>
      <c r="AZ62" s="691"/>
      <c r="BA62" s="691"/>
      <c r="BB62" s="691"/>
      <c r="BC62" s="691"/>
      <c r="BD62" s="691"/>
      <c r="BE62" s="691"/>
      <c r="BF62" s="691"/>
      <c r="BG62" s="691"/>
      <c r="BH62" s="691"/>
      <c r="BI62" s="691"/>
      <c r="BJ62" s="691"/>
      <c r="BK62" s="691"/>
      <c r="BL62" s="691"/>
      <c r="BM62" s="691"/>
      <c r="BN62" s="691"/>
      <c r="BO62" s="691"/>
      <c r="BP62" s="691"/>
      <c r="BQ62" s="691"/>
      <c r="BR62" s="691"/>
      <c r="BS62" s="691"/>
      <c r="BT62" s="691"/>
      <c r="BU62" s="691"/>
      <c r="BV62" s="691"/>
      <c r="BW62" s="691"/>
      <c r="BX62" s="691"/>
      <c r="BY62" s="691"/>
      <c r="BZ62" s="691"/>
      <c r="CA62" s="691"/>
      <c r="CB62" s="691"/>
      <c r="CC62" s="691"/>
      <c r="CD62" s="691"/>
      <c r="CE62" s="691"/>
      <c r="CF62" s="691"/>
      <c r="CG62" s="691"/>
      <c r="CH62" s="691"/>
      <c r="CI62" s="691"/>
      <c r="CJ62" s="691"/>
      <c r="CK62" s="691"/>
      <c r="CL62" s="691"/>
      <c r="CM62" s="691"/>
      <c r="CN62" s="691"/>
      <c r="CO62" s="691"/>
      <c r="CP62" s="691"/>
      <c r="CQ62" s="691"/>
      <c r="CR62" s="691"/>
      <c r="CS62" s="691"/>
      <c r="CT62" s="691"/>
      <c r="CU62" s="691"/>
      <c r="CV62" s="691"/>
      <c r="CW62" s="691"/>
      <c r="CX62" s="691"/>
      <c r="CY62" s="691"/>
      <c r="CZ62" s="691"/>
      <c r="DA62" s="691"/>
      <c r="DB62" s="691"/>
      <c r="DC62" s="691"/>
      <c r="DD62" s="691"/>
      <c r="DE62" s="691"/>
      <c r="DF62" s="691"/>
      <c r="DG62" s="691"/>
      <c r="DH62" s="691"/>
      <c r="DI62" s="691"/>
      <c r="DJ62" s="691"/>
      <c r="DK62" s="691"/>
      <c r="DL62" s="691"/>
      <c r="DM62" s="691"/>
      <c r="DN62" s="691"/>
      <c r="DO62" s="691"/>
      <c r="DP62" s="691"/>
      <c r="DQ62" s="691"/>
      <c r="DR62" s="691"/>
      <c r="DS62" s="691"/>
      <c r="DT62" s="691"/>
      <c r="DU62" s="691"/>
      <c r="DV62" s="691"/>
      <c r="DW62" s="691"/>
      <c r="DX62" s="691"/>
      <c r="DY62" s="691"/>
      <c r="DZ62" s="691"/>
      <c r="EA62" s="691"/>
      <c r="EB62" s="691"/>
      <c r="EC62" s="691"/>
      <c r="ED62" s="691"/>
      <c r="EE62" s="691"/>
      <c r="EF62" s="691"/>
      <c r="EG62" s="691"/>
      <c r="EH62" s="691"/>
      <c r="EI62" s="691"/>
      <c r="EJ62" s="691"/>
      <c r="EK62" s="691"/>
      <c r="EL62" s="691"/>
      <c r="EM62" s="691"/>
      <c r="EN62" s="691"/>
      <c r="EO62" s="691"/>
      <c r="EP62" s="691"/>
      <c r="EQ62" s="691"/>
      <c r="ER62" s="691"/>
      <c r="ES62" s="691"/>
      <c r="ET62" s="691"/>
      <c r="EU62" s="691"/>
      <c r="EV62" s="691"/>
      <c r="EW62" s="691"/>
      <c r="EX62" s="691"/>
      <c r="EY62" s="691"/>
      <c r="EZ62" s="691"/>
      <c r="FA62" s="691"/>
      <c r="FB62" s="691"/>
      <c r="FC62" s="691"/>
      <c r="FD62" s="691"/>
      <c r="FE62" s="691"/>
      <c r="FF62" s="691"/>
      <c r="FG62" s="691"/>
      <c r="FH62" s="691"/>
      <c r="FI62" s="691"/>
      <c r="FJ62" s="691"/>
      <c r="FK62" s="691"/>
      <c r="FL62" s="691"/>
      <c r="FM62" s="691"/>
      <c r="FN62" s="691"/>
      <c r="FO62" s="691"/>
      <c r="FP62" s="691"/>
      <c r="FQ62" s="691"/>
      <c r="FR62" s="691"/>
      <c r="FS62" s="691"/>
      <c r="FT62" s="691"/>
      <c r="FU62" s="691"/>
      <c r="FV62" s="691"/>
      <c r="FW62" s="691"/>
      <c r="FX62" s="692"/>
      <c r="FY62" s="105"/>
      <c r="FZ62" s="237"/>
      <c r="GA62" s="237"/>
      <c r="GB62" s="8"/>
      <c r="GC62" s="8"/>
      <c r="GD62" s="8"/>
      <c r="GE62" s="8"/>
      <c r="GF62" s="8"/>
      <c r="GG62" s="8"/>
      <c r="GH62" s="8"/>
      <c r="GI62" s="8"/>
      <c r="GJ62" s="8"/>
      <c r="GK62" s="8"/>
      <c r="GL62" s="8"/>
      <c r="GM62" s="8"/>
      <c r="GN62" s="8"/>
      <c r="GO62" s="8"/>
      <c r="GP62" s="8"/>
      <c r="GQ62" s="8"/>
      <c r="GR62" s="8"/>
      <c r="GS62" s="8"/>
      <c r="GT62" s="8"/>
      <c r="GU62" s="8"/>
      <c r="GV62" s="8"/>
      <c r="GW62" s="8"/>
      <c r="GX62" s="8"/>
      <c r="GY62" s="8"/>
    </row>
    <row r="63" spans="2:207" s="25" customFormat="1" ht="9.75" customHeight="1">
      <c r="B63" s="251"/>
      <c r="C63" s="251"/>
      <c r="H63" s="693"/>
      <c r="I63" s="694"/>
      <c r="J63" s="694"/>
      <c r="K63" s="695"/>
      <c r="L63" s="693"/>
      <c r="M63" s="1113" t="s">
        <v>452</v>
      </c>
      <c r="N63" s="1113"/>
      <c r="O63" s="1113"/>
      <c r="P63" s="1113"/>
      <c r="Q63" s="1113"/>
      <c r="R63" s="1113"/>
      <c r="S63" s="1113"/>
      <c r="T63" s="1113"/>
      <c r="U63" s="1113"/>
      <c r="V63" s="1113"/>
      <c r="W63" s="1113"/>
      <c r="X63" s="1113"/>
      <c r="Y63" s="696"/>
      <c r="Z63" s="696"/>
      <c r="AA63" s="696"/>
      <c r="AB63" s="696"/>
      <c r="AC63" s="696"/>
      <c r="AD63" s="696"/>
      <c r="AE63" s="666"/>
      <c r="AF63" s="666"/>
      <c r="AG63" s="666"/>
      <c r="AH63" s="666"/>
      <c r="AI63" s="666"/>
      <c r="AJ63" s="666"/>
      <c r="AK63" s="666"/>
      <c r="AL63" s="694"/>
      <c r="AM63" s="694"/>
      <c r="AN63" s="1052">
        <v>3</v>
      </c>
      <c r="AO63" s="1052"/>
      <c r="AP63" s="1052"/>
      <c r="AQ63" s="386"/>
      <c r="AR63" s="1052"/>
      <c r="AS63" s="1052"/>
      <c r="AT63" s="1052"/>
      <c r="AU63" s="386"/>
      <c r="AV63" s="1052">
        <v>5</v>
      </c>
      <c r="AW63" s="1052"/>
      <c r="AX63" s="1052"/>
      <c r="AY63" s="386"/>
      <c r="AZ63" s="1052"/>
      <c r="BA63" s="1052"/>
      <c r="BB63" s="1052"/>
      <c r="BC63" s="386"/>
      <c r="BD63" s="1052"/>
      <c r="BE63" s="1052"/>
      <c r="BF63" s="1052"/>
      <c r="BG63" s="697"/>
      <c r="BH63" s="697"/>
      <c r="BI63" s="697"/>
      <c r="BJ63" s="697"/>
      <c r="BK63" s="697"/>
      <c r="BL63" s="697"/>
      <c r="BM63" s="697"/>
      <c r="BN63" s="697"/>
      <c r="BO63" s="697"/>
      <c r="BP63" s="697"/>
      <c r="BQ63" s="697"/>
      <c r="BR63" s="697"/>
      <c r="BS63" s="697"/>
      <c r="BT63" s="697"/>
      <c r="BU63" s="697"/>
      <c r="BV63" s="697"/>
      <c r="BW63" s="697"/>
      <c r="BX63" s="697"/>
      <c r="BY63" s="697"/>
      <c r="BZ63" s="697"/>
      <c r="CA63" s="697"/>
      <c r="CB63" s="697"/>
      <c r="CC63" s="697"/>
      <c r="CD63" s="697"/>
      <c r="CE63" s="697"/>
      <c r="CF63" s="697"/>
      <c r="CG63" s="697"/>
      <c r="CH63" s="697"/>
      <c r="CI63" s="697"/>
      <c r="CJ63" s="697"/>
      <c r="CK63" s="697"/>
      <c r="CL63" s="697"/>
      <c r="CM63" s="697"/>
      <c r="CN63" s="697"/>
      <c r="CO63" s="697"/>
      <c r="CP63" s="697"/>
      <c r="CQ63" s="697"/>
      <c r="CR63" s="697"/>
      <c r="CS63" s="697"/>
      <c r="CT63" s="697"/>
      <c r="CU63" s="697"/>
      <c r="CV63" s="697"/>
      <c r="CW63" s="697"/>
      <c r="CX63" s="697"/>
      <c r="CY63" s="697"/>
      <c r="CZ63" s="697"/>
      <c r="DA63" s="697"/>
      <c r="DB63" s="697"/>
      <c r="DC63" s="697"/>
      <c r="DD63" s="697"/>
      <c r="DE63" s="697"/>
      <c r="DF63" s="697"/>
      <c r="DG63" s="697"/>
      <c r="DH63" s="697"/>
      <c r="DI63" s="697"/>
      <c r="DJ63" s="697"/>
      <c r="DK63" s="697"/>
      <c r="DL63" s="697"/>
      <c r="DM63" s="697"/>
      <c r="DN63" s="697"/>
      <c r="DO63" s="697"/>
      <c r="DP63" s="697"/>
      <c r="DQ63" s="697"/>
      <c r="DR63" s="697"/>
      <c r="DS63" s="697"/>
      <c r="DT63" s="697"/>
      <c r="DU63" s="697"/>
      <c r="DV63" s="697"/>
      <c r="DW63" s="697"/>
      <c r="DX63" s="697"/>
      <c r="DY63" s="697"/>
      <c r="DZ63" s="697"/>
      <c r="EA63" s="697"/>
      <c r="EB63" s="697"/>
      <c r="EC63" s="697"/>
      <c r="ED63" s="697"/>
      <c r="EE63" s="697"/>
      <c r="EF63" s="697"/>
      <c r="EG63" s="697"/>
      <c r="EH63" s="697"/>
      <c r="EI63" s="697"/>
      <c r="EJ63" s="697"/>
      <c r="EK63" s="697"/>
      <c r="EL63" s="697"/>
      <c r="EM63" s="697"/>
      <c r="EN63" s="697"/>
      <c r="EO63" s="697"/>
      <c r="EP63" s="697"/>
      <c r="EQ63" s="697"/>
      <c r="ER63" s="697"/>
      <c r="ES63" s="697"/>
      <c r="ET63" s="697"/>
      <c r="EU63" s="697"/>
      <c r="EV63" s="697"/>
      <c r="EW63" s="697"/>
      <c r="EX63" s="697"/>
      <c r="EY63" s="697"/>
      <c r="EZ63" s="697"/>
      <c r="FA63" s="697"/>
      <c r="FB63" s="697"/>
      <c r="FC63" s="697"/>
      <c r="FD63" s="697"/>
      <c r="FE63" s="697"/>
      <c r="FF63" s="697"/>
      <c r="FG63" s="697"/>
      <c r="FH63" s="697"/>
      <c r="FI63" s="697"/>
      <c r="FJ63" s="697"/>
      <c r="FK63" s="698"/>
      <c r="FL63" s="698"/>
      <c r="FM63" s="698"/>
      <c r="FN63" s="698"/>
      <c r="FO63" s="698"/>
      <c r="FP63" s="698"/>
      <c r="FQ63" s="698"/>
      <c r="FR63" s="698"/>
      <c r="FS63" s="698"/>
      <c r="FT63" s="698"/>
      <c r="FU63" s="698"/>
      <c r="FV63" s="698"/>
      <c r="FW63" s="698"/>
      <c r="FX63" s="695"/>
      <c r="FY63" s="105"/>
      <c r="FZ63" s="17"/>
      <c r="GA63" s="17"/>
      <c r="GB63" s="8"/>
      <c r="GC63" s="8"/>
      <c r="GD63" s="8"/>
      <c r="GE63" s="8"/>
      <c r="GF63" s="8"/>
      <c r="GG63" s="8"/>
      <c r="GH63" s="8"/>
      <c r="GI63" s="8"/>
      <c r="GJ63" s="8"/>
      <c r="GK63" s="8"/>
      <c r="GL63" s="8"/>
      <c r="GM63" s="8"/>
      <c r="GN63" s="8"/>
      <c r="GO63" s="8"/>
      <c r="GP63" s="8"/>
      <c r="GQ63" s="8"/>
      <c r="GR63" s="8"/>
      <c r="GS63" s="8"/>
      <c r="GT63" s="8"/>
      <c r="GU63" s="8"/>
      <c r="GV63" s="8"/>
      <c r="GW63" s="8"/>
      <c r="GX63" s="8"/>
      <c r="GY63" s="8"/>
    </row>
    <row r="64" spans="2:207" s="8" customFormat="1" ht="28.5" customHeight="1">
      <c r="B64" s="198"/>
      <c r="C64" s="198"/>
      <c r="H64" s="361"/>
      <c r="I64" s="7"/>
      <c r="J64" s="7"/>
      <c r="K64" s="683"/>
      <c r="L64" s="361"/>
      <c r="M64" s="874"/>
      <c r="N64" s="874"/>
      <c r="O64" s="874"/>
      <c r="P64" s="874"/>
      <c r="Q64" s="874"/>
      <c r="R64" s="874"/>
      <c r="S64" s="874"/>
      <c r="T64" s="874"/>
      <c r="U64" s="874"/>
      <c r="V64" s="874"/>
      <c r="W64" s="874"/>
      <c r="X64" s="874"/>
      <c r="Y64" s="103"/>
      <c r="Z64" s="875"/>
      <c r="AA64" s="876"/>
      <c r="AB64" s="877"/>
      <c r="AC64" s="103"/>
      <c r="AD64" s="103"/>
      <c r="AE64" s="878">
        <v>8</v>
      </c>
      <c r="AF64" s="879"/>
      <c r="AG64" s="880"/>
      <c r="AH64" s="37"/>
      <c r="AI64" s="878">
        <v>5</v>
      </c>
      <c r="AJ64" s="879"/>
      <c r="AK64" s="880"/>
      <c r="AL64" s="7"/>
      <c r="AM64" s="7"/>
      <c r="AN64" s="1075"/>
      <c r="AO64" s="1076"/>
      <c r="AP64" s="1077"/>
      <c r="AQ64" s="16"/>
      <c r="AR64" s="1075"/>
      <c r="AS64" s="1076"/>
      <c r="AT64" s="1077"/>
      <c r="AU64" s="16"/>
      <c r="AV64" s="1075"/>
      <c r="AW64" s="1076"/>
      <c r="AX64" s="1077"/>
      <c r="AY64" s="16"/>
      <c r="AZ64" s="1075"/>
      <c r="BA64" s="1076"/>
      <c r="BB64" s="1077"/>
      <c r="BC64" s="16"/>
      <c r="BD64" s="1075"/>
      <c r="BE64" s="1076"/>
      <c r="BF64" s="1077"/>
      <c r="BG64" s="1081" t="s">
        <v>357</v>
      </c>
      <c r="BH64" s="928"/>
      <c r="BI64" s="928"/>
      <c r="BJ64" s="928"/>
      <c r="BK64" s="928"/>
      <c r="BL64" s="928"/>
      <c r="BM64" s="928"/>
      <c r="BN64" s="928"/>
      <c r="BO64" s="928"/>
      <c r="BP64" s="928"/>
      <c r="BQ64" s="928"/>
      <c r="BR64" s="928"/>
      <c r="BS64" s="928"/>
      <c r="BT64" s="928"/>
      <c r="BU64" s="928"/>
      <c r="BV64" s="928"/>
      <c r="BW64" s="928"/>
      <c r="BX64" s="19"/>
      <c r="BY64" s="19"/>
      <c r="BZ64" s="906"/>
      <c r="CA64" s="906"/>
      <c r="CB64" s="906"/>
      <c r="CC64" s="906"/>
      <c r="CD64" s="906"/>
      <c r="CE64" s="906"/>
      <c r="CF64" s="906"/>
      <c r="CG64" s="906"/>
      <c r="CH64" s="906"/>
      <c r="CI64" s="906"/>
      <c r="CJ64" s="906"/>
      <c r="CK64" s="906"/>
      <c r="CL64" s="906"/>
      <c r="CM64" s="906"/>
      <c r="CN64" s="906"/>
      <c r="CO64" s="906"/>
      <c r="CP64" s="906"/>
      <c r="CQ64" s="906"/>
      <c r="CR64" s="906"/>
      <c r="CS64" s="906"/>
      <c r="CT64" s="906"/>
      <c r="CU64" s="906"/>
      <c r="CV64" s="906"/>
      <c r="CW64" s="906"/>
      <c r="CX64" s="906"/>
      <c r="CY64" s="906"/>
      <c r="CZ64" s="906"/>
      <c r="DA64" s="906"/>
      <c r="DB64" s="906"/>
      <c r="DC64" s="906"/>
      <c r="DD64" s="906"/>
      <c r="DE64" s="906"/>
      <c r="DF64" s="906"/>
      <c r="DG64" s="906"/>
      <c r="DH64" s="906"/>
      <c r="DI64" s="906"/>
      <c r="DJ64" s="906"/>
      <c r="DK64" s="906"/>
      <c r="DL64" s="19"/>
      <c r="DM64" s="928" t="s">
        <v>358</v>
      </c>
      <c r="DN64" s="928"/>
      <c r="DO64" s="928"/>
      <c r="DP64" s="928"/>
      <c r="DQ64" s="928"/>
      <c r="DR64" s="928"/>
      <c r="DS64" s="928"/>
      <c r="DT64" s="928"/>
      <c r="DU64" s="928"/>
      <c r="DV64" s="928"/>
      <c r="DW64" s="928"/>
      <c r="DX64" s="928"/>
      <c r="DY64" s="928"/>
      <c r="DZ64" s="928"/>
      <c r="EA64" s="928"/>
      <c r="EB64" s="928"/>
      <c r="EC64" s="928"/>
      <c r="ED64" s="928"/>
      <c r="EE64" s="19"/>
      <c r="EF64" s="19"/>
      <c r="EG64" s="906"/>
      <c r="EH64" s="906"/>
      <c r="EI64" s="906"/>
      <c r="EJ64" s="906"/>
      <c r="EK64" s="906"/>
      <c r="EL64" s="906"/>
      <c r="EM64" s="906"/>
      <c r="EN64" s="906"/>
      <c r="EO64" s="906"/>
      <c r="EP64" s="906"/>
      <c r="EQ64" s="906"/>
      <c r="ER64" s="906"/>
      <c r="ES64" s="906"/>
      <c r="ET64" s="906"/>
      <c r="EU64" s="906"/>
      <c r="EV64" s="906"/>
      <c r="EW64" s="906"/>
      <c r="EX64" s="906"/>
      <c r="EY64" s="906"/>
      <c r="EZ64" s="906"/>
      <c r="FA64" s="906"/>
      <c r="FB64" s="906"/>
      <c r="FC64" s="906"/>
      <c r="FD64" s="906"/>
      <c r="FE64" s="906"/>
      <c r="FF64" s="906"/>
      <c r="FG64" s="906"/>
      <c r="FH64" s="906"/>
      <c r="FI64" s="906"/>
      <c r="FJ64" s="906"/>
      <c r="FK64" s="906"/>
      <c r="FL64" s="906"/>
      <c r="FM64" s="906"/>
      <c r="FN64" s="906"/>
      <c r="FO64" s="906"/>
      <c r="FP64" s="906"/>
      <c r="FQ64" s="906"/>
      <c r="FR64" s="906"/>
      <c r="FS64" s="906"/>
      <c r="FT64" s="906"/>
      <c r="FU64" s="906"/>
      <c r="FV64" s="906"/>
      <c r="FW64" s="7"/>
      <c r="FX64" s="683"/>
      <c r="FY64" s="105"/>
    </row>
    <row r="65" spans="2:207" s="25" customFormat="1" ht="9.75" customHeight="1">
      <c r="B65" s="251"/>
      <c r="C65" s="251"/>
      <c r="H65" s="674"/>
      <c r="I65" s="39"/>
      <c r="J65" s="39"/>
      <c r="K65" s="680"/>
      <c r="L65" s="674"/>
      <c r="M65" s="874"/>
      <c r="N65" s="874"/>
      <c r="O65" s="874"/>
      <c r="P65" s="874"/>
      <c r="Q65" s="874"/>
      <c r="R65" s="874"/>
      <c r="S65" s="874"/>
      <c r="T65" s="874"/>
      <c r="U65" s="874"/>
      <c r="V65" s="874"/>
      <c r="W65" s="874"/>
      <c r="X65" s="874"/>
      <c r="Y65" s="368"/>
      <c r="Z65" s="368"/>
      <c r="AA65" s="368"/>
      <c r="AB65" s="368"/>
      <c r="AC65" s="368"/>
      <c r="AD65" s="368"/>
      <c r="AE65" s="38"/>
      <c r="AF65" s="38"/>
      <c r="AG65" s="38"/>
      <c r="AH65" s="38"/>
      <c r="AI65" s="38"/>
      <c r="AJ65" s="38"/>
      <c r="AK65" s="38"/>
      <c r="AL65" s="50"/>
      <c r="AM65" s="50"/>
      <c r="AN65" s="322"/>
      <c r="AO65" s="819">
        <v>3</v>
      </c>
      <c r="AP65" s="819"/>
      <c r="AQ65" s="819"/>
      <c r="AR65" s="819"/>
      <c r="AS65" s="104"/>
      <c r="AT65" s="104"/>
      <c r="AU65" s="104"/>
      <c r="AV65" s="104"/>
      <c r="AW65" s="104"/>
      <c r="AX65" s="104"/>
      <c r="AY65" s="104"/>
      <c r="AZ65" s="669"/>
      <c r="BA65" s="669"/>
      <c r="BB65" s="669"/>
      <c r="BC65" s="819">
        <v>5</v>
      </c>
      <c r="BD65" s="819"/>
      <c r="BE65" s="819"/>
      <c r="BF65" s="819"/>
      <c r="BG65" s="104"/>
      <c r="BH65" s="372"/>
      <c r="BI65" s="104"/>
      <c r="BJ65" s="104"/>
      <c r="BK65" s="104"/>
      <c r="BL65" s="104"/>
      <c r="BM65" s="104"/>
      <c r="BN65" s="104"/>
      <c r="BO65" s="104"/>
      <c r="BP65" s="104"/>
      <c r="BQ65" s="104"/>
      <c r="BR65" s="104"/>
      <c r="BS65" s="104"/>
      <c r="BT65" s="104"/>
      <c r="BU65" s="104"/>
      <c r="BV65" s="104"/>
      <c r="BW65" s="104"/>
      <c r="BX65" s="104"/>
      <c r="BY65" s="104"/>
      <c r="BZ65" s="104"/>
      <c r="CA65" s="104"/>
      <c r="CB65" s="104"/>
      <c r="CC65" s="104"/>
      <c r="CD65" s="104"/>
      <c r="CE65" s="104"/>
      <c r="CF65" s="104"/>
      <c r="CG65" s="104"/>
      <c r="CH65" s="619"/>
      <c r="CI65" s="619"/>
      <c r="CJ65" s="104"/>
      <c r="CK65" s="104"/>
      <c r="CL65" s="819">
        <v>10</v>
      </c>
      <c r="CM65" s="819"/>
      <c r="CN65" s="819"/>
      <c r="CO65" s="819"/>
      <c r="CP65" s="104"/>
      <c r="CQ65" s="104"/>
      <c r="CR65" s="104"/>
      <c r="CS65" s="104"/>
      <c r="CT65" s="104"/>
      <c r="CU65" s="104"/>
      <c r="CV65" s="104"/>
      <c r="CW65" s="104"/>
      <c r="CX65" s="104"/>
      <c r="CY65" s="104"/>
      <c r="CZ65" s="104"/>
      <c r="DA65" s="104"/>
      <c r="DB65" s="104"/>
      <c r="DC65" s="104"/>
      <c r="DD65" s="104"/>
      <c r="DE65" s="104"/>
      <c r="DF65" s="104"/>
      <c r="DG65" s="104"/>
      <c r="DH65" s="104"/>
      <c r="DI65" s="669"/>
      <c r="DJ65" s="669"/>
      <c r="DK65" s="669"/>
      <c r="DL65" s="104"/>
      <c r="DM65" s="104"/>
      <c r="DN65" s="104"/>
      <c r="DO65" s="104"/>
      <c r="DP65" s="104"/>
      <c r="DQ65" s="104"/>
      <c r="DR65" s="104"/>
      <c r="DS65" s="104"/>
      <c r="DT65" s="104"/>
      <c r="DU65" s="819">
        <v>15</v>
      </c>
      <c r="DV65" s="819"/>
      <c r="DW65" s="819"/>
      <c r="DX65" s="819"/>
      <c r="DY65" s="104"/>
      <c r="DZ65" s="104"/>
      <c r="EA65" s="104"/>
      <c r="EB65" s="104"/>
      <c r="EC65" s="104"/>
      <c r="ED65" s="104"/>
      <c r="EE65" s="104"/>
      <c r="EF65" s="104"/>
      <c r="EG65" s="104"/>
      <c r="EH65" s="104"/>
      <c r="EI65" s="104"/>
      <c r="EJ65" s="104"/>
      <c r="EK65" s="104"/>
      <c r="EL65" s="104"/>
      <c r="EM65" s="104"/>
      <c r="EN65" s="104"/>
      <c r="EO65" s="619"/>
      <c r="EP65" s="619"/>
      <c r="EQ65" s="619"/>
      <c r="ER65" s="104"/>
      <c r="ES65" s="104"/>
      <c r="ET65" s="104"/>
      <c r="EU65" s="104"/>
      <c r="EV65" s="104"/>
      <c r="EW65" s="104"/>
      <c r="EX65" s="104"/>
      <c r="EY65" s="104"/>
      <c r="EZ65" s="104"/>
      <c r="FA65" s="104"/>
      <c r="FB65" s="104"/>
      <c r="FC65" s="104"/>
      <c r="FD65" s="819">
        <v>20</v>
      </c>
      <c r="FE65" s="819"/>
      <c r="FF65" s="819"/>
      <c r="FG65" s="819"/>
      <c r="FH65" s="372"/>
      <c r="FI65" s="372"/>
      <c r="FJ65" s="372"/>
      <c r="FK65" s="372"/>
      <c r="FL65" s="372"/>
      <c r="FM65" s="372"/>
      <c r="FN65" s="372"/>
      <c r="FO65" s="372"/>
      <c r="FP65" s="372"/>
      <c r="FQ65" s="372"/>
      <c r="FR65" s="372"/>
      <c r="FS65" s="372"/>
      <c r="FT65" s="372"/>
      <c r="FU65" s="372"/>
      <c r="FV65" s="372"/>
      <c r="FW65" s="39"/>
      <c r="FX65" s="680"/>
      <c r="FY65" s="105"/>
      <c r="FZ65" s="1135" t="s">
        <v>371</v>
      </c>
      <c r="GA65" s="923"/>
      <c r="GB65" s="8"/>
      <c r="GC65" s="8"/>
      <c r="GD65" s="8"/>
      <c r="GE65" s="8"/>
      <c r="GF65" s="8"/>
      <c r="GG65" s="8"/>
      <c r="GH65" s="8"/>
      <c r="GI65" s="8"/>
      <c r="GJ65" s="8"/>
      <c r="GK65" s="8"/>
      <c r="GL65" s="8"/>
      <c r="GM65" s="8"/>
      <c r="GN65" s="8"/>
      <c r="GO65" s="8"/>
      <c r="GP65" s="8"/>
      <c r="GQ65" s="8"/>
      <c r="GR65" s="8"/>
      <c r="GS65" s="8"/>
      <c r="GT65" s="8"/>
      <c r="GU65" s="8"/>
      <c r="GV65" s="8"/>
      <c r="GW65" s="8"/>
      <c r="GX65" s="8"/>
      <c r="GY65" s="8"/>
    </row>
    <row r="66" spans="2:207" s="8" customFormat="1" ht="28.5" customHeight="1">
      <c r="B66" s="924">
        <v>2</v>
      </c>
      <c r="C66" s="924"/>
      <c r="D66" s="924"/>
      <c r="E66" s="924"/>
      <c r="F66" s="924"/>
      <c r="G66" s="1114"/>
      <c r="H66" s="681"/>
      <c r="I66" s="682"/>
      <c r="J66" s="682"/>
      <c r="K66" s="699"/>
      <c r="L66" s="681"/>
      <c r="M66" s="874" t="s">
        <v>366</v>
      </c>
      <c r="N66" s="874"/>
      <c r="O66" s="874"/>
      <c r="P66" s="874"/>
      <c r="Q66" s="874"/>
      <c r="R66" s="874"/>
      <c r="S66" s="874"/>
      <c r="T66" s="874"/>
      <c r="U66" s="874"/>
      <c r="V66" s="874"/>
      <c r="W66" s="874"/>
      <c r="X66" s="874"/>
      <c r="Y66" s="103"/>
      <c r="Z66" s="937"/>
      <c r="AA66" s="938"/>
      <c r="AB66" s="939"/>
      <c r="AC66" s="317"/>
      <c r="AD66" s="317"/>
      <c r="AE66" s="878">
        <v>8</v>
      </c>
      <c r="AF66" s="879"/>
      <c r="AG66" s="880"/>
      <c r="AH66" s="37"/>
      <c r="AI66" s="878">
        <v>6</v>
      </c>
      <c r="AJ66" s="879"/>
      <c r="AK66" s="880"/>
      <c r="AL66" s="317"/>
      <c r="AM66" s="317"/>
      <c r="AN66" s="920" t="str">
        <f>MID('別二(1)'!$AD$11,1,1)</f>
        <v/>
      </c>
      <c r="AO66" s="921"/>
      <c r="AP66" s="921"/>
      <c r="AQ66" s="921"/>
      <c r="AR66" s="921"/>
      <c r="AS66" s="922"/>
      <c r="AT66" s="318"/>
      <c r="AU66" s="920" t="str">
        <f>MID('別二(1)'!$AD$11,2,1)</f>
        <v/>
      </c>
      <c r="AV66" s="921"/>
      <c r="AW66" s="921"/>
      <c r="AX66" s="921"/>
      <c r="AY66" s="921"/>
      <c r="AZ66" s="922"/>
      <c r="BA66" s="318"/>
      <c r="BB66" s="920" t="str">
        <f>MID('別二(1)'!$AD$11,3,1)</f>
        <v/>
      </c>
      <c r="BC66" s="921"/>
      <c r="BD66" s="921"/>
      <c r="BE66" s="921"/>
      <c r="BF66" s="921"/>
      <c r="BG66" s="922"/>
      <c r="BH66" s="318"/>
      <c r="BI66" s="920" t="str">
        <f>MID('別二(1)'!$AD$11,4,1)</f>
        <v/>
      </c>
      <c r="BJ66" s="921"/>
      <c r="BK66" s="921"/>
      <c r="BL66" s="921"/>
      <c r="BM66" s="921"/>
      <c r="BN66" s="922"/>
      <c r="BO66" s="318"/>
      <c r="BP66" s="920" t="str">
        <f>MID('別二(1)'!$AD$11,5,1)</f>
        <v/>
      </c>
      <c r="BQ66" s="921"/>
      <c r="BR66" s="921"/>
      <c r="BS66" s="921"/>
      <c r="BT66" s="921"/>
      <c r="BU66" s="922"/>
      <c r="BV66" s="318"/>
      <c r="BW66" s="920" t="str">
        <f>MID('別二(1)'!$AD$11,6,1)</f>
        <v/>
      </c>
      <c r="BX66" s="921"/>
      <c r="BY66" s="921"/>
      <c r="BZ66" s="921"/>
      <c r="CA66" s="921"/>
      <c r="CB66" s="922"/>
      <c r="CC66" s="318"/>
      <c r="CD66" s="920" t="str">
        <f>MID('別二(1)'!$AD$11,7,1)</f>
        <v/>
      </c>
      <c r="CE66" s="921"/>
      <c r="CF66" s="921"/>
      <c r="CG66" s="921"/>
      <c r="CH66" s="921"/>
      <c r="CI66" s="922"/>
      <c r="CJ66" s="318"/>
      <c r="CK66" s="920" t="str">
        <f>MID('別二(1)'!$AD$11,8,1)</f>
        <v/>
      </c>
      <c r="CL66" s="921"/>
      <c r="CM66" s="921"/>
      <c r="CN66" s="921"/>
      <c r="CO66" s="921"/>
      <c r="CP66" s="922"/>
      <c r="CQ66" s="318"/>
      <c r="CR66" s="920" t="str">
        <f>MID('別二(1)'!$AD$11,9,1)</f>
        <v/>
      </c>
      <c r="CS66" s="921"/>
      <c r="CT66" s="921"/>
      <c r="CU66" s="921"/>
      <c r="CV66" s="921"/>
      <c r="CW66" s="922"/>
      <c r="CX66" s="318"/>
      <c r="CY66" s="920" t="str">
        <f>MID('別二(1)'!$AD$11,10,1)</f>
        <v/>
      </c>
      <c r="CZ66" s="921"/>
      <c r="DA66" s="921"/>
      <c r="DB66" s="921"/>
      <c r="DC66" s="921"/>
      <c r="DD66" s="922"/>
      <c r="DE66" s="318"/>
      <c r="DF66" s="920" t="str">
        <f>MID('別二(1)'!$AD$11,11,1)</f>
        <v/>
      </c>
      <c r="DG66" s="921"/>
      <c r="DH66" s="921"/>
      <c r="DI66" s="921"/>
      <c r="DJ66" s="921"/>
      <c r="DK66" s="922"/>
      <c r="DL66" s="318"/>
      <c r="DM66" s="920" t="str">
        <f>MID('別二(1)'!$AD$11,12,1)</f>
        <v/>
      </c>
      <c r="DN66" s="921"/>
      <c r="DO66" s="921"/>
      <c r="DP66" s="921"/>
      <c r="DQ66" s="921"/>
      <c r="DR66" s="922"/>
      <c r="DS66" s="318"/>
      <c r="DT66" s="920" t="str">
        <f>MID('別二(1)'!$AD$11,13,1)</f>
        <v/>
      </c>
      <c r="DU66" s="921"/>
      <c r="DV66" s="921"/>
      <c r="DW66" s="921"/>
      <c r="DX66" s="921"/>
      <c r="DY66" s="922"/>
      <c r="DZ66" s="318"/>
      <c r="EA66" s="920" t="str">
        <f>MID('別二(1)'!$AD$11,14,1)</f>
        <v/>
      </c>
      <c r="EB66" s="921"/>
      <c r="EC66" s="921"/>
      <c r="ED66" s="921"/>
      <c r="EE66" s="921"/>
      <c r="EF66" s="922"/>
      <c r="EG66" s="318"/>
      <c r="EH66" s="920" t="str">
        <f>MID('別二(1)'!$AD$11,15,1)</f>
        <v/>
      </c>
      <c r="EI66" s="921"/>
      <c r="EJ66" s="921"/>
      <c r="EK66" s="921"/>
      <c r="EL66" s="921"/>
      <c r="EM66" s="922"/>
      <c r="EN66" s="318"/>
      <c r="EO66" s="920" t="str">
        <f>MID('別二(1)'!$AD$11,16,1)</f>
        <v/>
      </c>
      <c r="EP66" s="921"/>
      <c r="EQ66" s="921"/>
      <c r="ER66" s="921"/>
      <c r="ES66" s="921"/>
      <c r="ET66" s="922"/>
      <c r="EU66" s="318"/>
      <c r="EV66" s="920" t="str">
        <f>MID('別二(1)'!$AD$11,17,1)</f>
        <v/>
      </c>
      <c r="EW66" s="921"/>
      <c r="EX66" s="921"/>
      <c r="EY66" s="921"/>
      <c r="EZ66" s="921"/>
      <c r="FA66" s="922"/>
      <c r="FB66" s="318"/>
      <c r="FC66" s="920" t="str">
        <f>MID('別二(1)'!$AD$11,18,1)</f>
        <v/>
      </c>
      <c r="FD66" s="921"/>
      <c r="FE66" s="921"/>
      <c r="FF66" s="921"/>
      <c r="FG66" s="921"/>
      <c r="FH66" s="922"/>
      <c r="FI66" s="318"/>
      <c r="FJ66" s="920" t="str">
        <f>MID('別二(1)'!$AD$11,19,1)</f>
        <v/>
      </c>
      <c r="FK66" s="921"/>
      <c r="FL66" s="921"/>
      <c r="FM66" s="921"/>
      <c r="FN66" s="921"/>
      <c r="FO66" s="922"/>
      <c r="FP66" s="318"/>
      <c r="FQ66" s="920" t="str">
        <f>MID('別二(1)'!$AD$11,20,1)</f>
        <v/>
      </c>
      <c r="FR66" s="921"/>
      <c r="FS66" s="921"/>
      <c r="FT66" s="921"/>
      <c r="FU66" s="921"/>
      <c r="FV66" s="922"/>
      <c r="FW66" s="7"/>
      <c r="FX66" s="683"/>
      <c r="FY66" s="245"/>
      <c r="FZ66" s="1135"/>
      <c r="GA66" s="923"/>
    </row>
    <row r="67" spans="2:207" s="51" customFormat="1" ht="9.75" customHeight="1">
      <c r="B67" s="924"/>
      <c r="C67" s="924"/>
      <c r="D67" s="924"/>
      <c r="E67" s="924"/>
      <c r="F67" s="924"/>
      <c r="G67" s="1114"/>
      <c r="H67" s="684"/>
      <c r="I67" s="72"/>
      <c r="J67" s="72"/>
      <c r="K67" s="685"/>
      <c r="L67" s="684"/>
      <c r="M67" s="72"/>
      <c r="N67" s="616"/>
      <c r="O67" s="616"/>
      <c r="P67" s="616"/>
      <c r="Q67" s="616"/>
      <c r="R67" s="616"/>
      <c r="S67" s="616"/>
      <c r="T67" s="616"/>
      <c r="U67" s="616"/>
      <c r="V67" s="616"/>
      <c r="W67" s="616"/>
      <c r="X67" s="616"/>
      <c r="Y67" s="97"/>
      <c r="Z67" s="104"/>
      <c r="AA67" s="104"/>
      <c r="AB67" s="104"/>
      <c r="AC67" s="104"/>
      <c r="AD67" s="104"/>
      <c r="AE67" s="38"/>
      <c r="AF67" s="38"/>
      <c r="AG67" s="38"/>
      <c r="AH67" s="38"/>
      <c r="AI67" s="38"/>
      <c r="AJ67" s="38"/>
      <c r="AK67" s="38"/>
      <c r="AL67" s="104"/>
      <c r="AM67" s="104"/>
      <c r="AN67" s="669"/>
      <c r="AO67" s="819">
        <v>23</v>
      </c>
      <c r="AP67" s="819"/>
      <c r="AQ67" s="819"/>
      <c r="AR67" s="819"/>
      <c r="AS67" s="104"/>
      <c r="AT67" s="104"/>
      <c r="AU67" s="104"/>
      <c r="AV67" s="104"/>
      <c r="AW67" s="104"/>
      <c r="AX67" s="104"/>
      <c r="AY67" s="104"/>
      <c r="AZ67" s="669"/>
      <c r="BA67" s="669"/>
      <c r="BB67" s="669"/>
      <c r="BC67" s="819">
        <v>25</v>
      </c>
      <c r="BD67" s="819"/>
      <c r="BE67" s="819"/>
      <c r="BF67" s="819"/>
      <c r="BG67" s="104"/>
      <c r="BH67" s="372"/>
      <c r="BI67" s="104"/>
      <c r="BJ67" s="104"/>
      <c r="BK67" s="104"/>
      <c r="BL67" s="104"/>
      <c r="BM67" s="104"/>
      <c r="BN67" s="104"/>
      <c r="BO67" s="104"/>
      <c r="BP67" s="104"/>
      <c r="BQ67" s="104"/>
      <c r="BR67" s="104"/>
      <c r="BS67" s="104"/>
      <c r="BT67" s="104"/>
      <c r="BU67" s="104"/>
      <c r="BV67" s="104"/>
      <c r="BW67" s="104"/>
      <c r="BX67" s="104"/>
      <c r="BY67" s="104"/>
      <c r="BZ67" s="104"/>
      <c r="CA67" s="104"/>
      <c r="CB67" s="104"/>
      <c r="CC67" s="104"/>
      <c r="CD67" s="104"/>
      <c r="CE67" s="104"/>
      <c r="CF67" s="104"/>
      <c r="CG67" s="104"/>
      <c r="CH67" s="619"/>
      <c r="CI67" s="619"/>
      <c r="CJ67" s="104"/>
      <c r="CK67" s="104"/>
      <c r="CL67" s="819">
        <v>30</v>
      </c>
      <c r="CM67" s="819"/>
      <c r="CN67" s="819"/>
      <c r="CO67" s="819"/>
      <c r="CP67" s="104"/>
      <c r="CQ67" s="104"/>
      <c r="CR67" s="104"/>
      <c r="CS67" s="104"/>
      <c r="CT67" s="104"/>
      <c r="CU67" s="104"/>
      <c r="CV67" s="104"/>
      <c r="CW67" s="104"/>
      <c r="CX67" s="104"/>
      <c r="CY67" s="104"/>
      <c r="CZ67" s="104"/>
      <c r="DA67" s="104"/>
      <c r="DB67" s="104"/>
      <c r="DC67" s="104"/>
      <c r="DD67" s="104"/>
      <c r="DE67" s="104"/>
      <c r="DF67" s="104"/>
      <c r="DG67" s="104"/>
      <c r="DH67" s="104"/>
      <c r="DI67" s="669"/>
      <c r="DJ67" s="669"/>
      <c r="DK67" s="669"/>
      <c r="DL67" s="104"/>
      <c r="DM67" s="104"/>
      <c r="DN67" s="104"/>
      <c r="DO67" s="104"/>
      <c r="DP67" s="104"/>
      <c r="DQ67" s="104"/>
      <c r="DR67" s="104"/>
      <c r="DS67" s="104"/>
      <c r="DT67" s="104"/>
      <c r="DU67" s="819">
        <v>35</v>
      </c>
      <c r="DV67" s="819"/>
      <c r="DW67" s="819"/>
      <c r="DX67" s="819"/>
      <c r="DY67" s="104"/>
      <c r="DZ67" s="104"/>
      <c r="EA67" s="104"/>
      <c r="EB67" s="104"/>
      <c r="EC67" s="104"/>
      <c r="ED67" s="104"/>
      <c r="EE67" s="104"/>
      <c r="EF67" s="104"/>
      <c r="EG67" s="104"/>
      <c r="EH67" s="104"/>
      <c r="EI67" s="104"/>
      <c r="EJ67" s="104"/>
      <c r="EK67" s="104"/>
      <c r="EL67" s="104"/>
      <c r="EM67" s="104"/>
      <c r="EN67" s="104"/>
      <c r="EO67" s="619"/>
      <c r="EP67" s="619"/>
      <c r="EQ67" s="619"/>
      <c r="ER67" s="104"/>
      <c r="ES67" s="104"/>
      <c r="ET67" s="104"/>
      <c r="EU67" s="104"/>
      <c r="EV67" s="104"/>
      <c r="EW67" s="104"/>
      <c r="EX67" s="104"/>
      <c r="EY67" s="104"/>
      <c r="EZ67" s="104"/>
      <c r="FA67" s="104"/>
      <c r="FB67" s="104"/>
      <c r="FC67" s="104"/>
      <c r="FD67" s="819">
        <v>40</v>
      </c>
      <c r="FE67" s="819"/>
      <c r="FF67" s="819"/>
      <c r="FG67" s="819"/>
      <c r="FH67" s="372"/>
      <c r="FI67" s="372"/>
      <c r="FJ67" s="372"/>
      <c r="FK67" s="372"/>
      <c r="FL67" s="372"/>
      <c r="FM67" s="372"/>
      <c r="FN67" s="372"/>
      <c r="FO67" s="372"/>
      <c r="FP67" s="372"/>
      <c r="FQ67" s="372"/>
      <c r="FR67" s="372"/>
      <c r="FS67" s="372"/>
      <c r="FT67" s="372"/>
      <c r="FU67" s="372"/>
      <c r="FV67" s="372"/>
      <c r="FW67" s="72"/>
      <c r="FX67" s="685"/>
      <c r="FY67" s="105"/>
      <c r="FZ67" s="1135"/>
      <c r="GA67" s="923"/>
      <c r="GB67" s="8"/>
      <c r="GC67" s="8"/>
      <c r="GD67" s="8"/>
      <c r="GE67" s="8"/>
      <c r="GF67" s="8"/>
      <c r="GG67" s="8"/>
      <c r="GH67" s="8"/>
      <c r="GI67" s="8"/>
      <c r="GJ67" s="8"/>
      <c r="GK67" s="8"/>
      <c r="GL67" s="8"/>
      <c r="GM67" s="8"/>
      <c r="GN67" s="8"/>
      <c r="GO67" s="8"/>
      <c r="GP67" s="8"/>
      <c r="GQ67" s="8"/>
      <c r="GR67" s="8"/>
      <c r="GS67" s="8"/>
      <c r="GT67" s="8"/>
      <c r="GU67" s="8"/>
      <c r="GV67" s="8"/>
      <c r="GW67" s="8"/>
      <c r="GX67" s="8"/>
      <c r="GY67" s="8"/>
    </row>
    <row r="68" spans="2:207" s="8" customFormat="1" ht="28.5" customHeight="1">
      <c r="B68" s="924"/>
      <c r="C68" s="924"/>
      <c r="D68" s="924"/>
      <c r="E68" s="924"/>
      <c r="F68" s="924"/>
      <c r="G68" s="1114"/>
      <c r="H68" s="1110" t="s">
        <v>367</v>
      </c>
      <c r="I68" s="1111"/>
      <c r="J68" s="1111"/>
      <c r="K68" s="1112"/>
      <c r="L68" s="361"/>
      <c r="M68" s="7"/>
      <c r="N68" s="335"/>
      <c r="O68" s="335"/>
      <c r="P68" s="335"/>
      <c r="Q68" s="335"/>
      <c r="R68" s="335"/>
      <c r="S68" s="335"/>
      <c r="T68" s="335"/>
      <c r="U68" s="335"/>
      <c r="V68" s="335"/>
      <c r="W68" s="335"/>
      <c r="X68" s="335"/>
      <c r="Y68" s="103"/>
      <c r="Z68" s="321"/>
      <c r="AA68" s="321"/>
      <c r="AB68" s="321"/>
      <c r="AC68" s="321"/>
      <c r="AD68" s="321"/>
      <c r="AE68" s="620"/>
      <c r="AF68" s="620"/>
      <c r="AG68" s="620"/>
      <c r="AH68" s="620"/>
      <c r="AI68" s="620"/>
      <c r="AJ68" s="620"/>
      <c r="AK68" s="620"/>
      <c r="AL68" s="321"/>
      <c r="AM68" s="19"/>
      <c r="AN68" s="920" t="str">
        <f>MID('別二(1)'!$AD$11,21,1)</f>
        <v/>
      </c>
      <c r="AO68" s="921"/>
      <c r="AP68" s="921"/>
      <c r="AQ68" s="921"/>
      <c r="AR68" s="921"/>
      <c r="AS68" s="922"/>
      <c r="AT68" s="318"/>
      <c r="AU68" s="920" t="str">
        <f>MID('別二(1)'!$AD$11,22,1)</f>
        <v/>
      </c>
      <c r="AV68" s="921"/>
      <c r="AW68" s="921"/>
      <c r="AX68" s="921"/>
      <c r="AY68" s="921"/>
      <c r="AZ68" s="922"/>
      <c r="BA68" s="318"/>
      <c r="BB68" s="920" t="str">
        <f>MID('別二(1)'!$AD$11,23,1)</f>
        <v/>
      </c>
      <c r="BC68" s="921"/>
      <c r="BD68" s="921"/>
      <c r="BE68" s="921"/>
      <c r="BF68" s="921"/>
      <c r="BG68" s="922"/>
      <c r="BH68" s="318"/>
      <c r="BI68" s="920" t="str">
        <f>MID('別二(1)'!$AD$11,24,1)</f>
        <v/>
      </c>
      <c r="BJ68" s="921"/>
      <c r="BK68" s="921"/>
      <c r="BL68" s="921"/>
      <c r="BM68" s="921"/>
      <c r="BN68" s="922"/>
      <c r="BO68" s="318"/>
      <c r="BP68" s="920" t="str">
        <f>MID('別二(1)'!$AD$11,25,1)</f>
        <v/>
      </c>
      <c r="BQ68" s="921"/>
      <c r="BR68" s="921"/>
      <c r="BS68" s="921"/>
      <c r="BT68" s="921"/>
      <c r="BU68" s="922"/>
      <c r="BV68" s="318"/>
      <c r="BW68" s="920" t="str">
        <f>MID('別二(1)'!$AD$11,26,1)</f>
        <v/>
      </c>
      <c r="BX68" s="921"/>
      <c r="BY68" s="921"/>
      <c r="BZ68" s="921"/>
      <c r="CA68" s="921"/>
      <c r="CB68" s="922"/>
      <c r="CC68" s="318"/>
      <c r="CD68" s="920" t="str">
        <f>MID('別二(1)'!$AD$11,27,1)</f>
        <v/>
      </c>
      <c r="CE68" s="921"/>
      <c r="CF68" s="921"/>
      <c r="CG68" s="921"/>
      <c r="CH68" s="921"/>
      <c r="CI68" s="922"/>
      <c r="CJ68" s="318"/>
      <c r="CK68" s="920" t="str">
        <f>MID('別二(1)'!$AD$11,28,1)</f>
        <v/>
      </c>
      <c r="CL68" s="921"/>
      <c r="CM68" s="921"/>
      <c r="CN68" s="921"/>
      <c r="CO68" s="921"/>
      <c r="CP68" s="922"/>
      <c r="CQ68" s="318"/>
      <c r="CR68" s="920" t="str">
        <f>MID('別二(1)'!$AD$11,29,1)</f>
        <v/>
      </c>
      <c r="CS68" s="921"/>
      <c r="CT68" s="921"/>
      <c r="CU68" s="921"/>
      <c r="CV68" s="921"/>
      <c r="CW68" s="922"/>
      <c r="CX68" s="318"/>
      <c r="CY68" s="920" t="str">
        <f>MID('別二(1)'!$AD$11,30,1)</f>
        <v/>
      </c>
      <c r="CZ68" s="921"/>
      <c r="DA68" s="921"/>
      <c r="DB68" s="921"/>
      <c r="DC68" s="921"/>
      <c r="DD68" s="922"/>
      <c r="DE68" s="318"/>
      <c r="DF68" s="920" t="str">
        <f>MID('別二(1)'!$AD$11,31,1)</f>
        <v/>
      </c>
      <c r="DG68" s="921"/>
      <c r="DH68" s="921"/>
      <c r="DI68" s="921"/>
      <c r="DJ68" s="921"/>
      <c r="DK68" s="922"/>
      <c r="DL68" s="318"/>
      <c r="DM68" s="920" t="str">
        <f>MID('別二(1)'!$AD$11,32,1)</f>
        <v/>
      </c>
      <c r="DN68" s="921"/>
      <c r="DO68" s="921"/>
      <c r="DP68" s="921"/>
      <c r="DQ68" s="921"/>
      <c r="DR68" s="922"/>
      <c r="DS68" s="318"/>
      <c r="DT68" s="920" t="str">
        <f>MID('別二(1)'!$AD$11,33,1)</f>
        <v/>
      </c>
      <c r="DU68" s="921"/>
      <c r="DV68" s="921"/>
      <c r="DW68" s="921"/>
      <c r="DX68" s="921"/>
      <c r="DY68" s="922"/>
      <c r="DZ68" s="318"/>
      <c r="EA68" s="920" t="str">
        <f>MID('別二(1)'!$AD$11,34,1)</f>
        <v/>
      </c>
      <c r="EB68" s="921"/>
      <c r="EC68" s="921"/>
      <c r="ED68" s="921"/>
      <c r="EE68" s="921"/>
      <c r="EF68" s="922"/>
      <c r="EG68" s="318"/>
      <c r="EH68" s="920" t="str">
        <f>MID('別二(1)'!$AD$11,35,1)</f>
        <v/>
      </c>
      <c r="EI68" s="921"/>
      <c r="EJ68" s="921"/>
      <c r="EK68" s="921"/>
      <c r="EL68" s="921"/>
      <c r="EM68" s="922"/>
      <c r="EN68" s="318"/>
      <c r="EO68" s="920" t="str">
        <f>MID('別二(1)'!$AD$11,36,1)</f>
        <v/>
      </c>
      <c r="EP68" s="921"/>
      <c r="EQ68" s="921"/>
      <c r="ER68" s="921"/>
      <c r="ES68" s="921"/>
      <c r="ET68" s="922"/>
      <c r="EU68" s="318"/>
      <c r="EV68" s="920" t="str">
        <f>MID('別二(1)'!$AD$11,37,1)</f>
        <v/>
      </c>
      <c r="EW68" s="921"/>
      <c r="EX68" s="921"/>
      <c r="EY68" s="921"/>
      <c r="EZ68" s="921"/>
      <c r="FA68" s="922"/>
      <c r="FB68" s="318"/>
      <c r="FC68" s="920" t="str">
        <f>MID('別二(1)'!$AD$11,38,1)</f>
        <v/>
      </c>
      <c r="FD68" s="921"/>
      <c r="FE68" s="921"/>
      <c r="FF68" s="921"/>
      <c r="FG68" s="921"/>
      <c r="FH68" s="922"/>
      <c r="FI68" s="318"/>
      <c r="FJ68" s="920" t="str">
        <f>MID('別二(1)'!$AD$11,39,1)</f>
        <v/>
      </c>
      <c r="FK68" s="921"/>
      <c r="FL68" s="921"/>
      <c r="FM68" s="921"/>
      <c r="FN68" s="921"/>
      <c r="FO68" s="922"/>
      <c r="FP68" s="318"/>
      <c r="FQ68" s="920" t="str">
        <f>MID('別二(1)'!$AD$11,40,1)</f>
        <v/>
      </c>
      <c r="FR68" s="921"/>
      <c r="FS68" s="921"/>
      <c r="FT68" s="921"/>
      <c r="FU68" s="921"/>
      <c r="FV68" s="922"/>
      <c r="FW68" s="7"/>
      <c r="FX68" s="683"/>
      <c r="FY68" s="245"/>
      <c r="FZ68" s="1135"/>
      <c r="GA68" s="923"/>
    </row>
    <row r="69" spans="2:207" s="25" customFormat="1" ht="9.75" customHeight="1">
      <c r="H69" s="1110"/>
      <c r="I69" s="1111"/>
      <c r="J69" s="1111"/>
      <c r="K69" s="1112"/>
      <c r="L69" s="674"/>
      <c r="M69" s="39"/>
      <c r="N69" s="339"/>
      <c r="O69" s="339"/>
      <c r="P69" s="339"/>
      <c r="Q69" s="339"/>
      <c r="R69" s="339"/>
      <c r="S69" s="339"/>
      <c r="T69" s="339"/>
      <c r="U69" s="339"/>
      <c r="V69" s="339"/>
      <c r="W69" s="339"/>
      <c r="X69" s="339"/>
      <c r="Y69" s="368"/>
      <c r="Z69" s="368"/>
      <c r="AA69" s="368"/>
      <c r="AB69" s="368"/>
      <c r="AC69" s="368"/>
      <c r="AD69" s="368"/>
      <c r="AE69" s="38"/>
      <c r="AF69" s="38"/>
      <c r="AG69" s="38"/>
      <c r="AH69" s="38"/>
      <c r="AI69" s="38"/>
      <c r="AJ69" s="38"/>
      <c r="AK69" s="38"/>
      <c r="AL69" s="50"/>
      <c r="AM69" s="50"/>
      <c r="AN69" s="819">
        <v>3</v>
      </c>
      <c r="AO69" s="819"/>
      <c r="AP69" s="819"/>
      <c r="AQ69" s="104"/>
      <c r="AR69" s="819"/>
      <c r="AS69" s="819"/>
      <c r="AT69" s="819"/>
      <c r="AU69" s="104"/>
      <c r="AV69" s="819">
        <v>5</v>
      </c>
      <c r="AW69" s="819"/>
      <c r="AX69" s="819"/>
      <c r="AY69" s="104"/>
      <c r="AZ69" s="104"/>
      <c r="BA69" s="104"/>
      <c r="BB69" s="104"/>
      <c r="BC69" s="819">
        <v>6</v>
      </c>
      <c r="BD69" s="819"/>
      <c r="BE69" s="819"/>
      <c r="BF69" s="104"/>
      <c r="BG69" s="104"/>
      <c r="BH69" s="104"/>
      <c r="BI69" s="104"/>
      <c r="BJ69" s="104"/>
      <c r="BK69" s="104"/>
      <c r="BL69" s="104"/>
      <c r="BM69" s="104"/>
      <c r="BN69" s="104"/>
      <c r="BO69" s="104"/>
      <c r="BP69" s="104"/>
      <c r="BQ69" s="104"/>
      <c r="BR69" s="39"/>
      <c r="BS69" s="39"/>
      <c r="BT69" s="39"/>
      <c r="BU69" s="104"/>
      <c r="BV69" s="104"/>
      <c r="BW69" s="104"/>
      <c r="BX69" s="104"/>
      <c r="BY69" s="104"/>
      <c r="BZ69" s="104"/>
      <c r="CA69" s="104"/>
      <c r="CB69" s="104"/>
      <c r="CC69" s="104"/>
      <c r="CD69" s="104"/>
      <c r="CE69" s="104"/>
      <c r="CF69" s="104"/>
      <c r="CG69" s="104"/>
      <c r="CH69" s="104"/>
      <c r="CI69" s="104"/>
      <c r="CJ69" s="104"/>
      <c r="CK69" s="104"/>
      <c r="CL69" s="104"/>
      <c r="CM69" s="104"/>
      <c r="CN69" s="104"/>
      <c r="CO69" s="104"/>
      <c r="CP69" s="104"/>
      <c r="CQ69" s="104"/>
      <c r="CR69" s="104"/>
      <c r="CS69" s="104"/>
      <c r="CT69" s="104"/>
      <c r="CU69" s="104"/>
      <c r="CV69" s="104"/>
      <c r="CW69" s="372"/>
      <c r="CX69" s="372"/>
      <c r="CY69" s="372"/>
      <c r="CZ69" s="819">
        <v>10</v>
      </c>
      <c r="DA69" s="819"/>
      <c r="DB69" s="819"/>
      <c r="DC69" s="104"/>
      <c r="DD69" s="104"/>
      <c r="DE69" s="104"/>
      <c r="DF69" s="104"/>
      <c r="DG69" s="104"/>
      <c r="DH69" s="104"/>
      <c r="DI69" s="104"/>
      <c r="DJ69" s="104"/>
      <c r="DK69" s="104"/>
      <c r="DL69" s="104"/>
      <c r="DM69" s="104"/>
      <c r="DN69" s="104"/>
      <c r="DO69" s="104"/>
      <c r="DP69" s="104"/>
      <c r="DQ69" s="104"/>
      <c r="DR69" s="104"/>
      <c r="DS69" s="104"/>
      <c r="DT69" s="819">
        <v>15</v>
      </c>
      <c r="DU69" s="819"/>
      <c r="DV69" s="819"/>
      <c r="DW69" s="104"/>
      <c r="DX69" s="104"/>
      <c r="DY69" s="104"/>
      <c r="DZ69" s="104"/>
      <c r="EA69" s="104"/>
      <c r="EB69" s="104"/>
      <c r="EC69" s="104"/>
      <c r="ED69" s="104"/>
      <c r="EE69" s="104"/>
      <c r="EF69" s="104"/>
      <c r="EG69" s="104"/>
      <c r="EH69" s="104"/>
      <c r="EI69" s="104"/>
      <c r="EJ69" s="104"/>
      <c r="EK69" s="104"/>
      <c r="EL69" s="104"/>
      <c r="EM69" s="104"/>
      <c r="EN69" s="819">
        <v>20</v>
      </c>
      <c r="EO69" s="819"/>
      <c r="EP69" s="819"/>
      <c r="EQ69" s="104"/>
      <c r="ER69" s="104"/>
      <c r="ES69" s="104"/>
      <c r="ET69" s="104"/>
      <c r="EU69" s="104"/>
      <c r="EV69" s="39"/>
      <c r="EW69" s="39"/>
      <c r="EX69" s="39"/>
      <c r="EY69" s="39"/>
      <c r="EZ69" s="39"/>
      <c r="FA69" s="39"/>
      <c r="FB69" s="39"/>
      <c r="FC69" s="39"/>
      <c r="FD69" s="39"/>
      <c r="FE69" s="39"/>
      <c r="FF69" s="39"/>
      <c r="FG69" s="39"/>
      <c r="FH69" s="39"/>
      <c r="FI69" s="39"/>
      <c r="FJ69" s="39"/>
      <c r="FK69" s="39"/>
      <c r="FL69" s="39"/>
      <c r="FM69" s="39"/>
      <c r="FN69" s="39"/>
      <c r="FO69" s="39"/>
      <c r="FP69" s="39"/>
      <c r="FQ69" s="39"/>
      <c r="FR69" s="39"/>
      <c r="FS69" s="39"/>
      <c r="FT69" s="39"/>
      <c r="FU69" s="39"/>
      <c r="FV69" s="39"/>
      <c r="FW69" s="104"/>
      <c r="FX69" s="394"/>
      <c r="FY69" s="105"/>
      <c r="FZ69" s="232"/>
      <c r="GA69" s="238"/>
      <c r="GB69" s="8"/>
      <c r="GC69" s="8"/>
      <c r="GD69" s="8"/>
      <c r="GE69" s="8"/>
      <c r="GF69" s="8"/>
      <c r="GG69" s="8"/>
      <c r="GH69" s="8"/>
      <c r="GI69" s="8"/>
      <c r="GJ69" s="8"/>
      <c r="GK69" s="8"/>
      <c r="GL69" s="8"/>
      <c r="GM69" s="8"/>
      <c r="GN69" s="8"/>
      <c r="GO69" s="8"/>
      <c r="GP69" s="8"/>
      <c r="GQ69" s="8"/>
      <c r="GR69" s="8"/>
      <c r="GS69" s="8"/>
      <c r="GT69" s="8"/>
      <c r="GU69" s="8"/>
      <c r="GV69" s="8"/>
      <c r="GW69" s="8"/>
      <c r="GX69" s="8"/>
      <c r="GY69" s="8"/>
    </row>
    <row r="70" spans="2:207" s="8" customFormat="1" ht="28.5" customHeight="1">
      <c r="H70" s="1110"/>
      <c r="I70" s="1111"/>
      <c r="J70" s="1111"/>
      <c r="K70" s="1112"/>
      <c r="L70" s="361"/>
      <c r="M70" s="874" t="s">
        <v>17</v>
      </c>
      <c r="N70" s="874"/>
      <c r="O70" s="874"/>
      <c r="P70" s="874"/>
      <c r="Q70" s="874"/>
      <c r="R70" s="874"/>
      <c r="S70" s="874"/>
      <c r="T70" s="874"/>
      <c r="U70" s="874"/>
      <c r="V70" s="874"/>
      <c r="W70" s="874"/>
      <c r="X70" s="874"/>
      <c r="Y70" s="103"/>
      <c r="Z70" s="915"/>
      <c r="AA70" s="916"/>
      <c r="AB70" s="917"/>
      <c r="AC70" s="337"/>
      <c r="AD70" s="337"/>
      <c r="AE70" s="878">
        <v>8</v>
      </c>
      <c r="AF70" s="879"/>
      <c r="AG70" s="880"/>
      <c r="AH70" s="37"/>
      <c r="AI70" s="878">
        <v>7</v>
      </c>
      <c r="AJ70" s="879"/>
      <c r="AK70" s="880"/>
      <c r="AL70" s="21"/>
      <c r="AM70" s="21"/>
      <c r="AN70" s="1075"/>
      <c r="AO70" s="1076"/>
      <c r="AP70" s="1077"/>
      <c r="AQ70" s="16"/>
      <c r="AR70" s="1075"/>
      <c r="AS70" s="1076"/>
      <c r="AT70" s="1077"/>
      <c r="AU70" s="16"/>
      <c r="AV70" s="1075"/>
      <c r="AW70" s="1076"/>
      <c r="AX70" s="1077"/>
      <c r="AY70" s="919" t="s">
        <v>356</v>
      </c>
      <c r="AZ70" s="919"/>
      <c r="BA70" s="919"/>
      <c r="BB70" s="919"/>
      <c r="BC70" s="1075"/>
      <c r="BD70" s="1076"/>
      <c r="BE70" s="1077"/>
      <c r="BF70" s="317"/>
      <c r="BG70" s="1075"/>
      <c r="BH70" s="1076"/>
      <c r="BI70" s="1077"/>
      <c r="BJ70" s="16"/>
      <c r="BK70" s="1075"/>
      <c r="BL70" s="1076"/>
      <c r="BM70" s="1077"/>
      <c r="BN70" s="16"/>
      <c r="BO70" s="1075"/>
      <c r="BP70" s="1076"/>
      <c r="BQ70" s="1077"/>
      <c r="BR70" s="7"/>
      <c r="BS70" s="7"/>
      <c r="BT70" s="7"/>
      <c r="BU70" s="38"/>
      <c r="BV70" s="18"/>
      <c r="BW70" s="19"/>
      <c r="BX70" s="19"/>
      <c r="BY70" s="19"/>
      <c r="BZ70" s="19"/>
      <c r="CA70" s="904" t="s">
        <v>59</v>
      </c>
      <c r="CB70" s="904"/>
      <c r="CC70" s="904"/>
      <c r="CD70" s="904"/>
      <c r="CE70" s="904"/>
      <c r="CF70" s="904"/>
      <c r="CG70" s="904"/>
      <c r="CH70" s="904"/>
      <c r="CI70" s="904"/>
      <c r="CJ70" s="904"/>
      <c r="CK70" s="904"/>
      <c r="CL70" s="904"/>
      <c r="CM70" s="904"/>
      <c r="CN70" s="904"/>
      <c r="CO70" s="904"/>
      <c r="CP70" s="904"/>
      <c r="CQ70" s="904"/>
      <c r="CR70" s="904"/>
      <c r="CS70" s="904"/>
      <c r="CT70" s="904"/>
      <c r="CU70" s="904"/>
      <c r="CV70" s="904"/>
      <c r="CW70" s="904"/>
      <c r="CX70" s="904"/>
      <c r="CY70" s="12"/>
      <c r="CZ70" s="1075"/>
      <c r="DA70" s="1076"/>
      <c r="DB70" s="1077"/>
      <c r="DC70" s="16"/>
      <c r="DD70" s="1075"/>
      <c r="DE70" s="1076"/>
      <c r="DF70" s="1077"/>
      <c r="DG70" s="16"/>
      <c r="DH70" s="1075"/>
      <c r="DI70" s="1076"/>
      <c r="DJ70" s="1077"/>
      <c r="DK70" s="16"/>
      <c r="DL70" s="1075"/>
      <c r="DM70" s="1076"/>
      <c r="DN70" s="1077"/>
      <c r="DO70" s="16"/>
      <c r="DP70" s="1075"/>
      <c r="DQ70" s="1076"/>
      <c r="DR70" s="1077"/>
      <c r="DS70" s="16"/>
      <c r="DT70" s="1075"/>
      <c r="DU70" s="1076"/>
      <c r="DV70" s="1077"/>
      <c r="DW70" s="16"/>
      <c r="DX70" s="1075"/>
      <c r="DY70" s="1076"/>
      <c r="DZ70" s="1077"/>
      <c r="EA70" s="16"/>
      <c r="EB70" s="1075"/>
      <c r="EC70" s="1076"/>
      <c r="ED70" s="1077"/>
      <c r="EE70" s="317"/>
      <c r="EF70" s="1075"/>
      <c r="EG70" s="1076"/>
      <c r="EH70" s="1077"/>
      <c r="EI70" s="16"/>
      <c r="EJ70" s="1075"/>
      <c r="EK70" s="1076"/>
      <c r="EL70" s="1077"/>
      <c r="EM70" s="16"/>
      <c r="EN70" s="1075"/>
      <c r="EO70" s="1076"/>
      <c r="EP70" s="1077"/>
      <c r="EQ70" s="16"/>
      <c r="ER70" s="1075"/>
      <c r="ES70" s="1076"/>
      <c r="ET70" s="1077"/>
      <c r="EU70" s="16"/>
      <c r="EV70" s="1075"/>
      <c r="EW70" s="1076"/>
      <c r="EX70" s="1077"/>
      <c r="EY70" s="7"/>
      <c r="EZ70" s="7"/>
      <c r="FA70" s="7"/>
      <c r="FB70" s="7"/>
      <c r="FC70" s="7"/>
      <c r="FD70" s="7"/>
      <c r="FE70" s="7"/>
      <c r="FF70" s="7"/>
      <c r="FG70" s="7"/>
      <c r="FH70" s="7"/>
      <c r="FI70" s="7"/>
      <c r="FJ70" s="7"/>
      <c r="FK70" s="7"/>
      <c r="FL70" s="7"/>
      <c r="FM70" s="7"/>
      <c r="FN70" s="7"/>
      <c r="FO70" s="7"/>
      <c r="FP70" s="7"/>
      <c r="FQ70" s="7"/>
      <c r="FR70" s="7"/>
      <c r="FS70" s="7"/>
      <c r="FT70" s="7"/>
      <c r="FU70" s="7"/>
      <c r="FV70" s="7"/>
      <c r="FW70" s="18"/>
      <c r="FX70" s="700"/>
      <c r="FY70" s="105"/>
      <c r="FZ70" s="234"/>
      <c r="GA70" s="235"/>
    </row>
    <row r="71" spans="2:207" s="8" customFormat="1" ht="13.5" customHeight="1">
      <c r="H71" s="361"/>
      <c r="I71" s="7"/>
      <c r="J71" s="7"/>
      <c r="K71" s="683"/>
      <c r="L71" s="361"/>
      <c r="M71" s="668"/>
      <c r="N71" s="668"/>
      <c r="O71" s="668"/>
      <c r="P71" s="668"/>
      <c r="Q71" s="668"/>
      <c r="R71" s="668"/>
      <c r="S71" s="668"/>
      <c r="T71" s="668"/>
      <c r="U71" s="668"/>
      <c r="V71" s="668"/>
      <c r="W71" s="668"/>
      <c r="X71" s="668"/>
      <c r="Y71" s="103"/>
      <c r="Z71" s="337"/>
      <c r="AA71" s="337"/>
      <c r="AB71" s="337"/>
      <c r="AC71" s="337"/>
      <c r="AD71" s="337"/>
      <c r="AE71" s="38"/>
      <c r="AF71" s="38"/>
      <c r="AG71" s="38"/>
      <c r="AH71" s="38"/>
      <c r="AI71" s="37"/>
      <c r="AJ71" s="38"/>
      <c r="AK71" s="38"/>
      <c r="AL71" s="38"/>
      <c r="AM71" s="38"/>
      <c r="AN71" s="21"/>
      <c r="AO71" s="21"/>
      <c r="AP71" s="21"/>
      <c r="AQ71" s="317"/>
      <c r="AR71" s="317"/>
      <c r="AS71" s="317"/>
      <c r="AT71" s="317"/>
      <c r="AU71" s="16"/>
      <c r="AV71" s="317"/>
      <c r="AW71" s="317"/>
      <c r="AX71" s="317"/>
      <c r="AY71" s="317"/>
      <c r="AZ71" s="16"/>
      <c r="BA71" s="317"/>
      <c r="BB71" s="317"/>
      <c r="BC71" s="317"/>
      <c r="BD71" s="317"/>
      <c r="BE71" s="317"/>
      <c r="BF71" s="317"/>
      <c r="BG71" s="317"/>
      <c r="BH71" s="317"/>
      <c r="BI71" s="317"/>
      <c r="BJ71" s="317"/>
      <c r="BK71" s="317"/>
      <c r="BL71" s="317"/>
      <c r="BM71" s="317"/>
      <c r="BN71" s="317"/>
      <c r="BO71" s="317"/>
      <c r="BP71" s="317"/>
      <c r="BQ71" s="317"/>
      <c r="BR71" s="317"/>
      <c r="BS71" s="16"/>
      <c r="BT71" s="317"/>
      <c r="BU71" s="317"/>
      <c r="BV71" s="317"/>
      <c r="BW71" s="317"/>
      <c r="BX71" s="16"/>
      <c r="BY71" s="317"/>
      <c r="BZ71" s="317"/>
      <c r="CA71" s="317"/>
      <c r="CB71" s="317"/>
      <c r="CC71" s="38"/>
      <c r="CD71" s="18"/>
      <c r="CE71" s="19"/>
      <c r="CF71" s="19"/>
      <c r="CG71" s="19"/>
      <c r="CH71" s="19"/>
      <c r="CI71" s="19"/>
      <c r="CJ71" s="19"/>
      <c r="CK71" s="19"/>
      <c r="CL71" s="19"/>
      <c r="CM71" s="19"/>
      <c r="CN71" s="12"/>
      <c r="CO71" s="336"/>
      <c r="CP71" s="335"/>
      <c r="CQ71" s="335"/>
      <c r="CR71" s="335"/>
      <c r="CS71" s="335"/>
      <c r="CT71" s="335"/>
      <c r="CU71" s="335"/>
      <c r="CV71" s="335"/>
      <c r="CW71" s="335"/>
      <c r="CX71" s="335"/>
      <c r="CY71" s="335"/>
      <c r="CZ71" s="335"/>
      <c r="DA71" s="335"/>
      <c r="DB71" s="335"/>
      <c r="DC71" s="335"/>
      <c r="DD71" s="335"/>
      <c r="DE71" s="335"/>
      <c r="DF71" s="335"/>
      <c r="DG71" s="335"/>
      <c r="DH71" s="335"/>
      <c r="DI71" s="335"/>
      <c r="DJ71" s="335"/>
      <c r="DK71" s="335"/>
      <c r="DL71" s="335"/>
      <c r="DM71" s="335"/>
      <c r="DN71" s="12"/>
      <c r="DO71" s="317"/>
      <c r="DP71" s="317"/>
      <c r="DQ71" s="317"/>
      <c r="DR71" s="317"/>
      <c r="DS71" s="16"/>
      <c r="DT71" s="317"/>
      <c r="DU71" s="317"/>
      <c r="DV71" s="317"/>
      <c r="DW71" s="317"/>
      <c r="DX71" s="16"/>
      <c r="DY71" s="317"/>
      <c r="DZ71" s="317"/>
      <c r="EA71" s="317"/>
      <c r="EB71" s="317"/>
      <c r="EC71" s="16"/>
      <c r="ED71" s="317"/>
      <c r="EE71" s="317"/>
      <c r="EF71" s="317"/>
      <c r="EG71" s="317"/>
      <c r="EH71" s="16"/>
      <c r="EI71" s="317"/>
      <c r="EJ71" s="317"/>
      <c r="EK71" s="317"/>
      <c r="EL71" s="317"/>
      <c r="EM71" s="16"/>
      <c r="EN71" s="317"/>
      <c r="EO71" s="317"/>
      <c r="EP71" s="317"/>
      <c r="EQ71" s="317"/>
      <c r="ER71" s="16"/>
      <c r="ES71" s="317"/>
      <c r="ET71" s="317"/>
      <c r="EU71" s="317"/>
      <c r="EV71" s="317"/>
      <c r="EW71" s="16"/>
      <c r="EX71" s="317"/>
      <c r="EY71" s="317"/>
      <c r="EZ71" s="317"/>
      <c r="FA71" s="317"/>
      <c r="FB71" s="317"/>
      <c r="FC71" s="317"/>
      <c r="FD71" s="317"/>
      <c r="FE71" s="317"/>
      <c r="FF71" s="317"/>
      <c r="FG71" s="16"/>
      <c r="FH71" s="317"/>
      <c r="FI71" s="317"/>
      <c r="FJ71" s="317"/>
      <c r="FK71" s="317"/>
      <c r="FL71" s="16"/>
      <c r="FM71" s="317"/>
      <c r="FN71" s="317"/>
      <c r="FO71" s="317"/>
      <c r="FP71" s="317"/>
      <c r="FQ71" s="16"/>
      <c r="FR71" s="317"/>
      <c r="FS71" s="317"/>
      <c r="FT71" s="317"/>
      <c r="FU71" s="317"/>
      <c r="FV71" s="16"/>
      <c r="FW71" s="18"/>
      <c r="FX71" s="700"/>
      <c r="FY71" s="105"/>
      <c r="FZ71" s="234"/>
      <c r="GA71" s="235"/>
    </row>
    <row r="72" spans="2:207" s="24" customFormat="1" ht="13.5" customHeight="1">
      <c r="H72" s="672"/>
      <c r="I72" s="10"/>
      <c r="J72" s="10"/>
      <c r="K72" s="399"/>
      <c r="L72" s="672"/>
      <c r="M72" s="10"/>
      <c r="N72" s="367"/>
      <c r="O72" s="367"/>
      <c r="P72" s="367"/>
      <c r="Q72" s="367"/>
      <c r="R72" s="367"/>
      <c r="S72" s="367"/>
      <c r="T72" s="367"/>
      <c r="U72" s="367"/>
      <c r="V72" s="367"/>
      <c r="W72" s="367"/>
      <c r="X72" s="367"/>
      <c r="Y72" s="334"/>
      <c r="Z72" s="334"/>
      <c r="AA72" s="334"/>
      <c r="AB72" s="334"/>
      <c r="AC72" s="334"/>
      <c r="AD72" s="334"/>
      <c r="AE72" s="38"/>
      <c r="AF72" s="38"/>
      <c r="AG72" s="38"/>
      <c r="AH72" s="38"/>
      <c r="AI72" s="38"/>
      <c r="AJ72" s="38"/>
      <c r="AK72" s="38"/>
      <c r="AL72" s="334"/>
      <c r="AM72" s="944" t="s">
        <v>28</v>
      </c>
      <c r="AN72" s="944"/>
      <c r="AO72" s="944"/>
      <c r="AP72" s="944"/>
      <c r="AQ72" s="944" t="s">
        <v>29</v>
      </c>
      <c r="AR72" s="944"/>
      <c r="AS72" s="944"/>
      <c r="AT72" s="944"/>
      <c r="AU72" s="944" t="s">
        <v>30</v>
      </c>
      <c r="AV72" s="944"/>
      <c r="AW72" s="944"/>
      <c r="AX72" s="944"/>
      <c r="AY72" s="944" t="s">
        <v>31</v>
      </c>
      <c r="AZ72" s="944"/>
      <c r="BA72" s="944"/>
      <c r="BB72" s="944"/>
      <c r="BC72" s="944" t="s">
        <v>289</v>
      </c>
      <c r="BD72" s="944"/>
      <c r="BE72" s="944"/>
      <c r="BF72" s="944"/>
      <c r="BG72" s="944" t="s">
        <v>32</v>
      </c>
      <c r="BH72" s="944"/>
      <c r="BI72" s="944"/>
      <c r="BJ72" s="944"/>
      <c r="BK72" s="944" t="s">
        <v>33</v>
      </c>
      <c r="BL72" s="944"/>
      <c r="BM72" s="944"/>
      <c r="BN72" s="944"/>
      <c r="BO72" s="944" t="s">
        <v>34</v>
      </c>
      <c r="BP72" s="944"/>
      <c r="BQ72" s="944"/>
      <c r="BR72" s="944"/>
      <c r="BS72" s="944" t="s">
        <v>35</v>
      </c>
      <c r="BT72" s="944"/>
      <c r="BU72" s="944"/>
      <c r="BV72" s="944"/>
      <c r="BW72" s="944" t="s">
        <v>36</v>
      </c>
      <c r="BX72" s="944"/>
      <c r="BY72" s="944"/>
      <c r="BZ72" s="944"/>
      <c r="CA72" s="944" t="s">
        <v>37</v>
      </c>
      <c r="CB72" s="944"/>
      <c r="CC72" s="944"/>
      <c r="CD72" s="944"/>
      <c r="CE72" s="944" t="s">
        <v>38</v>
      </c>
      <c r="CF72" s="944"/>
      <c r="CG72" s="944"/>
      <c r="CH72" s="944"/>
      <c r="CI72" s="944" t="s">
        <v>674</v>
      </c>
      <c r="CJ72" s="944"/>
      <c r="CK72" s="944"/>
      <c r="CL72" s="944"/>
      <c r="CM72" s="945" t="s">
        <v>290</v>
      </c>
      <c r="CN72" s="945"/>
      <c r="CO72" s="945"/>
      <c r="CP72" s="945"/>
      <c r="CQ72" s="945"/>
      <c r="CR72" s="1078" t="s">
        <v>39</v>
      </c>
      <c r="CS72" s="1078"/>
      <c r="CT72" s="1078"/>
      <c r="CU72" s="1078"/>
      <c r="CV72" s="1078" t="s">
        <v>291</v>
      </c>
      <c r="CW72" s="1078"/>
      <c r="CX72" s="1078"/>
      <c r="CY72" s="1078"/>
      <c r="CZ72" s="1078" t="s">
        <v>40</v>
      </c>
      <c r="DA72" s="1078"/>
      <c r="DB72" s="1078"/>
      <c r="DC72" s="1078"/>
      <c r="DD72" s="1078" t="s">
        <v>41</v>
      </c>
      <c r="DE72" s="1078"/>
      <c r="DF72" s="1078"/>
      <c r="DG72" s="1078"/>
      <c r="DH72" s="1078" t="s">
        <v>42</v>
      </c>
      <c r="DI72" s="1078"/>
      <c r="DJ72" s="1078"/>
      <c r="DK72" s="1078"/>
      <c r="DL72" s="1078" t="s">
        <v>43</v>
      </c>
      <c r="DM72" s="1078"/>
      <c r="DN72" s="1078"/>
      <c r="DO72" s="1078"/>
      <c r="DP72" s="1078" t="s">
        <v>44</v>
      </c>
      <c r="DQ72" s="1078"/>
      <c r="DR72" s="1078"/>
      <c r="DS72" s="1078"/>
      <c r="DT72" s="1078" t="s">
        <v>45</v>
      </c>
      <c r="DU72" s="1078"/>
      <c r="DV72" s="1078"/>
      <c r="DW72" s="1078"/>
      <c r="DX72" s="1078" t="s">
        <v>46</v>
      </c>
      <c r="DY72" s="1078"/>
      <c r="DZ72" s="1078"/>
      <c r="EA72" s="1078"/>
      <c r="EB72" s="1078" t="s">
        <v>47</v>
      </c>
      <c r="EC72" s="1078"/>
      <c r="ED72" s="1078"/>
      <c r="EE72" s="1078"/>
      <c r="EF72" s="1078" t="s">
        <v>48</v>
      </c>
      <c r="EG72" s="1078"/>
      <c r="EH72" s="1078"/>
      <c r="EI72" s="1078"/>
      <c r="EJ72" s="1078" t="s">
        <v>49</v>
      </c>
      <c r="EK72" s="1078"/>
      <c r="EL72" s="1078"/>
      <c r="EM72" s="1078"/>
      <c r="EN72" s="1078" t="s">
        <v>50</v>
      </c>
      <c r="EO72" s="1078"/>
      <c r="EP72" s="1078"/>
      <c r="EQ72" s="1078"/>
      <c r="ER72" s="1078" t="s">
        <v>51</v>
      </c>
      <c r="ES72" s="1078"/>
      <c r="ET72" s="1078"/>
      <c r="EU72" s="1078"/>
      <c r="EV72" s="1078" t="s">
        <v>650</v>
      </c>
      <c r="EW72" s="1078"/>
      <c r="EX72" s="1078"/>
      <c r="EY72" s="1078"/>
      <c r="EZ72" s="10"/>
      <c r="FA72" s="10"/>
      <c r="FB72" s="10"/>
      <c r="FC72" s="10"/>
      <c r="FD72" s="10"/>
      <c r="FE72" s="10"/>
      <c r="FF72" s="10"/>
      <c r="FG72" s="10"/>
      <c r="FH72" s="10"/>
      <c r="FI72" s="10"/>
      <c r="FJ72" s="10"/>
      <c r="FK72" s="10"/>
      <c r="FL72" s="10"/>
      <c r="FM72" s="10"/>
      <c r="FN72" s="10"/>
      <c r="FO72" s="10"/>
      <c r="FP72" s="10"/>
      <c r="FQ72" s="10"/>
      <c r="FR72" s="10"/>
      <c r="FS72" s="10"/>
      <c r="FT72" s="10"/>
      <c r="FU72" s="10"/>
      <c r="FV72" s="10"/>
      <c r="FW72" s="10"/>
      <c r="FX72" s="399"/>
      <c r="FY72" s="105"/>
      <c r="GA72" s="236"/>
    </row>
    <row r="73" spans="2:207" s="8" customFormat="1" ht="28.5" customHeight="1">
      <c r="H73" s="361"/>
      <c r="I73" s="7"/>
      <c r="J73" s="7"/>
      <c r="K73" s="683"/>
      <c r="L73" s="361"/>
      <c r="M73" s="874" t="s">
        <v>362</v>
      </c>
      <c r="N73" s="874"/>
      <c r="O73" s="874"/>
      <c r="P73" s="874"/>
      <c r="Q73" s="874"/>
      <c r="R73" s="874"/>
      <c r="S73" s="874"/>
      <c r="T73" s="874"/>
      <c r="U73" s="874"/>
      <c r="V73" s="874"/>
      <c r="W73" s="874"/>
      <c r="X73" s="874"/>
      <c r="Y73" s="103"/>
      <c r="Z73" s="937"/>
      <c r="AA73" s="938"/>
      <c r="AB73" s="939"/>
      <c r="AC73" s="317"/>
      <c r="AD73" s="317"/>
      <c r="AE73" s="878">
        <v>8</v>
      </c>
      <c r="AF73" s="879"/>
      <c r="AG73" s="880"/>
      <c r="AH73" s="37"/>
      <c r="AI73" s="878">
        <v>8</v>
      </c>
      <c r="AJ73" s="879"/>
      <c r="AK73" s="880"/>
      <c r="AL73" s="21"/>
      <c r="AM73" s="21"/>
      <c r="AN73" s="881"/>
      <c r="AO73" s="882"/>
      <c r="AP73" s="883"/>
      <c r="AQ73" s="16"/>
      <c r="AR73" s="881"/>
      <c r="AS73" s="882"/>
      <c r="AT73" s="883"/>
      <c r="AU73" s="16"/>
      <c r="AV73" s="881"/>
      <c r="AW73" s="882"/>
      <c r="AX73" s="883"/>
      <c r="AY73" s="16"/>
      <c r="AZ73" s="881"/>
      <c r="BA73" s="882"/>
      <c r="BB73" s="883"/>
      <c r="BC73" s="16"/>
      <c r="BD73" s="881"/>
      <c r="BE73" s="882"/>
      <c r="BF73" s="883"/>
      <c r="BG73" s="16"/>
      <c r="BH73" s="881"/>
      <c r="BI73" s="882"/>
      <c r="BJ73" s="883"/>
      <c r="BK73" s="16"/>
      <c r="BL73" s="881"/>
      <c r="BM73" s="882"/>
      <c r="BN73" s="883"/>
      <c r="BO73" s="16"/>
      <c r="BP73" s="881"/>
      <c r="BQ73" s="882"/>
      <c r="BR73" s="883"/>
      <c r="BS73" s="16"/>
      <c r="BT73" s="881"/>
      <c r="BU73" s="882"/>
      <c r="BV73" s="883"/>
      <c r="BW73" s="16"/>
      <c r="BX73" s="881"/>
      <c r="BY73" s="882"/>
      <c r="BZ73" s="883"/>
      <c r="CA73" s="16"/>
      <c r="CB73" s="881"/>
      <c r="CC73" s="882"/>
      <c r="CD73" s="883"/>
      <c r="CE73" s="16"/>
      <c r="CF73" s="881"/>
      <c r="CG73" s="882"/>
      <c r="CH73" s="883"/>
      <c r="CI73" s="16"/>
      <c r="CJ73" s="881"/>
      <c r="CK73" s="882"/>
      <c r="CL73" s="883"/>
      <c r="CM73" s="16"/>
      <c r="CN73" s="881"/>
      <c r="CO73" s="882"/>
      <c r="CP73" s="883"/>
      <c r="CQ73" s="16"/>
      <c r="CR73" s="881"/>
      <c r="CS73" s="882"/>
      <c r="CT73" s="883"/>
      <c r="CU73" s="16"/>
      <c r="CV73" s="881"/>
      <c r="CW73" s="882"/>
      <c r="CX73" s="883"/>
      <c r="CY73" s="16"/>
      <c r="CZ73" s="881"/>
      <c r="DA73" s="882"/>
      <c r="DB73" s="883"/>
      <c r="DC73" s="16"/>
      <c r="DD73" s="881"/>
      <c r="DE73" s="882"/>
      <c r="DF73" s="883"/>
      <c r="DG73" s="16"/>
      <c r="DH73" s="881"/>
      <c r="DI73" s="882"/>
      <c r="DJ73" s="883"/>
      <c r="DK73" s="16"/>
      <c r="DL73" s="881"/>
      <c r="DM73" s="882"/>
      <c r="DN73" s="883"/>
      <c r="DO73" s="16"/>
      <c r="DP73" s="881"/>
      <c r="DQ73" s="882"/>
      <c r="DR73" s="883"/>
      <c r="DS73" s="16"/>
      <c r="DT73" s="881"/>
      <c r="DU73" s="882"/>
      <c r="DV73" s="883"/>
      <c r="DW73" s="16"/>
      <c r="DX73" s="881"/>
      <c r="DY73" s="882"/>
      <c r="DZ73" s="883"/>
      <c r="EA73" s="16"/>
      <c r="EB73" s="881"/>
      <c r="EC73" s="882"/>
      <c r="ED73" s="883"/>
      <c r="EE73" s="16"/>
      <c r="EF73" s="881"/>
      <c r="EG73" s="882"/>
      <c r="EH73" s="883"/>
      <c r="EI73" s="16"/>
      <c r="EJ73" s="881"/>
      <c r="EK73" s="882"/>
      <c r="EL73" s="883"/>
      <c r="EM73" s="16"/>
      <c r="EN73" s="881"/>
      <c r="EO73" s="882"/>
      <c r="EP73" s="883"/>
      <c r="EQ73" s="16"/>
      <c r="ER73" s="881"/>
      <c r="ES73" s="882"/>
      <c r="ET73" s="883"/>
      <c r="EU73" s="18"/>
      <c r="EV73" s="881"/>
      <c r="EW73" s="882"/>
      <c r="EX73" s="883"/>
      <c r="EY73" s="18"/>
      <c r="EZ73" s="895" t="s">
        <v>449</v>
      </c>
      <c r="FA73" s="895"/>
      <c r="FB73" s="895"/>
      <c r="FC73" s="895"/>
      <c r="FD73" s="943" t="s">
        <v>448</v>
      </c>
      <c r="FE73" s="943"/>
      <c r="FF73" s="943"/>
      <c r="FG73" s="943"/>
      <c r="FH73" s="943"/>
      <c r="FI73" s="943"/>
      <c r="FJ73" s="943"/>
      <c r="FK73" s="943"/>
      <c r="FL73" s="943"/>
      <c r="FM73" s="943"/>
      <c r="FN73" s="943"/>
      <c r="FO73" s="843" t="s">
        <v>450</v>
      </c>
      <c r="FP73" s="843"/>
      <c r="FQ73" s="843"/>
      <c r="FR73" s="843"/>
      <c r="FS73" s="7"/>
      <c r="FT73" s="7"/>
      <c r="FU73" s="7"/>
      <c r="FV73" s="16"/>
      <c r="FW73" s="16"/>
      <c r="FX73" s="673"/>
      <c r="FY73" s="105"/>
      <c r="GA73" s="99"/>
    </row>
    <row r="74" spans="2:207" s="25" customFormat="1" ht="9.75" customHeight="1">
      <c r="H74" s="674"/>
      <c r="I74" s="39"/>
      <c r="J74" s="39"/>
      <c r="K74" s="680"/>
      <c r="L74" s="674"/>
      <c r="M74" s="224"/>
      <c r="N74" s="224"/>
      <c r="O74" s="224"/>
      <c r="P74" s="224"/>
      <c r="Q74" s="224"/>
      <c r="R74" s="224"/>
      <c r="S74" s="224"/>
      <c r="T74" s="224"/>
      <c r="U74" s="224"/>
      <c r="V74" s="224"/>
      <c r="W74" s="224"/>
      <c r="X74" s="224"/>
      <c r="Y74" s="368"/>
      <c r="Z74" s="50"/>
      <c r="AA74" s="50"/>
      <c r="AB74" s="50"/>
      <c r="AC74" s="50"/>
      <c r="AD74" s="50"/>
      <c r="AE74" s="38"/>
      <c r="AF74" s="38"/>
      <c r="AG74" s="38"/>
      <c r="AH74" s="38"/>
      <c r="AI74" s="38"/>
      <c r="AJ74" s="38"/>
      <c r="AK74" s="38"/>
      <c r="AL74" s="50"/>
      <c r="AM74" s="50"/>
      <c r="AN74" s="819">
        <v>3</v>
      </c>
      <c r="AO74" s="819"/>
      <c r="AP74" s="819"/>
      <c r="AQ74" s="104"/>
      <c r="AR74" s="819"/>
      <c r="AS74" s="819"/>
      <c r="AT74" s="819"/>
      <c r="AU74" s="104"/>
      <c r="AV74" s="819">
        <v>5</v>
      </c>
      <c r="AW74" s="819"/>
      <c r="AX74" s="819"/>
      <c r="AY74" s="104"/>
      <c r="AZ74" s="819"/>
      <c r="BA74" s="819"/>
      <c r="BB74" s="819"/>
      <c r="BC74" s="104"/>
      <c r="BD74" s="819"/>
      <c r="BE74" s="819"/>
      <c r="BF74" s="819"/>
      <c r="BG74" s="104"/>
      <c r="BH74" s="819"/>
      <c r="BI74" s="819"/>
      <c r="BJ74" s="819"/>
      <c r="BK74" s="104"/>
      <c r="BL74" s="819"/>
      <c r="BM74" s="819"/>
      <c r="BN74" s="819"/>
      <c r="BO74" s="104"/>
      <c r="BP74" s="819">
        <v>10</v>
      </c>
      <c r="BQ74" s="819"/>
      <c r="BR74" s="819"/>
      <c r="BS74" s="104"/>
      <c r="BT74" s="819"/>
      <c r="BU74" s="819"/>
      <c r="BV74" s="819"/>
      <c r="BW74" s="104"/>
      <c r="BX74" s="819"/>
      <c r="BY74" s="819"/>
      <c r="BZ74" s="819"/>
      <c r="CA74" s="104"/>
      <c r="CB74" s="819"/>
      <c r="CC74" s="819"/>
      <c r="CD74" s="819"/>
      <c r="CE74" s="104"/>
      <c r="CF74" s="819"/>
      <c r="CG74" s="819"/>
      <c r="CH74" s="819"/>
      <c r="CI74" s="104"/>
      <c r="CJ74" s="819">
        <v>15</v>
      </c>
      <c r="CK74" s="819"/>
      <c r="CL74" s="819"/>
      <c r="CM74" s="104"/>
      <c r="CN74" s="819"/>
      <c r="CO74" s="819"/>
      <c r="CP74" s="819"/>
      <c r="CQ74" s="104"/>
      <c r="CR74" s="819"/>
      <c r="CS74" s="819"/>
      <c r="CT74" s="819"/>
      <c r="CU74" s="104"/>
      <c r="CV74" s="819"/>
      <c r="CW74" s="819"/>
      <c r="CX74" s="819"/>
      <c r="CY74" s="104"/>
      <c r="CZ74" s="819"/>
      <c r="DA74" s="819"/>
      <c r="DB74" s="819"/>
      <c r="DC74" s="104"/>
      <c r="DD74" s="819">
        <v>20</v>
      </c>
      <c r="DE74" s="819"/>
      <c r="DF74" s="819"/>
      <c r="DG74" s="104"/>
      <c r="DH74" s="819"/>
      <c r="DI74" s="819"/>
      <c r="DJ74" s="819"/>
      <c r="DK74" s="104"/>
      <c r="DL74" s="819"/>
      <c r="DM74" s="819"/>
      <c r="DN74" s="819"/>
      <c r="DO74" s="104"/>
      <c r="DP74" s="819"/>
      <c r="DQ74" s="819"/>
      <c r="DR74" s="819"/>
      <c r="DS74" s="104"/>
      <c r="DT74" s="819"/>
      <c r="DU74" s="819"/>
      <c r="DV74" s="819"/>
      <c r="DW74" s="104"/>
      <c r="DX74" s="819">
        <v>25</v>
      </c>
      <c r="DY74" s="819"/>
      <c r="DZ74" s="819"/>
      <c r="EA74" s="104"/>
      <c r="EB74" s="819"/>
      <c r="EC74" s="819"/>
      <c r="ED74" s="819"/>
      <c r="EE74" s="104"/>
      <c r="EF74" s="819"/>
      <c r="EG74" s="819"/>
      <c r="EH74" s="819"/>
      <c r="EI74" s="104"/>
      <c r="EJ74" s="819"/>
      <c r="EK74" s="819"/>
      <c r="EL74" s="819"/>
      <c r="EM74" s="104"/>
      <c r="EN74" s="819"/>
      <c r="EO74" s="819"/>
      <c r="EP74" s="819"/>
      <c r="EQ74" s="104"/>
      <c r="ER74" s="819">
        <v>30</v>
      </c>
      <c r="ES74" s="819"/>
      <c r="ET74" s="819"/>
      <c r="EU74" s="50"/>
      <c r="EV74" s="819"/>
      <c r="EW74" s="819"/>
      <c r="EX74" s="819"/>
      <c r="EY74" s="50"/>
      <c r="EZ74" s="895"/>
      <c r="FA74" s="895"/>
      <c r="FB74" s="895"/>
      <c r="FC74" s="895"/>
      <c r="FD74" s="943"/>
      <c r="FE74" s="943"/>
      <c r="FF74" s="943"/>
      <c r="FG74" s="943"/>
      <c r="FH74" s="943"/>
      <c r="FI74" s="943"/>
      <c r="FJ74" s="943"/>
      <c r="FK74" s="943"/>
      <c r="FL74" s="943"/>
      <c r="FM74" s="943"/>
      <c r="FN74" s="943"/>
      <c r="FO74" s="843"/>
      <c r="FP74" s="843"/>
      <c r="FQ74" s="843"/>
      <c r="FR74" s="843"/>
      <c r="FS74" s="39"/>
      <c r="FT74" s="39"/>
      <c r="FU74" s="39"/>
      <c r="FV74" s="104"/>
      <c r="FW74" s="372"/>
      <c r="FX74" s="403"/>
      <c r="FY74" s="105"/>
      <c r="GA74" s="99"/>
    </row>
    <row r="75" spans="2:207" s="8" customFormat="1" ht="28.5" customHeight="1">
      <c r="H75" s="361"/>
      <c r="I75" s="7"/>
      <c r="J75" s="7"/>
      <c r="K75" s="683"/>
      <c r="L75" s="361"/>
      <c r="M75" s="224"/>
      <c r="N75" s="224"/>
      <c r="O75" s="224"/>
      <c r="P75" s="224"/>
      <c r="Q75" s="224"/>
      <c r="R75" s="224"/>
      <c r="S75" s="224"/>
      <c r="T75" s="224"/>
      <c r="U75" s="224"/>
      <c r="V75" s="224"/>
      <c r="W75" s="224"/>
      <c r="X75" s="224"/>
      <c r="Y75" s="103"/>
      <c r="Z75" s="16"/>
      <c r="AA75" s="895" t="s">
        <v>363</v>
      </c>
      <c r="AB75" s="895"/>
      <c r="AC75" s="895"/>
      <c r="AD75" s="895"/>
      <c r="AE75" s="895"/>
      <c r="AF75" s="895"/>
      <c r="AG75" s="895"/>
      <c r="AH75" s="895"/>
      <c r="AI75" s="895"/>
      <c r="AJ75" s="895"/>
      <c r="AK75" s="895"/>
      <c r="AL75" s="895"/>
      <c r="AM75" s="21"/>
      <c r="AN75" s="826"/>
      <c r="AO75" s="827"/>
      <c r="AP75" s="828"/>
      <c r="AQ75" s="16"/>
      <c r="AR75" s="826"/>
      <c r="AS75" s="827"/>
      <c r="AT75" s="828"/>
      <c r="AU75" s="16"/>
      <c r="AV75" s="826"/>
      <c r="AW75" s="827"/>
      <c r="AX75" s="828"/>
      <c r="AY75" s="16"/>
      <c r="AZ75" s="826"/>
      <c r="BA75" s="827"/>
      <c r="BB75" s="828"/>
      <c r="BC75" s="16"/>
      <c r="BD75" s="826"/>
      <c r="BE75" s="827"/>
      <c r="BF75" s="828"/>
      <c r="BG75" s="16"/>
      <c r="BH75" s="826"/>
      <c r="BI75" s="827"/>
      <c r="BJ75" s="828"/>
      <c r="BK75" s="16"/>
      <c r="BL75" s="826"/>
      <c r="BM75" s="827"/>
      <c r="BN75" s="828"/>
      <c r="BO75" s="16"/>
      <c r="BP75" s="826"/>
      <c r="BQ75" s="827"/>
      <c r="BR75" s="828"/>
      <c r="BS75" s="16"/>
      <c r="BT75" s="826"/>
      <c r="BU75" s="827"/>
      <c r="BV75" s="828"/>
      <c r="BW75" s="16"/>
      <c r="BX75" s="826"/>
      <c r="BY75" s="827"/>
      <c r="BZ75" s="828"/>
      <c r="CA75" s="16"/>
      <c r="CB75" s="826"/>
      <c r="CC75" s="827"/>
      <c r="CD75" s="828"/>
      <c r="CE75" s="16"/>
      <c r="CF75" s="826"/>
      <c r="CG75" s="827"/>
      <c r="CH75" s="828"/>
      <c r="CI75" s="16"/>
      <c r="CJ75" s="826"/>
      <c r="CK75" s="827"/>
      <c r="CL75" s="828"/>
      <c r="CM75" s="16"/>
      <c r="CN75" s="826"/>
      <c r="CO75" s="827"/>
      <c r="CP75" s="828"/>
      <c r="CQ75" s="16"/>
      <c r="CR75" s="826"/>
      <c r="CS75" s="827"/>
      <c r="CT75" s="828"/>
      <c r="CU75" s="16"/>
      <c r="CV75" s="826"/>
      <c r="CW75" s="827"/>
      <c r="CX75" s="828"/>
      <c r="CY75" s="16"/>
      <c r="CZ75" s="826"/>
      <c r="DA75" s="827"/>
      <c r="DB75" s="828"/>
      <c r="DC75" s="16"/>
      <c r="DD75" s="826"/>
      <c r="DE75" s="827"/>
      <c r="DF75" s="828"/>
      <c r="DG75" s="16"/>
      <c r="DH75" s="826"/>
      <c r="DI75" s="827"/>
      <c r="DJ75" s="828"/>
      <c r="DK75" s="16"/>
      <c r="DL75" s="826"/>
      <c r="DM75" s="827"/>
      <c r="DN75" s="828"/>
      <c r="DO75" s="16"/>
      <c r="DP75" s="826"/>
      <c r="DQ75" s="827"/>
      <c r="DR75" s="828"/>
      <c r="DS75" s="16"/>
      <c r="DT75" s="826"/>
      <c r="DU75" s="827"/>
      <c r="DV75" s="828"/>
      <c r="DW75" s="16"/>
      <c r="DX75" s="826"/>
      <c r="DY75" s="827"/>
      <c r="DZ75" s="828"/>
      <c r="EA75" s="16"/>
      <c r="EB75" s="826"/>
      <c r="EC75" s="827"/>
      <c r="ED75" s="828"/>
      <c r="EE75" s="16"/>
      <c r="EF75" s="826"/>
      <c r="EG75" s="827"/>
      <c r="EH75" s="828"/>
      <c r="EI75" s="16"/>
      <c r="EJ75" s="826"/>
      <c r="EK75" s="827"/>
      <c r="EL75" s="828"/>
      <c r="EM75" s="16"/>
      <c r="EN75" s="826"/>
      <c r="EO75" s="827"/>
      <c r="EP75" s="828"/>
      <c r="EQ75" s="16"/>
      <c r="ER75" s="826"/>
      <c r="ES75" s="827"/>
      <c r="ET75" s="828"/>
      <c r="EU75" s="43"/>
      <c r="EV75" s="826"/>
      <c r="EW75" s="827"/>
      <c r="EX75" s="828"/>
      <c r="EY75" s="43"/>
      <c r="EZ75" s="895"/>
      <c r="FA75" s="895"/>
      <c r="FB75" s="895"/>
      <c r="FC75" s="895"/>
      <c r="FD75" s="943"/>
      <c r="FE75" s="943"/>
      <c r="FF75" s="943"/>
      <c r="FG75" s="943"/>
      <c r="FH75" s="943"/>
      <c r="FI75" s="943"/>
      <c r="FJ75" s="943"/>
      <c r="FK75" s="943"/>
      <c r="FL75" s="943"/>
      <c r="FM75" s="943"/>
      <c r="FN75" s="943"/>
      <c r="FO75" s="843"/>
      <c r="FP75" s="843"/>
      <c r="FQ75" s="843"/>
      <c r="FR75" s="843"/>
      <c r="FS75" s="7"/>
      <c r="FT75" s="7"/>
      <c r="FU75" s="7"/>
      <c r="FV75" s="16"/>
      <c r="FW75" s="16"/>
      <c r="FX75" s="673"/>
      <c r="FY75" s="719"/>
      <c r="FZ75" s="474" t="s">
        <v>532</v>
      </c>
      <c r="GA75" s="473" t="s">
        <v>539</v>
      </c>
    </row>
    <row r="76" spans="2:207" s="8" customFormat="1" ht="7.5" customHeight="1">
      <c r="H76" s="675"/>
      <c r="I76" s="142"/>
      <c r="J76" s="142"/>
      <c r="K76" s="701"/>
      <c r="L76" s="675"/>
      <c r="M76" s="676"/>
      <c r="N76" s="676"/>
      <c r="O76" s="676"/>
      <c r="P76" s="676"/>
      <c r="Q76" s="676"/>
      <c r="R76" s="676"/>
      <c r="S76" s="676"/>
      <c r="T76" s="676"/>
      <c r="U76" s="676"/>
      <c r="V76" s="676"/>
      <c r="W76" s="676"/>
      <c r="X76" s="676"/>
      <c r="Y76" s="677"/>
      <c r="Z76" s="365"/>
      <c r="AA76" s="362"/>
      <c r="AB76" s="362"/>
      <c r="AC76" s="362"/>
      <c r="AD76" s="362"/>
      <c r="AE76" s="362"/>
      <c r="AF76" s="362"/>
      <c r="AG76" s="362"/>
      <c r="AH76" s="362"/>
      <c r="AI76" s="362"/>
      <c r="AJ76" s="362"/>
      <c r="AK76" s="362"/>
      <c r="AL76" s="362"/>
      <c r="AM76" s="362"/>
      <c r="AN76" s="362"/>
      <c r="AO76" s="362"/>
      <c r="AP76" s="363"/>
      <c r="AQ76" s="363"/>
      <c r="AR76" s="364"/>
      <c r="AS76" s="364"/>
      <c r="AT76" s="364"/>
      <c r="AU76" s="364"/>
      <c r="AV76" s="365"/>
      <c r="AW76" s="364"/>
      <c r="AX76" s="364"/>
      <c r="AY76" s="364"/>
      <c r="AZ76" s="364"/>
      <c r="BA76" s="365"/>
      <c r="BB76" s="364"/>
      <c r="BC76" s="364"/>
      <c r="BD76" s="364"/>
      <c r="BE76" s="364"/>
      <c r="BF76" s="365"/>
      <c r="BG76" s="364"/>
      <c r="BH76" s="364"/>
      <c r="BI76" s="364"/>
      <c r="BJ76" s="364"/>
      <c r="BK76" s="365"/>
      <c r="BL76" s="364"/>
      <c r="BM76" s="364"/>
      <c r="BN76" s="364"/>
      <c r="BO76" s="364"/>
      <c r="BP76" s="365"/>
      <c r="BQ76" s="364"/>
      <c r="BR76" s="364"/>
      <c r="BS76" s="364"/>
      <c r="BT76" s="364"/>
      <c r="BU76" s="365"/>
      <c r="BV76" s="364"/>
      <c r="BW76" s="364"/>
      <c r="BX76" s="364"/>
      <c r="BY76" s="364"/>
      <c r="BZ76" s="365"/>
      <c r="CA76" s="364"/>
      <c r="CB76" s="364"/>
      <c r="CC76" s="364"/>
      <c r="CD76" s="364"/>
      <c r="CE76" s="365"/>
      <c r="CF76" s="364"/>
      <c r="CG76" s="364"/>
      <c r="CH76" s="364"/>
      <c r="CI76" s="364"/>
      <c r="CJ76" s="365"/>
      <c r="CK76" s="364"/>
      <c r="CL76" s="364"/>
      <c r="CM76" s="364"/>
      <c r="CN76" s="364"/>
      <c r="CO76" s="365"/>
      <c r="CP76" s="364"/>
      <c r="CQ76" s="364"/>
      <c r="CR76" s="364"/>
      <c r="CS76" s="364"/>
      <c r="CT76" s="365"/>
      <c r="CU76" s="364"/>
      <c r="CV76" s="364"/>
      <c r="CW76" s="364"/>
      <c r="CX76" s="364"/>
      <c r="CY76" s="365"/>
      <c r="CZ76" s="364"/>
      <c r="DA76" s="364"/>
      <c r="DB76" s="364"/>
      <c r="DC76" s="364"/>
      <c r="DD76" s="365"/>
      <c r="DE76" s="364"/>
      <c r="DF76" s="364"/>
      <c r="DG76" s="364"/>
      <c r="DH76" s="364"/>
      <c r="DI76" s="365"/>
      <c r="DJ76" s="364"/>
      <c r="DK76" s="364"/>
      <c r="DL76" s="364"/>
      <c r="DM76" s="364"/>
      <c r="DN76" s="365"/>
      <c r="DO76" s="364"/>
      <c r="DP76" s="364"/>
      <c r="DQ76" s="364"/>
      <c r="DR76" s="364"/>
      <c r="DS76" s="365"/>
      <c r="DT76" s="364"/>
      <c r="DU76" s="364"/>
      <c r="DV76" s="364"/>
      <c r="DW76" s="364"/>
      <c r="DX76" s="365"/>
      <c r="DY76" s="364"/>
      <c r="DZ76" s="364"/>
      <c r="EA76" s="364"/>
      <c r="EB76" s="364"/>
      <c r="EC76" s="365"/>
      <c r="ED76" s="364"/>
      <c r="EE76" s="364"/>
      <c r="EF76" s="364"/>
      <c r="EG76" s="364"/>
      <c r="EH76" s="365"/>
      <c r="EI76" s="364"/>
      <c r="EJ76" s="364"/>
      <c r="EK76" s="364"/>
      <c r="EL76" s="364"/>
      <c r="EM76" s="365"/>
      <c r="EN76" s="364"/>
      <c r="EO76" s="364"/>
      <c r="EP76" s="364"/>
      <c r="EQ76" s="364"/>
      <c r="ER76" s="365"/>
      <c r="ES76" s="364"/>
      <c r="ET76" s="364"/>
      <c r="EU76" s="364"/>
      <c r="EV76" s="364"/>
      <c r="EW76" s="365"/>
      <c r="EX76" s="364"/>
      <c r="EY76" s="364"/>
      <c r="EZ76" s="364"/>
      <c r="FA76" s="364"/>
      <c r="FB76" s="365"/>
      <c r="FC76" s="364"/>
      <c r="FD76" s="364"/>
      <c r="FE76" s="364"/>
      <c r="FF76" s="364"/>
      <c r="FG76" s="365"/>
      <c r="FH76" s="364"/>
      <c r="FI76" s="364"/>
      <c r="FJ76" s="364"/>
      <c r="FK76" s="364"/>
      <c r="FL76" s="365"/>
      <c r="FM76" s="364"/>
      <c r="FN76" s="364"/>
      <c r="FO76" s="364"/>
      <c r="FP76" s="364"/>
      <c r="FQ76" s="365"/>
      <c r="FR76" s="364"/>
      <c r="FS76" s="364"/>
      <c r="FT76" s="364"/>
      <c r="FU76" s="364"/>
      <c r="FV76" s="365"/>
      <c r="FW76" s="364"/>
      <c r="FX76" s="678"/>
      <c r="FY76" s="105"/>
      <c r="FZ76" s="249"/>
      <c r="GA76" s="99"/>
    </row>
    <row r="77" spans="2:207" s="125" customFormat="1">
      <c r="FY77" s="105"/>
    </row>
    <row r="78" spans="2:207" s="125" customFormat="1">
      <c r="N78" s="90"/>
      <c r="FY78" s="105"/>
      <c r="GA78" s="27" t="s">
        <v>511</v>
      </c>
    </row>
    <row r="79" spans="2:207" s="125" customFormat="1">
      <c r="N79" s="90"/>
      <c r="FY79" s="105"/>
    </row>
    <row r="80" spans="2:207">
      <c r="N80" s="90"/>
      <c r="FY80" s="105"/>
    </row>
    <row r="81" spans="14:181">
      <c r="N81" s="90"/>
      <c r="FY81" s="105"/>
    </row>
    <row r="82" spans="14:181">
      <c r="N82" s="90"/>
      <c r="FY82" s="105"/>
    </row>
    <row r="83" spans="14:181">
      <c r="N83" s="90"/>
      <c r="FY83" s="105"/>
    </row>
    <row r="84" spans="14:181">
      <c r="N84" s="90"/>
      <c r="FY84" s="105"/>
    </row>
    <row r="85" spans="14:181">
      <c r="N85" s="90"/>
      <c r="FY85" s="105"/>
    </row>
    <row r="86" spans="14:181">
      <c r="N86" s="90"/>
      <c r="FY86" s="105"/>
    </row>
    <row r="87" spans="14:181">
      <c r="N87" s="90"/>
      <c r="FY87" s="105"/>
    </row>
    <row r="88" spans="14:181">
      <c r="N88" s="90"/>
      <c r="FY88" s="105"/>
    </row>
    <row r="89" spans="14:181">
      <c r="N89" s="90"/>
      <c r="FY89" s="105"/>
    </row>
    <row r="90" spans="14:181">
      <c r="N90" s="90"/>
      <c r="FY90" s="105"/>
    </row>
    <row r="91" spans="14:181">
      <c r="N91" s="90"/>
      <c r="FY91" s="105"/>
    </row>
    <row r="92" spans="14:181">
      <c r="N92" s="90"/>
      <c r="FY92" s="105"/>
    </row>
    <row r="93" spans="14:181">
      <c r="N93" s="90"/>
      <c r="FY93" s="105"/>
    </row>
    <row r="94" spans="14:181">
      <c r="N94" s="90"/>
      <c r="FY94" s="105"/>
    </row>
    <row r="95" spans="14:181">
      <c r="N95" s="90"/>
      <c r="FY95" s="105"/>
    </row>
    <row r="96" spans="14:181">
      <c r="N96" s="90"/>
      <c r="FY96" s="105"/>
    </row>
    <row r="97" spans="14:181">
      <c r="N97" s="90"/>
      <c r="FY97" s="105"/>
    </row>
    <row r="98" spans="14:181">
      <c r="N98" s="90"/>
      <c r="FY98" s="105"/>
    </row>
    <row r="99" spans="14:181">
      <c r="N99" s="90"/>
      <c r="FY99" s="105"/>
    </row>
    <row r="100" spans="14:181">
      <c r="N100" s="90"/>
    </row>
    <row r="101" spans="14:181">
      <c r="N101" s="90"/>
    </row>
    <row r="102" spans="14:181">
      <c r="N102" s="90"/>
    </row>
    <row r="103" spans="14:181">
      <c r="N103" s="90"/>
    </row>
    <row r="104" spans="14:181">
      <c r="N104" s="90"/>
    </row>
    <row r="105" spans="14:181">
      <c r="N105" s="90"/>
    </row>
    <row r="106" spans="14:181">
      <c r="N106" s="90"/>
    </row>
    <row r="107" spans="14:181">
      <c r="N107" s="90"/>
    </row>
    <row r="108" spans="14:181">
      <c r="N108" s="90"/>
    </row>
    <row r="109" spans="14:181">
      <c r="N109" s="90"/>
    </row>
    <row r="110" spans="14:181">
      <c r="N110" s="90"/>
    </row>
    <row r="111" spans="14:181">
      <c r="N111" s="90"/>
    </row>
    <row r="112" spans="14:181">
      <c r="N112" s="90"/>
    </row>
    <row r="113" spans="14:14">
      <c r="N113" s="90"/>
    </row>
    <row r="114" spans="14:14">
      <c r="N114" s="90"/>
    </row>
    <row r="115" spans="14:14">
      <c r="N115" s="90"/>
    </row>
    <row r="116" spans="14:14">
      <c r="N116" s="90"/>
    </row>
    <row r="117" spans="14:14">
      <c r="N117" s="90"/>
    </row>
    <row r="118" spans="14:14">
      <c r="N118" s="90"/>
    </row>
    <row r="119" spans="14:14">
      <c r="N119" s="90"/>
    </row>
    <row r="120" spans="14:14">
      <c r="N120" s="90"/>
    </row>
    <row r="121" spans="14:14">
      <c r="N121" s="90"/>
    </row>
    <row r="122" spans="14:14">
      <c r="N122" s="90"/>
    </row>
    <row r="123" spans="14:14">
      <c r="N123" s="90"/>
    </row>
    <row r="124" spans="14:14">
      <c r="N124" s="90"/>
    </row>
  </sheetData>
  <sheetProtection algorithmName="SHA-512" hashValue="26SV5srOJvA46n+4rx79taSy+h8yyCoSmGUQdgOxDKSylD++EN8WPEQz+8wUYpNjeNE04PvwiqESrkm6kDQZGw==" saltValue="op4EMjhdNKV3jMXX2YExAw==" spinCount="100000" sheet="1" objects="1" scenarios="1" selectLockedCells="1"/>
  <mergeCells count="797">
    <mergeCell ref="A22:A23"/>
    <mergeCell ref="ER70:ET70"/>
    <mergeCell ref="AZ73:BB73"/>
    <mergeCell ref="AV73:AX73"/>
    <mergeCell ref="BD73:BF73"/>
    <mergeCell ref="BH73:BJ73"/>
    <mergeCell ref="BL73:BN73"/>
    <mergeCell ref="BC72:BF72"/>
    <mergeCell ref="BG72:BJ72"/>
    <mergeCell ref="DT47:DY47"/>
    <mergeCell ref="AE73:AG73"/>
    <mergeCell ref="AI73:AK73"/>
    <mergeCell ref="AN73:AP73"/>
    <mergeCell ref="AR73:AT73"/>
    <mergeCell ref="ER73:ET73"/>
    <mergeCell ref="DD70:DF70"/>
    <mergeCell ref="CA70:CX70"/>
    <mergeCell ref="EF70:EH70"/>
    <mergeCell ref="DP70:DR70"/>
    <mergeCell ref="DH70:DJ70"/>
    <mergeCell ref="DX70:DZ70"/>
    <mergeCell ref="EB70:ED70"/>
    <mergeCell ref="DL70:DN70"/>
    <mergeCell ref="DT70:DV70"/>
    <mergeCell ref="DH51:DK51"/>
    <mergeCell ref="DD51:DG51"/>
    <mergeCell ref="DL52:DN52"/>
    <mergeCell ref="CL65:CO65"/>
    <mergeCell ref="FJ66:FO66"/>
    <mergeCell ref="CL58:CO58"/>
    <mergeCell ref="DF66:DK66"/>
    <mergeCell ref="BZ64:DK64"/>
    <mergeCell ref="CD66:CI66"/>
    <mergeCell ref="DT59:DY59"/>
    <mergeCell ref="FC59:FH59"/>
    <mergeCell ref="CD61:CI61"/>
    <mergeCell ref="EB51:EE51"/>
    <mergeCell ref="DF61:DK61"/>
    <mergeCell ref="CJ52:CL52"/>
    <mergeCell ref="CN52:CP52"/>
    <mergeCell ref="CV52:CX52"/>
    <mergeCell ref="DH53:DJ53"/>
    <mergeCell ref="CJ53:CL53"/>
    <mergeCell ref="CJ54:CL54"/>
    <mergeCell ref="EJ51:EM51"/>
    <mergeCell ref="DT54:DV54"/>
    <mergeCell ref="EN52:EP52"/>
    <mergeCell ref="DL54:DN54"/>
    <mergeCell ref="EB75:ED75"/>
    <mergeCell ref="EF75:EH75"/>
    <mergeCell ref="EJ75:EL75"/>
    <mergeCell ref="EN75:EP75"/>
    <mergeCell ref="DP75:DR75"/>
    <mergeCell ref="DT75:DV75"/>
    <mergeCell ref="CF75:CH75"/>
    <mergeCell ref="CN75:CP75"/>
    <mergeCell ref="CF74:CH74"/>
    <mergeCell ref="AN74:AP74"/>
    <mergeCell ref="AR74:AT74"/>
    <mergeCell ref="BD75:BF75"/>
    <mergeCell ref="AV75:AX75"/>
    <mergeCell ref="CJ74:CL74"/>
    <mergeCell ref="DD74:DF74"/>
    <mergeCell ref="DX75:DZ75"/>
    <mergeCell ref="CJ75:CL75"/>
    <mergeCell ref="CR75:CT75"/>
    <mergeCell ref="BP75:BR75"/>
    <mergeCell ref="BX75:BZ75"/>
    <mergeCell ref="CB75:CD75"/>
    <mergeCell ref="BH75:BJ75"/>
    <mergeCell ref="BX74:BZ74"/>
    <mergeCell ref="CB74:CD74"/>
    <mergeCell ref="CZ74:DB74"/>
    <mergeCell ref="BP74:BR74"/>
    <mergeCell ref="BT74:BV74"/>
    <mergeCell ref="AA75:AL75"/>
    <mergeCell ref="AN75:AP75"/>
    <mergeCell ref="AR75:AT75"/>
    <mergeCell ref="AZ75:BB75"/>
    <mergeCell ref="DX74:DZ74"/>
    <mergeCell ref="EN73:EP73"/>
    <mergeCell ref="EF74:EH74"/>
    <mergeCell ref="AV74:AX74"/>
    <mergeCell ref="AZ74:BB74"/>
    <mergeCell ref="BD74:BF74"/>
    <mergeCell ref="DL75:DN75"/>
    <mergeCell ref="BT75:BV75"/>
    <mergeCell ref="DD75:DF75"/>
    <mergeCell ref="DT74:DV74"/>
    <mergeCell ref="DP73:DR73"/>
    <mergeCell ref="EJ74:EL74"/>
    <mergeCell ref="CZ75:DB75"/>
    <mergeCell ref="CV75:CX75"/>
    <mergeCell ref="DD73:DF73"/>
    <mergeCell ref="BH74:BJ74"/>
    <mergeCell ref="BL74:BN74"/>
    <mergeCell ref="DH75:DJ75"/>
    <mergeCell ref="BL75:BN75"/>
    <mergeCell ref="DP74:DR74"/>
    <mergeCell ref="ER74:ET74"/>
    <mergeCell ref="CB73:CD73"/>
    <mergeCell ref="EB74:ED74"/>
    <mergeCell ref="DL74:DN74"/>
    <mergeCell ref="CV73:CX73"/>
    <mergeCell ref="EB72:EE72"/>
    <mergeCell ref="DH73:DJ73"/>
    <mergeCell ref="CZ72:DC72"/>
    <mergeCell ref="DT73:DV73"/>
    <mergeCell ref="CN73:CP73"/>
    <mergeCell ref="DH74:DJ74"/>
    <mergeCell ref="CV74:CX74"/>
    <mergeCell ref="CN74:CP74"/>
    <mergeCell ref="CR74:CT74"/>
    <mergeCell ref="EJ72:EM72"/>
    <mergeCell ref="EB73:ED73"/>
    <mergeCell ref="DL73:DN73"/>
    <mergeCell ref="DT72:DW72"/>
    <mergeCell ref="DX73:DZ73"/>
    <mergeCell ref="EF72:EI72"/>
    <mergeCell ref="DD72:DG72"/>
    <mergeCell ref="CZ73:DB73"/>
    <mergeCell ref="CA72:CD72"/>
    <mergeCell ref="CR72:CU72"/>
    <mergeCell ref="DX72:EA72"/>
    <mergeCell ref="CJ73:CL73"/>
    <mergeCell ref="DH72:DK72"/>
    <mergeCell ref="DP72:DS72"/>
    <mergeCell ref="DL72:DO72"/>
    <mergeCell ref="AN64:AP64"/>
    <mergeCell ref="AR64:AT64"/>
    <mergeCell ref="AO65:AR65"/>
    <mergeCell ref="BC65:BF65"/>
    <mergeCell ref="CV72:CY72"/>
    <mergeCell ref="CI72:CL72"/>
    <mergeCell ref="BW72:BZ72"/>
    <mergeCell ref="CZ70:DB70"/>
    <mergeCell ref="CK66:CP66"/>
    <mergeCell ref="AM72:AP72"/>
    <mergeCell ref="AQ72:AT72"/>
    <mergeCell ref="BI68:BN68"/>
    <mergeCell ref="BP66:BU66"/>
    <mergeCell ref="BC67:BF67"/>
    <mergeCell ref="BB68:BG68"/>
    <mergeCell ref="BX73:BZ73"/>
    <mergeCell ref="BT73:BV73"/>
    <mergeCell ref="AV70:AX70"/>
    <mergeCell ref="CR68:CW68"/>
    <mergeCell ref="AU72:AX72"/>
    <mergeCell ref="CR73:CT73"/>
    <mergeCell ref="BS72:BV72"/>
    <mergeCell ref="BP73:BR73"/>
    <mergeCell ref="M73:X73"/>
    <mergeCell ref="Z73:AB73"/>
    <mergeCell ref="BC70:BE70"/>
    <mergeCell ref="M70:X70"/>
    <mergeCell ref="BK72:BN72"/>
    <mergeCell ref="BO72:BR72"/>
    <mergeCell ref="BK70:BM70"/>
    <mergeCell ref="Z70:AB70"/>
    <mergeCell ref="BO70:BQ70"/>
    <mergeCell ref="AY72:BB72"/>
    <mergeCell ref="CF73:CH73"/>
    <mergeCell ref="CM72:CQ72"/>
    <mergeCell ref="CE72:CH72"/>
    <mergeCell ref="B66:G68"/>
    <mergeCell ref="B59:G61"/>
    <mergeCell ref="CL67:CO67"/>
    <mergeCell ref="H68:K70"/>
    <mergeCell ref="AN68:AS68"/>
    <mergeCell ref="CY68:DD68"/>
    <mergeCell ref="CZ52:DB52"/>
    <mergeCell ref="CZ69:DB69"/>
    <mergeCell ref="AV69:AX69"/>
    <mergeCell ref="BW68:CB68"/>
    <mergeCell ref="BP68:BU68"/>
    <mergeCell ref="CN53:CP53"/>
    <mergeCell ref="CR53:CT53"/>
    <mergeCell ref="CD68:CI68"/>
    <mergeCell ref="CK68:CP68"/>
    <mergeCell ref="CN54:CP54"/>
    <mergeCell ref="K59:X59"/>
    <mergeCell ref="Z59:AB59"/>
    <mergeCell ref="AN69:AP69"/>
    <mergeCell ref="M63:X65"/>
    <mergeCell ref="Z64:AB64"/>
    <mergeCell ref="AE59:AG59"/>
    <mergeCell ref="AI59:AK59"/>
    <mergeCell ref="AN61:AS61"/>
    <mergeCell ref="DF68:DK68"/>
    <mergeCell ref="DT68:DY68"/>
    <mergeCell ref="CY66:DD66"/>
    <mergeCell ref="DU67:DX67"/>
    <mergeCell ref="M66:X66"/>
    <mergeCell ref="AR70:AT70"/>
    <mergeCell ref="AY70:BB70"/>
    <mergeCell ref="BG64:BW64"/>
    <mergeCell ref="AU68:AZ68"/>
    <mergeCell ref="BC69:BE69"/>
    <mergeCell ref="AI70:AK70"/>
    <mergeCell ref="AN70:AP70"/>
    <mergeCell ref="Z66:AB66"/>
    <mergeCell ref="BD64:BF64"/>
    <mergeCell ref="BW66:CB66"/>
    <mergeCell ref="AE70:AG70"/>
    <mergeCell ref="BG70:BI70"/>
    <mergeCell ref="AE64:AG64"/>
    <mergeCell ref="AR69:AT69"/>
    <mergeCell ref="AI66:AK66"/>
    <mergeCell ref="DT69:DV69"/>
    <mergeCell ref="AU66:AZ66"/>
    <mergeCell ref="AZ64:BB64"/>
    <mergeCell ref="BI66:BN66"/>
    <mergeCell ref="AA54:AL54"/>
    <mergeCell ref="CR61:CW61"/>
    <mergeCell ref="AZ53:BB53"/>
    <mergeCell ref="CF53:CH53"/>
    <mergeCell ref="CF54:CH54"/>
    <mergeCell ref="AZ54:BB54"/>
    <mergeCell ref="DH54:DJ54"/>
    <mergeCell ref="AN54:AP54"/>
    <mergeCell ref="AO67:AR67"/>
    <mergeCell ref="AN66:AS66"/>
    <mergeCell ref="BB66:BG66"/>
    <mergeCell ref="AZ63:BB63"/>
    <mergeCell ref="AI64:AK64"/>
    <mergeCell ref="AE66:AG66"/>
    <mergeCell ref="CR66:CW66"/>
    <mergeCell ref="CK59:CP59"/>
    <mergeCell ref="CD59:CI59"/>
    <mergeCell ref="CL60:CO60"/>
    <mergeCell ref="CR59:CW59"/>
    <mergeCell ref="BB59:BG59"/>
    <mergeCell ref="AV63:AX63"/>
    <mergeCell ref="BD63:BF63"/>
    <mergeCell ref="BH53:BJ53"/>
    <mergeCell ref="BI61:BN61"/>
    <mergeCell ref="FZ65:GA68"/>
    <mergeCell ref="EV68:FA68"/>
    <mergeCell ref="FZ58:GA61"/>
    <mergeCell ref="DT61:DY61"/>
    <mergeCell ref="DM64:ED64"/>
    <mergeCell ref="EA66:EF66"/>
    <mergeCell ref="FD58:FG58"/>
    <mergeCell ref="FD60:FG60"/>
    <mergeCell ref="EO59:ET59"/>
    <mergeCell ref="FQ61:FV61"/>
    <mergeCell ref="FQ66:FV66"/>
    <mergeCell ref="EV66:FA66"/>
    <mergeCell ref="FQ59:FV59"/>
    <mergeCell ref="DU60:DX60"/>
    <mergeCell ref="DU58:DX58"/>
    <mergeCell ref="EH68:EM68"/>
    <mergeCell ref="DM68:DR68"/>
    <mergeCell ref="EA68:EF68"/>
    <mergeCell ref="DM66:DR66"/>
    <mergeCell ref="DT66:DY66"/>
    <mergeCell ref="DU65:DX65"/>
    <mergeCell ref="DM59:DR59"/>
    <mergeCell ref="AQ3:BK3"/>
    <mergeCell ref="BS22:CA23"/>
    <mergeCell ref="CB23:CF24"/>
    <mergeCell ref="DN21:DP24"/>
    <mergeCell ref="DH31:DJ31"/>
    <mergeCell ref="FJ40:FO40"/>
    <mergeCell ref="CE30:CH30"/>
    <mergeCell ref="AD7:DR7"/>
    <mergeCell ref="DR21:DT24"/>
    <mergeCell ref="BL33:BN33"/>
    <mergeCell ref="DT30:DW30"/>
    <mergeCell ref="DP31:DR31"/>
    <mergeCell ref="DP30:DS30"/>
    <mergeCell ref="DX30:EA30"/>
    <mergeCell ref="DJ21:DL24"/>
    <mergeCell ref="DB21:DD24"/>
    <mergeCell ref="DU22:DY23"/>
    <mergeCell ref="DF21:DH24"/>
    <mergeCell ref="BL32:BN32"/>
    <mergeCell ref="AU38:AZ38"/>
    <mergeCell ref="AV32:AX32"/>
    <mergeCell ref="AZ33:BB33"/>
    <mergeCell ref="BH33:BJ33"/>
    <mergeCell ref="AV33:AX33"/>
    <mergeCell ref="FR7:FW7"/>
    <mergeCell ref="EF31:EH31"/>
    <mergeCell ref="FZ44:GA47"/>
    <mergeCell ref="FQ47:FV47"/>
    <mergeCell ref="FC38:FH38"/>
    <mergeCell ref="FQ40:FV40"/>
    <mergeCell ref="FD39:FG39"/>
    <mergeCell ref="FD46:FG46"/>
    <mergeCell ref="FC40:FH40"/>
    <mergeCell ref="EV40:FA40"/>
    <mergeCell ref="FZ37:GA40"/>
    <mergeCell ref="EV45:FA45"/>
    <mergeCell ref="EG43:FV43"/>
    <mergeCell ref="FJ45:FO45"/>
    <mergeCell ref="EH45:EM45"/>
    <mergeCell ref="GA18:GA23"/>
    <mergeCell ref="FZ19:FZ20"/>
    <mergeCell ref="ED24:EJ24"/>
    <mergeCell ref="ER30:EU30"/>
    <mergeCell ref="FO31:FR33"/>
    <mergeCell ref="FJ38:FO38"/>
    <mergeCell ref="FQ45:FV45"/>
    <mergeCell ref="FQ38:FV38"/>
    <mergeCell ref="AV31:AX31"/>
    <mergeCell ref="CR47:CW47"/>
    <mergeCell ref="CD47:CI47"/>
    <mergeCell ref="AI17:AL17"/>
    <mergeCell ref="AN17:AP17"/>
    <mergeCell ref="H10:AC10"/>
    <mergeCell ref="AS19:BB19"/>
    <mergeCell ref="H7:AC7"/>
    <mergeCell ref="DL31:DN31"/>
    <mergeCell ref="DL30:DO30"/>
    <mergeCell ref="K29:X29"/>
    <mergeCell ref="BA28:FV28"/>
    <mergeCell ref="EN30:EQ30"/>
    <mergeCell ref="EF30:EI30"/>
    <mergeCell ref="EV21:EX24"/>
    <mergeCell ref="FG21:FI24"/>
    <mergeCell ref="DX31:DZ31"/>
    <mergeCell ref="FD31:FN33"/>
    <mergeCell ref="EF32:EH32"/>
    <mergeCell ref="ER31:ET31"/>
    <mergeCell ref="DT31:DV31"/>
    <mergeCell ref="EB32:ED32"/>
    <mergeCell ref="AZ31:BB31"/>
    <mergeCell ref="BH31:BJ31"/>
    <mergeCell ref="AZ32:BB32"/>
    <mergeCell ref="DF40:DK40"/>
    <mergeCell ref="CR40:CW40"/>
    <mergeCell ref="CZ30:DC30"/>
    <mergeCell ref="AY30:BB30"/>
    <mergeCell ref="CR30:CU30"/>
    <mergeCell ref="BG30:BJ30"/>
    <mergeCell ref="DD32:DF32"/>
    <mergeCell ref="DD33:DF33"/>
    <mergeCell ref="CF32:CH32"/>
    <mergeCell ref="CI30:CL30"/>
    <mergeCell ref="CF31:CH31"/>
    <mergeCell ref="DH30:DK30"/>
    <mergeCell ref="BD32:BF32"/>
    <mergeCell ref="BD33:BF33"/>
    <mergeCell ref="BC37:BF37"/>
    <mergeCell ref="BT31:BV31"/>
    <mergeCell ref="BI38:BN38"/>
    <mergeCell ref="CK40:CP40"/>
    <mergeCell ref="CL37:CO37"/>
    <mergeCell ref="B7:G8"/>
    <mergeCell ref="H9:AC9"/>
    <mergeCell ref="CM30:CQ30"/>
    <mergeCell ref="H11:AC11"/>
    <mergeCell ref="AL19:AR19"/>
    <mergeCell ref="CQ22:CW23"/>
    <mergeCell ref="CV30:CY30"/>
    <mergeCell ref="CB21:CF22"/>
    <mergeCell ref="Z21:AB24"/>
    <mergeCell ref="B10:G11"/>
    <mergeCell ref="CJ22:CL23"/>
    <mergeCell ref="CX21:CZ24"/>
    <mergeCell ref="N18:W18"/>
    <mergeCell ref="AD9:AS9"/>
    <mergeCell ref="AD11:DR11"/>
    <mergeCell ref="AD17:AG17"/>
    <mergeCell ref="BK30:BN30"/>
    <mergeCell ref="BO30:BR30"/>
    <mergeCell ref="N16:W16"/>
    <mergeCell ref="BE18:FN18"/>
    <mergeCell ref="N22:W23"/>
    <mergeCell ref="CG22:CI23"/>
    <mergeCell ref="CN22:CP23"/>
    <mergeCell ref="AV23:BR25"/>
    <mergeCell ref="EB49:ED49"/>
    <mergeCell ref="EF49:EH49"/>
    <mergeCell ref="B38:G40"/>
    <mergeCell ref="BP33:BR33"/>
    <mergeCell ref="BH32:BJ32"/>
    <mergeCell ref="BP40:BU40"/>
    <mergeCell ref="BP38:BU38"/>
    <mergeCell ref="AR32:AT32"/>
    <mergeCell ref="BI40:BN40"/>
    <mergeCell ref="AN33:AP33"/>
    <mergeCell ref="BT32:BV32"/>
    <mergeCell ref="AN38:AS38"/>
    <mergeCell ref="AN32:AP32"/>
    <mergeCell ref="O35:AO35"/>
    <mergeCell ref="K38:X38"/>
    <mergeCell ref="AU40:AZ40"/>
    <mergeCell ref="Z38:AB38"/>
    <mergeCell ref="AA33:AL33"/>
    <mergeCell ref="AI38:AK38"/>
    <mergeCell ref="AR33:AT33"/>
    <mergeCell ref="AN36:AZ36"/>
    <mergeCell ref="BB38:BG38"/>
    <mergeCell ref="B45:G47"/>
    <mergeCell ref="CY40:DD40"/>
    <mergeCell ref="DM47:DR47"/>
    <mergeCell ref="DL49:DN49"/>
    <mergeCell ref="DU37:DX37"/>
    <mergeCell ref="BT52:BV52"/>
    <mergeCell ref="DH52:DJ52"/>
    <mergeCell ref="BW47:CB47"/>
    <mergeCell ref="DX51:EA51"/>
    <mergeCell ref="DX52:DZ52"/>
    <mergeCell ref="CV51:CY51"/>
    <mergeCell ref="CR51:CU51"/>
    <mergeCell ref="DM38:DR38"/>
    <mergeCell ref="EA38:EF38"/>
    <mergeCell ref="DM40:DR40"/>
    <mergeCell ref="DP49:DR49"/>
    <mergeCell ref="DM43:ED43"/>
    <mergeCell ref="DT48:DV48"/>
    <mergeCell ref="DX49:DZ49"/>
    <mergeCell ref="DF47:DK47"/>
    <mergeCell ref="CR38:CW38"/>
    <mergeCell ref="CL39:CO39"/>
    <mergeCell ref="CK38:CP38"/>
    <mergeCell ref="DT40:DY40"/>
    <mergeCell ref="EA45:EF45"/>
    <mergeCell ref="DT45:DY45"/>
    <mergeCell ref="M42:X44"/>
    <mergeCell ref="AI43:AK43"/>
    <mergeCell ref="AN45:AS45"/>
    <mergeCell ref="AI49:AK49"/>
    <mergeCell ref="AN48:AP48"/>
    <mergeCell ref="AE45:AG45"/>
    <mergeCell ref="DF38:DK38"/>
    <mergeCell ref="DT33:DV33"/>
    <mergeCell ref="M52:X52"/>
    <mergeCell ref="Z52:AB52"/>
    <mergeCell ref="AI52:AK52"/>
    <mergeCell ref="AR52:AT52"/>
    <mergeCell ref="AE43:AG43"/>
    <mergeCell ref="AU45:AZ45"/>
    <mergeCell ref="AU47:AZ47"/>
    <mergeCell ref="AZ42:BB42"/>
    <mergeCell ref="DU39:DX39"/>
    <mergeCell ref="BC39:BF39"/>
    <mergeCell ref="BD43:BF43"/>
    <mergeCell ref="CF52:CH52"/>
    <mergeCell ref="BB40:BG40"/>
    <mergeCell ref="AY49:BB49"/>
    <mergeCell ref="BI45:BN45"/>
    <mergeCell ref="CD40:CI40"/>
    <mergeCell ref="H47:K49"/>
    <mergeCell ref="Z45:AB45"/>
    <mergeCell ref="M45:X45"/>
    <mergeCell ref="AR48:AT48"/>
    <mergeCell ref="M49:X49"/>
    <mergeCell ref="Z49:AB49"/>
    <mergeCell ref="AN49:AP49"/>
    <mergeCell ref="BC49:BE49"/>
    <mergeCell ref="BC48:BE48"/>
    <mergeCell ref="AV49:AX49"/>
    <mergeCell ref="AO46:AR46"/>
    <mergeCell ref="AN47:AS47"/>
    <mergeCell ref="AV48:AX48"/>
    <mergeCell ref="AE49:AG49"/>
    <mergeCell ref="Z43:AB43"/>
    <mergeCell ref="AD10:DR10"/>
    <mergeCell ref="AO37:AR37"/>
    <mergeCell ref="DH33:DJ33"/>
    <mergeCell ref="BA36:FV36"/>
    <mergeCell ref="EN33:EP33"/>
    <mergeCell ref="EF33:EH33"/>
    <mergeCell ref="DL33:DN33"/>
    <mergeCell ref="CN31:CP31"/>
    <mergeCell ref="CZ32:DB32"/>
    <mergeCell ref="FD37:FG37"/>
    <mergeCell ref="EH38:EM38"/>
    <mergeCell ref="EH40:EM40"/>
    <mergeCell ref="AI31:AK31"/>
    <mergeCell ref="AM30:AP30"/>
    <mergeCell ref="AQ30:AT30"/>
    <mergeCell ref="CR31:CT31"/>
    <mergeCell ref="AV42:AX42"/>
    <mergeCell ref="AI18:AK18"/>
    <mergeCell ref="AV20:BR22"/>
    <mergeCell ref="DT38:DY38"/>
    <mergeCell ref="EN31:EP31"/>
    <mergeCell ref="EJ31:EL31"/>
    <mergeCell ref="Z31:AB31"/>
    <mergeCell ref="FR3:FW6"/>
    <mergeCell ref="FF7:FK7"/>
    <mergeCell ref="FC22:FF23"/>
    <mergeCell ref="FL3:FQ6"/>
    <mergeCell ref="FL7:FQ7"/>
    <mergeCell ref="ED19:EU19"/>
    <mergeCell ref="DS8:FX8"/>
    <mergeCell ref="FF3:FK6"/>
    <mergeCell ref="FG20:FI20"/>
    <mergeCell ref="EO21:EQ24"/>
    <mergeCell ref="ED22:EJ23"/>
    <mergeCell ref="ER22:EU23"/>
    <mergeCell ref="H14:FX14"/>
    <mergeCell ref="FK21:FM24"/>
    <mergeCell ref="B3:AC3"/>
    <mergeCell ref="B4:AC4"/>
    <mergeCell ref="AQ4:BK4"/>
    <mergeCell ref="H8:AC8"/>
    <mergeCell ref="H6:AC6"/>
    <mergeCell ref="AD8:DR8"/>
    <mergeCell ref="AE4:AI4"/>
    <mergeCell ref="AK4:AO4"/>
    <mergeCell ref="AN18:AP18"/>
    <mergeCell ref="AD6:AS6"/>
    <mergeCell ref="DX32:DZ32"/>
    <mergeCell ref="BL31:BN31"/>
    <mergeCell ref="BC30:BF30"/>
    <mergeCell ref="BP31:BR31"/>
    <mergeCell ref="CZ31:DB31"/>
    <mergeCell ref="CV31:CX31"/>
    <mergeCell ref="CR32:CT32"/>
    <mergeCell ref="EB33:ED33"/>
    <mergeCell ref="DT32:DV32"/>
    <mergeCell ref="CN32:CP32"/>
    <mergeCell ref="CJ31:CL31"/>
    <mergeCell ref="CV32:CX32"/>
    <mergeCell ref="DX33:DZ33"/>
    <mergeCell ref="BX31:BZ31"/>
    <mergeCell ref="DH32:DJ32"/>
    <mergeCell ref="DP33:DR33"/>
    <mergeCell ref="DD30:DG30"/>
    <mergeCell ref="BS30:BV30"/>
    <mergeCell ref="EB30:EE30"/>
    <mergeCell ref="CV33:CX33"/>
    <mergeCell ref="CB33:CD33"/>
    <mergeCell ref="CF33:CH33"/>
    <mergeCell ref="DP32:DR32"/>
    <mergeCell ref="EB31:ED31"/>
    <mergeCell ref="AE31:AG31"/>
    <mergeCell ref="AR31:AT31"/>
    <mergeCell ref="CB31:CD31"/>
    <mergeCell ref="CA30:CD30"/>
    <mergeCell ref="AU30:AX30"/>
    <mergeCell ref="Z18:AB18"/>
    <mergeCell ref="AN21:AP24"/>
    <mergeCell ref="AN20:AP20"/>
    <mergeCell ref="AD20:AG20"/>
    <mergeCell ref="AE18:AG18"/>
    <mergeCell ref="AI20:AL20"/>
    <mergeCell ref="AE21:AG24"/>
    <mergeCell ref="AI21:AK24"/>
    <mergeCell ref="BW30:BZ30"/>
    <mergeCell ref="BA29:FV29"/>
    <mergeCell ref="AN28:AZ28"/>
    <mergeCell ref="DD31:DF31"/>
    <mergeCell ref="AR21:AT24"/>
    <mergeCell ref="BD31:BF31"/>
    <mergeCell ref="H27:AM27"/>
    <mergeCell ref="DR20:DT20"/>
    <mergeCell ref="EK20:EM20"/>
    <mergeCell ref="CX20:CZ20"/>
    <mergeCell ref="K31:X31"/>
    <mergeCell ref="BP61:BU61"/>
    <mergeCell ref="BI59:BN59"/>
    <mergeCell ref="BW61:CB61"/>
    <mergeCell ref="CB53:CD53"/>
    <mergeCell ref="BP53:BR53"/>
    <mergeCell ref="AR54:AT54"/>
    <mergeCell ref="BC51:BF51"/>
    <mergeCell ref="BD53:BF53"/>
    <mergeCell ref="AZ52:BB52"/>
    <mergeCell ref="BD52:BF52"/>
    <mergeCell ref="AR53:AT53"/>
    <mergeCell ref="AQ51:AT51"/>
    <mergeCell ref="AV52:AX52"/>
    <mergeCell ref="AU51:AX51"/>
    <mergeCell ref="AY51:BB51"/>
    <mergeCell ref="AV53:AX53"/>
    <mergeCell ref="BP59:BU59"/>
    <mergeCell ref="BW59:CB59"/>
    <mergeCell ref="AV54:AX54"/>
    <mergeCell ref="BL53:BN53"/>
    <mergeCell ref="BS51:BV51"/>
    <mergeCell ref="CB54:CD54"/>
    <mergeCell ref="BX53:BZ53"/>
    <mergeCell ref="BP52:BR52"/>
    <mergeCell ref="O56:AO56"/>
    <mergeCell ref="AO60:AR60"/>
    <mergeCell ref="AV64:AX64"/>
    <mergeCell ref="AN59:AS59"/>
    <mergeCell ref="AO58:AR58"/>
    <mergeCell ref="AN57:AZ57"/>
    <mergeCell ref="AU59:AZ59"/>
    <mergeCell ref="BC58:BF58"/>
    <mergeCell ref="BC60:BF60"/>
    <mergeCell ref="AN63:AP63"/>
    <mergeCell ref="AU61:AZ61"/>
    <mergeCell ref="BB61:BG61"/>
    <mergeCell ref="AR63:AT63"/>
    <mergeCell ref="BL52:BN52"/>
    <mergeCell ref="BT53:BV53"/>
    <mergeCell ref="BP47:BU47"/>
    <mergeCell ref="BW38:CB38"/>
    <mergeCell ref="CD38:CI38"/>
    <mergeCell ref="BH54:BJ54"/>
    <mergeCell ref="BX54:BZ54"/>
    <mergeCell ref="BL54:BN54"/>
    <mergeCell ref="BX52:BZ52"/>
    <mergeCell ref="BT54:BV54"/>
    <mergeCell ref="BP45:BU45"/>
    <mergeCell ref="BG43:BW43"/>
    <mergeCell ref="BZ43:DK43"/>
    <mergeCell ref="CY47:DD47"/>
    <mergeCell ref="DD52:DF52"/>
    <mergeCell ref="CZ51:DC51"/>
    <mergeCell ref="DF45:DK45"/>
    <mergeCell ref="DH49:DJ49"/>
    <mergeCell ref="CZ49:DB49"/>
    <mergeCell ref="CY38:DD38"/>
    <mergeCell ref="CR52:CT52"/>
    <mergeCell ref="CD45:CI45"/>
    <mergeCell ref="CE51:CH51"/>
    <mergeCell ref="CB52:CD52"/>
    <mergeCell ref="FD73:FN75"/>
    <mergeCell ref="EZ73:FC75"/>
    <mergeCell ref="FJ47:FO47"/>
    <mergeCell ref="FC47:FH47"/>
    <mergeCell ref="EO47:ET47"/>
    <mergeCell ref="EH47:EM47"/>
    <mergeCell ref="EV47:FA47"/>
    <mergeCell ref="EN74:EP74"/>
    <mergeCell ref="EF73:EH73"/>
    <mergeCell ref="EJ73:EL73"/>
    <mergeCell ref="EV74:EX74"/>
    <mergeCell ref="ER72:EU72"/>
    <mergeCell ref="ER75:ET75"/>
    <mergeCell ref="FJ59:FO59"/>
    <mergeCell ref="EV59:FA59"/>
    <mergeCell ref="EF52:EH52"/>
    <mergeCell ref="EO66:ET66"/>
    <mergeCell ref="EV73:EX73"/>
    <mergeCell ref="EV70:EX70"/>
    <mergeCell ref="EG64:FV64"/>
    <mergeCell ref="FD65:FG65"/>
    <mergeCell ref="FO73:FR75"/>
    <mergeCell ref="EV75:EX75"/>
    <mergeCell ref="EV72:EY72"/>
    <mergeCell ref="ER49:ET49"/>
    <mergeCell ref="CK61:CP61"/>
    <mergeCell ref="CL44:CO44"/>
    <mergeCell ref="CL46:CO46"/>
    <mergeCell ref="CK45:CP45"/>
    <mergeCell ref="EB52:ED52"/>
    <mergeCell ref="CY61:DD61"/>
    <mergeCell ref="EA61:EF61"/>
    <mergeCell ref="EH59:EM59"/>
    <mergeCell ref="CZ48:DB48"/>
    <mergeCell ref="ER52:ET52"/>
    <mergeCell ref="DP54:DR54"/>
    <mergeCell ref="CY59:DD59"/>
    <mergeCell ref="EB54:ED54"/>
    <mergeCell ref="EN48:EP48"/>
    <mergeCell ref="EF53:EH53"/>
    <mergeCell ref="DF59:DK59"/>
    <mergeCell ref="DM61:DR61"/>
    <mergeCell ref="DU44:DX44"/>
    <mergeCell ref="ER54:ET54"/>
    <mergeCell ref="DT53:DV53"/>
    <mergeCell ref="DP52:DR52"/>
    <mergeCell ref="DM45:DR45"/>
    <mergeCell ref="DU46:DX46"/>
    <mergeCell ref="EJ70:EL70"/>
    <mergeCell ref="EN72:EQ72"/>
    <mergeCell ref="FD67:FG67"/>
    <mergeCell ref="FQ68:FV68"/>
    <mergeCell ref="EO68:ET68"/>
    <mergeCell ref="EV61:FA61"/>
    <mergeCell ref="FC66:FH66"/>
    <mergeCell ref="FC61:FH61"/>
    <mergeCell ref="FO52:FR54"/>
    <mergeCell ref="FD52:FN54"/>
    <mergeCell ref="FJ68:FO68"/>
    <mergeCell ref="FC68:FH68"/>
    <mergeCell ref="EH61:EM61"/>
    <mergeCell ref="EF54:EH54"/>
    <mergeCell ref="EV53:EX53"/>
    <mergeCell ref="EV54:EX54"/>
    <mergeCell ref="EN54:EP54"/>
    <mergeCell ref="EN70:EP70"/>
    <mergeCell ref="EN69:EP69"/>
    <mergeCell ref="EH66:EM66"/>
    <mergeCell ref="ER53:ET53"/>
    <mergeCell ref="EA59:EF59"/>
    <mergeCell ref="EO61:ET61"/>
    <mergeCell ref="EJ54:EL54"/>
    <mergeCell ref="EN53:EP53"/>
    <mergeCell ref="EJ52:EL52"/>
    <mergeCell ref="EN51:EQ51"/>
    <mergeCell ref="DL53:DN53"/>
    <mergeCell ref="DP51:DS51"/>
    <mergeCell ref="EJ53:EL53"/>
    <mergeCell ref="DX54:DZ54"/>
    <mergeCell ref="EF51:EI51"/>
    <mergeCell ref="DP53:DR53"/>
    <mergeCell ref="EB53:ED53"/>
    <mergeCell ref="DT52:DV52"/>
    <mergeCell ref="DT51:DW51"/>
    <mergeCell ref="DL51:DO51"/>
    <mergeCell ref="EZ52:FC54"/>
    <mergeCell ref="FD44:FG44"/>
    <mergeCell ref="EV31:EX31"/>
    <mergeCell ref="EJ32:EL32"/>
    <mergeCell ref="FJ61:FO61"/>
    <mergeCell ref="FC45:FH45"/>
    <mergeCell ref="EV49:EX49"/>
    <mergeCell ref="ER51:EU51"/>
    <mergeCell ref="EZ31:FC33"/>
    <mergeCell ref="EN32:EP32"/>
    <mergeCell ref="EN49:EP49"/>
    <mergeCell ref="EJ49:EL49"/>
    <mergeCell ref="EV51:EY51"/>
    <mergeCell ref="EV52:EX52"/>
    <mergeCell ref="EO40:ET40"/>
    <mergeCell ref="EO45:ET45"/>
    <mergeCell ref="EV38:FA38"/>
    <mergeCell ref="EO38:ET38"/>
    <mergeCell ref="BA57:FV57"/>
    <mergeCell ref="DX53:DZ53"/>
    <mergeCell ref="EA40:EF40"/>
    <mergeCell ref="EA47:EF47"/>
    <mergeCell ref="CJ32:CL32"/>
    <mergeCell ref="CB32:CD32"/>
    <mergeCell ref="DT49:DV49"/>
    <mergeCell ref="AE38:AG38"/>
    <mergeCell ref="AN53:AP53"/>
    <mergeCell ref="AN42:AP42"/>
    <mergeCell ref="AR42:AT42"/>
    <mergeCell ref="AI45:AK45"/>
    <mergeCell ref="AO39:AR39"/>
    <mergeCell ref="AN43:AP43"/>
    <mergeCell ref="AM51:AP51"/>
    <mergeCell ref="AO44:AR44"/>
    <mergeCell ref="AR43:AT43"/>
    <mergeCell ref="AE52:AG52"/>
    <mergeCell ref="AN52:AP52"/>
    <mergeCell ref="AN40:AS40"/>
    <mergeCell ref="BW40:CB40"/>
    <mergeCell ref="CI51:CL51"/>
    <mergeCell ref="AZ43:BB43"/>
    <mergeCell ref="AR49:AT49"/>
    <mergeCell ref="BO49:BQ49"/>
    <mergeCell ref="BK49:BM49"/>
    <mergeCell ref="AV43:AX43"/>
    <mergeCell ref="BB47:BG47"/>
    <mergeCell ref="BB45:BG45"/>
    <mergeCell ref="BD42:BF42"/>
    <mergeCell ref="BI47:BN47"/>
    <mergeCell ref="CK47:CP47"/>
    <mergeCell ref="AN31:AP31"/>
    <mergeCell ref="EV30:EY30"/>
    <mergeCell ref="DL32:DN32"/>
    <mergeCell ref="EV32:EX32"/>
    <mergeCell ref="BX32:BZ32"/>
    <mergeCell ref="BP32:BR32"/>
    <mergeCell ref="EX13:FX13"/>
    <mergeCell ref="EK21:EM24"/>
    <mergeCell ref="ER33:ET33"/>
    <mergeCell ref="EV33:EX33"/>
    <mergeCell ref="EZ21:FB24"/>
    <mergeCell ref="ER32:ET32"/>
    <mergeCell ref="EJ33:EL33"/>
    <mergeCell ref="EV20:EX20"/>
    <mergeCell ref="EJ30:EM30"/>
    <mergeCell ref="FN22:FQ23"/>
    <mergeCell ref="BT33:BV33"/>
    <mergeCell ref="BX33:BZ33"/>
    <mergeCell ref="CR33:CT33"/>
    <mergeCell ref="CN33:CP33"/>
    <mergeCell ref="CZ33:DB33"/>
    <mergeCell ref="CJ33:CL33"/>
    <mergeCell ref="CZ54:DB54"/>
    <mergeCell ref="DD54:DF54"/>
    <mergeCell ref="BD54:BF54"/>
    <mergeCell ref="BC44:BF44"/>
    <mergeCell ref="BC46:BF46"/>
    <mergeCell ref="BO51:BR51"/>
    <mergeCell ref="BH52:BJ52"/>
    <mergeCell ref="BK51:BN51"/>
    <mergeCell ref="CM51:CQ51"/>
    <mergeCell ref="CV54:CX54"/>
    <mergeCell ref="DD49:DF49"/>
    <mergeCell ref="CA49:CX49"/>
    <mergeCell ref="CR54:CT54"/>
    <mergeCell ref="CV53:CX53"/>
    <mergeCell ref="BP54:BR54"/>
    <mergeCell ref="CY45:DD45"/>
    <mergeCell ref="BG51:BJ51"/>
    <mergeCell ref="BG49:BI49"/>
    <mergeCell ref="CA51:CD51"/>
    <mergeCell ref="BW51:BZ51"/>
    <mergeCell ref="CR45:CW45"/>
    <mergeCell ref="BW45:CB45"/>
    <mergeCell ref="DD53:DF53"/>
    <mergeCell ref="CZ53:DB53"/>
  </mergeCells>
  <phoneticPr fontId="3"/>
  <dataValidations count="1">
    <dataValidation type="list" allowBlank="1" showInputMessage="1" showErrorMessage="1" sqref="AD9:AS9 AD6:AS6" xr:uid="{00000000-0002-0000-0300-000000000000}">
      <formula1>$GA$77:$GA$78</formula1>
    </dataValidation>
  </dataValidations>
  <printOptions horizontalCentered="1" verticalCentered="1"/>
  <pageMargins left="0.47244094488188981" right="0.38" top="0.46" bottom="0.39370078740157483" header="0.23622047244094491" footer="0.19685039370078741"/>
  <pageSetup paperSize="9" scale="67" orientation="portrait" horizontalDpi="4294967294"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62"/>
  <sheetViews>
    <sheetView workbookViewId="0">
      <selection activeCell="C12" sqref="C12"/>
    </sheetView>
  </sheetViews>
  <sheetFormatPr defaultColWidth="9" defaultRowHeight="14.25" customHeight="1"/>
  <cols>
    <col min="1" max="1" width="1.5" style="20" customWidth="1"/>
    <col min="2" max="2" width="4.375" style="20" customWidth="1"/>
    <col min="3" max="3" width="21.125" style="20" customWidth="1"/>
    <col min="4" max="4" width="35.75" style="20" customWidth="1"/>
    <col min="5" max="5" width="14" style="20" customWidth="1"/>
    <col min="6" max="6" width="12.75" style="20" customWidth="1"/>
    <col min="7" max="10" width="3.625" style="20" customWidth="1"/>
    <col min="11" max="16384" width="9" style="20"/>
  </cols>
  <sheetData>
    <row r="1" spans="2:11" ht="60" customHeight="1"/>
    <row r="2" spans="2:11" ht="19.5" customHeight="1">
      <c r="B2" s="1063" t="s">
        <v>681</v>
      </c>
      <c r="C2" s="1063"/>
      <c r="D2" s="1063"/>
      <c r="E2" s="1063"/>
      <c r="H2" s="1027" t="s">
        <v>348</v>
      </c>
      <c r="I2" s="1074" t="s">
        <v>349</v>
      </c>
      <c r="J2" s="1027" t="s">
        <v>350</v>
      </c>
      <c r="K2" s="158"/>
    </row>
    <row r="3" spans="2:11" ht="19.5" customHeight="1">
      <c r="B3" s="1063"/>
      <c r="C3" s="1063"/>
      <c r="D3" s="1063"/>
      <c r="E3" s="1063"/>
      <c r="H3" s="1027"/>
      <c r="I3" s="1074"/>
      <c r="J3" s="1027"/>
      <c r="K3" s="475"/>
    </row>
    <row r="4" spans="2:11" ht="19.5" customHeight="1">
      <c r="B4" s="1063"/>
      <c r="C4" s="1063"/>
      <c r="D4" s="1063"/>
      <c r="E4" s="1063"/>
      <c r="H4" s="774"/>
      <c r="I4" s="472" t="s">
        <v>538</v>
      </c>
      <c r="J4" s="774"/>
      <c r="K4" s="475"/>
    </row>
    <row r="5" spans="2:11" s="234" customFormat="1" ht="14.25" customHeight="1">
      <c r="B5" s="850" t="s">
        <v>380</v>
      </c>
      <c r="C5" s="850"/>
      <c r="D5" s="18"/>
      <c r="E5" s="18"/>
      <c r="F5" s="258" t="s">
        <v>381</v>
      </c>
    </row>
    <row r="6" spans="2:11" ht="14.25" customHeight="1">
      <c r="B6" s="12"/>
      <c r="C6" s="12"/>
      <c r="D6" s="12"/>
      <c r="E6" s="12"/>
      <c r="F6" s="12"/>
    </row>
    <row r="7" spans="2:11" ht="14.25" customHeight="1">
      <c r="B7" s="919" t="s">
        <v>385</v>
      </c>
      <c r="C7" s="919"/>
      <c r="D7" s="919"/>
      <c r="E7" s="919"/>
      <c r="F7" s="919"/>
    </row>
    <row r="8" spans="2:11" ht="14.25" customHeight="1">
      <c r="B8" s="919"/>
      <c r="C8" s="919"/>
      <c r="D8" s="919"/>
      <c r="E8" s="919"/>
      <c r="F8" s="919"/>
    </row>
    <row r="9" spans="2:11" ht="14.25" customHeight="1">
      <c r="B9" s="12"/>
      <c r="C9" s="12"/>
      <c r="D9" s="12"/>
      <c r="E9" s="12"/>
      <c r="F9" s="12"/>
    </row>
    <row r="10" spans="2:11" ht="14.25" customHeight="1">
      <c r="B10" s="1140" t="s">
        <v>141</v>
      </c>
      <c r="C10" s="1140"/>
      <c r="D10" s="1140" t="s">
        <v>375</v>
      </c>
      <c r="E10" s="1140" t="s">
        <v>376</v>
      </c>
      <c r="F10" s="1140"/>
    </row>
    <row r="11" spans="2:11" ht="14.25" customHeight="1">
      <c r="B11" s="1140"/>
      <c r="C11" s="1140"/>
      <c r="D11" s="1140"/>
      <c r="E11" s="262" t="s">
        <v>377</v>
      </c>
      <c r="F11" s="262" t="s">
        <v>378</v>
      </c>
    </row>
    <row r="12" spans="2:11" ht="14.25" customHeight="1">
      <c r="B12" s="263"/>
      <c r="C12" s="259"/>
      <c r="D12" s="259"/>
      <c r="E12" s="259"/>
      <c r="F12" s="259"/>
    </row>
    <row r="13" spans="2:11" ht="14.25" customHeight="1">
      <c r="B13" s="264" t="s">
        <v>382</v>
      </c>
      <c r="C13" s="260"/>
      <c r="D13" s="260"/>
      <c r="E13" s="260"/>
      <c r="F13" s="260"/>
    </row>
    <row r="14" spans="2:11" ht="14.25" customHeight="1">
      <c r="B14" s="264" t="s">
        <v>383</v>
      </c>
      <c r="C14" s="260"/>
      <c r="D14" s="260"/>
      <c r="E14" s="260"/>
      <c r="F14" s="260"/>
    </row>
    <row r="15" spans="2:11" ht="14.25" customHeight="1">
      <c r="B15" s="264" t="s">
        <v>384</v>
      </c>
      <c r="C15" s="260"/>
      <c r="D15" s="260"/>
      <c r="E15" s="260"/>
      <c r="F15" s="260"/>
    </row>
    <row r="16" spans="2:11" ht="14.25" customHeight="1">
      <c r="B16" s="265"/>
      <c r="C16" s="261"/>
      <c r="D16" s="261"/>
      <c r="E16" s="261"/>
      <c r="F16" s="261"/>
    </row>
    <row r="17" spans="2:6" ht="14.25" customHeight="1">
      <c r="B17" s="1141" t="s">
        <v>379</v>
      </c>
      <c r="C17" s="259"/>
      <c r="D17" s="259"/>
      <c r="E17" s="259"/>
      <c r="F17" s="259"/>
    </row>
    <row r="18" spans="2:6" ht="14.25" customHeight="1">
      <c r="B18" s="1142"/>
      <c r="C18" s="260"/>
      <c r="D18" s="260"/>
      <c r="E18" s="260"/>
      <c r="F18" s="260"/>
    </row>
    <row r="19" spans="2:6" ht="14.25" customHeight="1">
      <c r="B19" s="1142"/>
      <c r="C19" s="260"/>
      <c r="D19" s="260"/>
      <c r="E19" s="260"/>
      <c r="F19" s="260"/>
    </row>
    <row r="20" spans="2:6" ht="14.25" customHeight="1">
      <c r="B20" s="1142"/>
      <c r="C20" s="260"/>
      <c r="D20" s="260"/>
      <c r="E20" s="260"/>
      <c r="F20" s="260"/>
    </row>
    <row r="21" spans="2:6" ht="14.25" customHeight="1">
      <c r="B21" s="1142"/>
      <c r="C21" s="261"/>
      <c r="D21" s="261"/>
      <c r="E21" s="261"/>
      <c r="F21" s="261"/>
    </row>
    <row r="22" spans="2:6" ht="14.25" customHeight="1">
      <c r="B22" s="1142"/>
      <c r="C22" s="259"/>
      <c r="D22" s="259"/>
      <c r="E22" s="259"/>
      <c r="F22" s="259"/>
    </row>
    <row r="23" spans="2:6" ht="14.25" customHeight="1">
      <c r="B23" s="1142"/>
      <c r="C23" s="260"/>
      <c r="D23" s="260"/>
      <c r="E23" s="260"/>
      <c r="F23" s="260"/>
    </row>
    <row r="24" spans="2:6" ht="14.25" customHeight="1">
      <c r="B24" s="1142"/>
      <c r="C24" s="260"/>
      <c r="D24" s="260"/>
      <c r="E24" s="260"/>
      <c r="F24" s="260"/>
    </row>
    <row r="25" spans="2:6" ht="14.25" customHeight="1">
      <c r="B25" s="1142"/>
      <c r="C25" s="260"/>
      <c r="D25" s="260"/>
      <c r="E25" s="260"/>
      <c r="F25" s="260"/>
    </row>
    <row r="26" spans="2:6" ht="14.25" customHeight="1">
      <c r="B26" s="1142"/>
      <c r="C26" s="261"/>
      <c r="D26" s="261"/>
      <c r="E26" s="261"/>
      <c r="F26" s="261"/>
    </row>
    <row r="27" spans="2:6" ht="14.25" customHeight="1">
      <c r="B27" s="1142"/>
      <c r="C27" s="259"/>
      <c r="D27" s="259"/>
      <c r="E27" s="259"/>
      <c r="F27" s="259"/>
    </row>
    <row r="28" spans="2:6" ht="14.25" customHeight="1">
      <c r="B28" s="1142"/>
      <c r="C28" s="260"/>
      <c r="D28" s="260"/>
      <c r="E28" s="260"/>
      <c r="F28" s="260"/>
    </row>
    <row r="29" spans="2:6" ht="14.25" customHeight="1">
      <c r="B29" s="1142"/>
      <c r="C29" s="260"/>
      <c r="D29" s="260"/>
      <c r="E29" s="260"/>
      <c r="F29" s="260"/>
    </row>
    <row r="30" spans="2:6" ht="14.25" customHeight="1">
      <c r="B30" s="1142"/>
      <c r="C30" s="260"/>
      <c r="D30" s="260"/>
      <c r="E30" s="260"/>
      <c r="F30" s="260"/>
    </row>
    <row r="31" spans="2:6" ht="14.25" customHeight="1">
      <c r="B31" s="1142"/>
      <c r="C31" s="261"/>
      <c r="D31" s="261"/>
      <c r="E31" s="261"/>
      <c r="F31" s="261"/>
    </row>
    <row r="32" spans="2:6" ht="14.25" customHeight="1">
      <c r="B32" s="1142"/>
      <c r="C32" s="259"/>
      <c r="D32" s="259"/>
      <c r="E32" s="259"/>
      <c r="F32" s="259"/>
    </row>
    <row r="33" spans="2:6" ht="14.25" customHeight="1">
      <c r="B33" s="1142"/>
      <c r="C33" s="260"/>
      <c r="D33" s="260"/>
      <c r="E33" s="260"/>
      <c r="F33" s="260"/>
    </row>
    <row r="34" spans="2:6" ht="14.25" customHeight="1">
      <c r="B34" s="1142"/>
      <c r="C34" s="260"/>
      <c r="D34" s="260"/>
      <c r="E34" s="260"/>
      <c r="F34" s="260"/>
    </row>
    <row r="35" spans="2:6" ht="14.25" customHeight="1">
      <c r="B35" s="1142"/>
      <c r="C35" s="260"/>
      <c r="D35" s="260"/>
      <c r="E35" s="260"/>
      <c r="F35" s="260"/>
    </row>
    <row r="36" spans="2:6" ht="14.25" customHeight="1">
      <c r="B36" s="1142"/>
      <c r="C36" s="261"/>
      <c r="D36" s="261"/>
      <c r="E36" s="261"/>
      <c r="F36" s="261"/>
    </row>
    <row r="37" spans="2:6" ht="14.25" customHeight="1">
      <c r="B37" s="1142"/>
      <c r="C37" s="259"/>
      <c r="D37" s="259"/>
      <c r="E37" s="259"/>
      <c r="F37" s="259"/>
    </row>
    <row r="38" spans="2:6" ht="14.25" customHeight="1">
      <c r="B38" s="1142"/>
      <c r="C38" s="260"/>
      <c r="D38" s="260"/>
      <c r="E38" s="260"/>
      <c r="F38" s="260"/>
    </row>
    <row r="39" spans="2:6" ht="14.25" customHeight="1">
      <c r="B39" s="1142"/>
      <c r="C39" s="260"/>
      <c r="D39" s="260"/>
      <c r="E39" s="260"/>
      <c r="F39" s="260"/>
    </row>
    <row r="40" spans="2:6" ht="14.25" customHeight="1">
      <c r="B40" s="1142"/>
      <c r="C40" s="260"/>
      <c r="D40" s="260"/>
      <c r="E40" s="260"/>
      <c r="F40" s="260"/>
    </row>
    <row r="41" spans="2:6" ht="14.25" customHeight="1">
      <c r="B41" s="1142"/>
      <c r="C41" s="261"/>
      <c r="D41" s="261"/>
      <c r="E41" s="261"/>
      <c r="F41" s="261"/>
    </row>
    <row r="42" spans="2:6" ht="14.25" customHeight="1">
      <c r="B42" s="1142"/>
      <c r="C42" s="260"/>
      <c r="D42" s="260"/>
      <c r="E42" s="260"/>
      <c r="F42" s="260"/>
    </row>
    <row r="43" spans="2:6" ht="14.25" customHeight="1">
      <c r="B43" s="1142"/>
      <c r="C43" s="260"/>
      <c r="D43" s="260"/>
      <c r="E43" s="260"/>
      <c r="F43" s="260"/>
    </row>
    <row r="44" spans="2:6" ht="14.25" customHeight="1">
      <c r="B44" s="1142"/>
      <c r="C44" s="260"/>
      <c r="D44" s="260"/>
      <c r="E44" s="260"/>
      <c r="F44" s="260"/>
    </row>
    <row r="45" spans="2:6" ht="14.25" customHeight="1">
      <c r="B45" s="1142"/>
      <c r="C45" s="260"/>
      <c r="D45" s="260"/>
      <c r="E45" s="260"/>
      <c r="F45" s="260"/>
    </row>
    <row r="46" spans="2:6" ht="14.25" customHeight="1">
      <c r="B46" s="1142"/>
      <c r="C46" s="260"/>
      <c r="D46" s="260"/>
      <c r="E46" s="260"/>
      <c r="F46" s="260"/>
    </row>
    <row r="47" spans="2:6" ht="14.25" customHeight="1">
      <c r="B47" s="1142"/>
      <c r="C47" s="259"/>
      <c r="D47" s="259"/>
      <c r="E47" s="259"/>
      <c r="F47" s="259"/>
    </row>
    <row r="48" spans="2:6" ht="14.25" customHeight="1">
      <c r="B48" s="1142"/>
      <c r="C48" s="260"/>
      <c r="D48" s="260"/>
      <c r="E48" s="260"/>
      <c r="F48" s="260"/>
    </row>
    <row r="49" spans="2:6" ht="14.25" customHeight="1">
      <c r="B49" s="1142"/>
      <c r="C49" s="260"/>
      <c r="D49" s="260"/>
      <c r="E49" s="260"/>
      <c r="F49" s="260"/>
    </row>
    <row r="50" spans="2:6" ht="14.25" customHeight="1">
      <c r="B50" s="1142"/>
      <c r="C50" s="260"/>
      <c r="D50" s="260"/>
      <c r="E50" s="260"/>
      <c r="F50" s="260"/>
    </row>
    <row r="51" spans="2:6" ht="14.25" customHeight="1">
      <c r="B51" s="1142"/>
      <c r="C51" s="261"/>
      <c r="D51" s="261"/>
      <c r="E51" s="261"/>
      <c r="F51" s="261"/>
    </row>
    <row r="52" spans="2:6" ht="14.25" customHeight="1">
      <c r="B52" s="1142"/>
      <c r="C52" s="259"/>
      <c r="D52" s="259"/>
      <c r="E52" s="259"/>
      <c r="F52" s="259"/>
    </row>
    <row r="53" spans="2:6" ht="14.25" customHeight="1">
      <c r="B53" s="1142"/>
      <c r="C53" s="260"/>
      <c r="D53" s="260"/>
      <c r="E53" s="260"/>
      <c r="F53" s="260"/>
    </row>
    <row r="54" spans="2:6" ht="14.25" customHeight="1">
      <c r="B54" s="1142"/>
      <c r="C54" s="260"/>
      <c r="D54" s="260"/>
      <c r="E54" s="260"/>
      <c r="F54" s="260"/>
    </row>
    <row r="55" spans="2:6" ht="14.25" customHeight="1">
      <c r="B55" s="1142"/>
      <c r="C55" s="260"/>
      <c r="D55" s="260"/>
      <c r="E55" s="260"/>
      <c r="F55" s="260"/>
    </row>
    <row r="56" spans="2:6" ht="14.25" customHeight="1">
      <c r="B56" s="1143"/>
      <c r="C56" s="261"/>
      <c r="D56" s="261"/>
      <c r="E56" s="261"/>
      <c r="F56" s="261"/>
    </row>
    <row r="57" spans="2:6" ht="14.25" customHeight="1">
      <c r="B57" s="18"/>
      <c r="C57" s="18"/>
      <c r="D57" s="18"/>
      <c r="E57" s="18"/>
      <c r="F57" s="18"/>
    </row>
    <row r="58" spans="2:6" ht="14.25" customHeight="1">
      <c r="B58" s="850" t="s">
        <v>386</v>
      </c>
      <c r="C58" s="850"/>
      <c r="D58" s="850"/>
      <c r="E58" s="850"/>
      <c r="F58" s="850"/>
    </row>
    <row r="59" spans="2:6" ht="14.25" customHeight="1">
      <c r="B59" s="850" t="s">
        <v>387</v>
      </c>
      <c r="C59" s="850"/>
      <c r="D59" s="850"/>
      <c r="E59" s="850"/>
      <c r="F59" s="850"/>
    </row>
    <row r="60" spans="2:6" ht="14.25" customHeight="1">
      <c r="B60" s="850" t="s">
        <v>388</v>
      </c>
      <c r="C60" s="850"/>
      <c r="D60" s="850"/>
      <c r="E60" s="850"/>
      <c r="F60" s="850"/>
    </row>
    <row r="61" spans="2:6" ht="14.25" customHeight="1">
      <c r="B61" s="850" t="s">
        <v>389</v>
      </c>
      <c r="C61" s="850"/>
      <c r="D61" s="850"/>
      <c r="E61" s="850"/>
      <c r="F61" s="850"/>
    </row>
    <row r="62" spans="2:6" ht="14.25" customHeight="1">
      <c r="B62" s="850" t="s">
        <v>390</v>
      </c>
      <c r="C62" s="850"/>
      <c r="D62" s="850"/>
      <c r="E62" s="850"/>
      <c r="F62" s="850"/>
    </row>
  </sheetData>
  <sheetProtection algorithmName="SHA-512" hashValue="diyIfsIaEx0BQUsVKGlCWH/ysCrBdqf8I4ePvJVOJEbwWXRUa5YImsxjhP25ae19/uX9l6n1SKz3CJQCY+DlrA==" saltValue="FqXkG7NkpU3vgkdgyui+2w==" spinCount="100000" sheet="1" objects="1" scenarios="1" selectLockedCells="1"/>
  <mergeCells count="15">
    <mergeCell ref="B7:F8"/>
    <mergeCell ref="B2:E4"/>
    <mergeCell ref="H2:H3"/>
    <mergeCell ref="I2:I3"/>
    <mergeCell ref="J2:J3"/>
    <mergeCell ref="B5:C5"/>
    <mergeCell ref="B61:F61"/>
    <mergeCell ref="B62:F62"/>
    <mergeCell ref="B10:C11"/>
    <mergeCell ref="D10:D11"/>
    <mergeCell ref="E10:F10"/>
    <mergeCell ref="B58:F58"/>
    <mergeCell ref="B59:F59"/>
    <mergeCell ref="B60:F60"/>
    <mergeCell ref="B17:B56"/>
  </mergeCells>
  <phoneticPr fontId="3"/>
  <printOptions horizontalCentered="1"/>
  <pageMargins left="0.87" right="0.43307086614173229" top="0.70866141732283472" bottom="0.35433070866141736" header="0.51181102362204722" footer="0.23622047244094491"/>
  <pageSetup paperSize="9" scale="99" orientation="portrait" horizontalDpi="4294967293"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B2:I50"/>
  <sheetViews>
    <sheetView showRowColHeaders="0" workbookViewId="0"/>
  </sheetViews>
  <sheetFormatPr defaultColWidth="9" defaultRowHeight="16.5" customHeight="1"/>
  <cols>
    <col min="1" max="1" width="2" style="57" customWidth="1"/>
    <col min="2" max="2" width="14.5" style="57" customWidth="1"/>
    <col min="3" max="3" width="4.25" style="57" customWidth="1"/>
    <col min="4" max="4" width="3.875" style="57" customWidth="1"/>
    <col min="5" max="5" width="67.625" style="57" customWidth="1"/>
    <col min="6" max="6" width="1.25" style="57" customWidth="1"/>
    <col min="7" max="9" width="3.125" style="57" customWidth="1"/>
    <col min="10" max="16384" width="9" style="57"/>
  </cols>
  <sheetData>
    <row r="2" spans="2:9" ht="16.5" customHeight="1">
      <c r="B2" s="91" t="s">
        <v>396</v>
      </c>
      <c r="C2" s="91"/>
      <c r="D2" s="91"/>
      <c r="E2" s="91"/>
    </row>
    <row r="3" spans="2:9" ht="16.5" customHeight="1">
      <c r="B3" s="91"/>
      <c r="C3" s="91"/>
      <c r="D3" s="91"/>
      <c r="E3" s="91"/>
      <c r="G3" s="1074" t="s">
        <v>348</v>
      </c>
      <c r="H3" s="1074" t="s">
        <v>349</v>
      </c>
      <c r="I3" s="1027" t="s">
        <v>350</v>
      </c>
    </row>
    <row r="4" spans="2:9" ht="16.5" customHeight="1">
      <c r="B4" s="143"/>
      <c r="C4" s="144"/>
      <c r="D4" s="144"/>
      <c r="E4" s="145"/>
      <c r="G4" s="1074"/>
      <c r="H4" s="1074"/>
      <c r="I4" s="1027"/>
    </row>
    <row r="5" spans="2:9" ht="16.5" customHeight="1">
      <c r="B5" s="146"/>
      <c r="C5" s="91"/>
      <c r="D5" s="91"/>
      <c r="E5" s="147"/>
      <c r="G5" s="472" t="s">
        <v>538</v>
      </c>
      <c r="H5" s="472" t="s">
        <v>538</v>
      </c>
      <c r="I5" s="774"/>
    </row>
    <row r="6" spans="2:9" ht="16.5" customHeight="1">
      <c r="B6" s="146"/>
      <c r="C6" s="91"/>
      <c r="D6" s="91"/>
      <c r="E6" s="147"/>
    </row>
    <row r="7" spans="2:9" ht="16.5" customHeight="1">
      <c r="B7" s="146"/>
      <c r="C7" s="91"/>
      <c r="D7" s="91"/>
      <c r="E7" s="147"/>
    </row>
    <row r="8" spans="2:9" ht="16.5" customHeight="1">
      <c r="B8" s="146"/>
      <c r="C8" s="91"/>
      <c r="D8" s="91"/>
      <c r="E8" s="147"/>
    </row>
    <row r="9" spans="2:9" ht="16.5" customHeight="1">
      <c r="B9" s="146"/>
      <c r="C9" s="91"/>
      <c r="D9" s="91"/>
      <c r="E9" s="147"/>
    </row>
    <row r="10" spans="2:9" ht="16.5" customHeight="1">
      <c r="B10" s="146"/>
      <c r="C10" s="91"/>
      <c r="D10" s="91"/>
      <c r="E10" s="147"/>
    </row>
    <row r="11" spans="2:9" ht="16.5" customHeight="1">
      <c r="B11" s="146"/>
      <c r="C11" s="91"/>
      <c r="D11" s="91"/>
      <c r="E11" s="147"/>
    </row>
    <row r="12" spans="2:9" ht="16.5" customHeight="1">
      <c r="B12" s="146"/>
      <c r="C12" s="91"/>
      <c r="D12" s="91"/>
      <c r="E12" s="147"/>
    </row>
    <row r="13" spans="2:9" ht="16.5" customHeight="1">
      <c r="B13" s="146"/>
      <c r="C13" s="91"/>
      <c r="D13" s="91"/>
      <c r="E13" s="147"/>
    </row>
    <row r="14" spans="2:9" ht="16.5" customHeight="1">
      <c r="B14" s="146"/>
      <c r="C14" s="91"/>
      <c r="D14" s="91"/>
      <c r="E14" s="147"/>
    </row>
    <row r="15" spans="2:9" ht="16.5" customHeight="1">
      <c r="B15" s="146"/>
      <c r="C15" s="91"/>
      <c r="D15" s="91"/>
      <c r="E15" s="147"/>
    </row>
    <row r="16" spans="2:9" ht="16.5" customHeight="1">
      <c r="B16" s="1144" t="s">
        <v>391</v>
      </c>
      <c r="C16" s="1020"/>
      <c r="D16" s="1020"/>
      <c r="E16" s="1145"/>
    </row>
    <row r="17" spans="2:5" ht="16.5" customHeight="1">
      <c r="B17" s="148"/>
      <c r="C17" s="92"/>
      <c r="D17" s="92"/>
      <c r="E17" s="149"/>
    </row>
    <row r="18" spans="2:5" ht="16.5" customHeight="1">
      <c r="B18" s="148"/>
      <c r="C18" s="92"/>
      <c r="D18" s="92"/>
      <c r="E18" s="149"/>
    </row>
    <row r="19" spans="2:5" ht="16.5" customHeight="1">
      <c r="B19" s="148"/>
      <c r="C19" s="92"/>
      <c r="D19" s="92"/>
      <c r="E19" s="149"/>
    </row>
    <row r="20" spans="2:5" ht="16.5" customHeight="1">
      <c r="B20" s="148"/>
      <c r="C20" s="92"/>
      <c r="D20" s="92"/>
      <c r="E20" s="149"/>
    </row>
    <row r="21" spans="2:5" ht="16.5" customHeight="1">
      <c r="B21" s="148"/>
      <c r="C21" s="92"/>
      <c r="D21" s="92"/>
      <c r="E21" s="149"/>
    </row>
    <row r="22" spans="2:5" ht="16.5" customHeight="1">
      <c r="B22" s="148"/>
      <c r="C22" s="92"/>
      <c r="D22" s="92"/>
      <c r="E22" s="149"/>
    </row>
    <row r="23" spans="2:5" ht="16.5" customHeight="1">
      <c r="B23" s="148"/>
      <c r="C23" s="92"/>
      <c r="D23" s="92"/>
      <c r="E23" s="149"/>
    </row>
    <row r="24" spans="2:5" ht="16.5" customHeight="1">
      <c r="B24" s="148"/>
      <c r="C24" s="92"/>
      <c r="D24" s="92"/>
      <c r="E24" s="149"/>
    </row>
    <row r="25" spans="2:5" ht="16.5" customHeight="1">
      <c r="B25" s="148"/>
      <c r="C25" s="92"/>
      <c r="D25" s="92"/>
      <c r="E25" s="149"/>
    </row>
    <row r="26" spans="2:5" ht="16.5" customHeight="1">
      <c r="B26" s="148"/>
      <c r="C26" s="92"/>
      <c r="D26" s="92"/>
      <c r="E26" s="149"/>
    </row>
    <row r="27" spans="2:5" ht="16.5" customHeight="1">
      <c r="B27" s="148"/>
      <c r="C27" s="92"/>
      <c r="D27" s="92"/>
      <c r="E27" s="149"/>
    </row>
    <row r="28" spans="2:5" ht="16.5" customHeight="1">
      <c r="B28" s="148"/>
      <c r="C28" s="92"/>
      <c r="D28" s="92"/>
      <c r="E28" s="149"/>
    </row>
    <row r="29" spans="2:5" ht="16.5" customHeight="1">
      <c r="B29" s="148"/>
      <c r="C29" s="92"/>
      <c r="D29" s="92"/>
      <c r="E29" s="149"/>
    </row>
    <row r="30" spans="2:5" ht="16.5" customHeight="1">
      <c r="B30" s="148"/>
      <c r="C30" s="92"/>
      <c r="D30" s="92"/>
      <c r="E30" s="149"/>
    </row>
    <row r="31" spans="2:5" ht="16.5" customHeight="1">
      <c r="B31" s="148"/>
      <c r="C31" s="92"/>
      <c r="D31" s="92"/>
      <c r="E31" s="149"/>
    </row>
    <row r="32" spans="2:5" ht="16.5" customHeight="1">
      <c r="B32" s="148"/>
      <c r="C32" s="92"/>
      <c r="D32" s="92"/>
      <c r="E32" s="149"/>
    </row>
    <row r="33" spans="2:5" ht="16.5" customHeight="1">
      <c r="B33" s="148"/>
      <c r="C33" s="92"/>
      <c r="D33" s="92"/>
      <c r="E33" s="149"/>
    </row>
    <row r="34" spans="2:5" ht="16.5" customHeight="1">
      <c r="B34" s="148"/>
      <c r="C34" s="92"/>
      <c r="D34" s="92"/>
      <c r="E34" s="149"/>
    </row>
    <row r="35" spans="2:5" ht="16.5" customHeight="1">
      <c r="B35" s="148"/>
      <c r="C35" s="92"/>
      <c r="D35" s="92"/>
      <c r="E35" s="149"/>
    </row>
    <row r="36" spans="2:5" ht="16.5" customHeight="1">
      <c r="B36" s="148"/>
      <c r="C36" s="92"/>
      <c r="D36" s="92"/>
      <c r="E36" s="149"/>
    </row>
    <row r="37" spans="2:5" ht="16.5" customHeight="1">
      <c r="B37" s="148"/>
      <c r="C37" s="92"/>
      <c r="D37" s="92"/>
      <c r="E37" s="149"/>
    </row>
    <row r="38" spans="2:5" ht="16.5" customHeight="1">
      <c r="B38" s="148"/>
      <c r="C38" s="92"/>
      <c r="D38" s="92"/>
      <c r="E38" s="149"/>
    </row>
    <row r="39" spans="2:5" ht="16.5" customHeight="1">
      <c r="B39" s="148"/>
      <c r="C39" s="92"/>
      <c r="D39" s="92"/>
      <c r="E39" s="149"/>
    </row>
    <row r="40" spans="2:5" ht="16.5" customHeight="1">
      <c r="B40" s="148"/>
      <c r="C40" s="92"/>
      <c r="D40" s="92"/>
      <c r="E40" s="149"/>
    </row>
    <row r="41" spans="2:5" ht="16.5" customHeight="1">
      <c r="B41" s="148"/>
      <c r="C41" s="92"/>
      <c r="D41" s="92"/>
      <c r="E41" s="149"/>
    </row>
    <row r="42" spans="2:5" ht="16.5" customHeight="1">
      <c r="B42" s="148"/>
      <c r="C42" s="92"/>
      <c r="D42" s="92"/>
      <c r="E42" s="149"/>
    </row>
    <row r="43" spans="2:5" ht="16.5" customHeight="1">
      <c r="B43" s="148"/>
      <c r="C43" s="92"/>
      <c r="D43" s="92"/>
      <c r="E43" s="149"/>
    </row>
    <row r="44" spans="2:5" ht="16.5" customHeight="1">
      <c r="B44" s="150"/>
      <c r="C44" s="151"/>
      <c r="D44" s="151"/>
      <c r="E44" s="152"/>
    </row>
    <row r="45" spans="2:5" ht="16.5" customHeight="1">
      <c r="B45" s="91"/>
      <c r="C45" s="91"/>
      <c r="D45" s="91"/>
      <c r="E45" s="91"/>
    </row>
    <row r="46" spans="2:5" ht="16.5" customHeight="1">
      <c r="B46" s="93" t="s">
        <v>96</v>
      </c>
      <c r="C46" s="93"/>
      <c r="D46" s="93"/>
      <c r="E46" s="93"/>
    </row>
    <row r="47" spans="2:5" ht="16.5" customHeight="1">
      <c r="B47" s="936" t="s">
        <v>392</v>
      </c>
      <c r="C47" s="936"/>
      <c r="D47" s="936"/>
      <c r="E47" s="936"/>
    </row>
    <row r="48" spans="2:5" ht="16.5" customHeight="1">
      <c r="B48" s="936" t="s">
        <v>393</v>
      </c>
      <c r="C48" s="936"/>
      <c r="D48" s="936"/>
      <c r="E48" s="936"/>
    </row>
    <row r="49" spans="2:5" ht="16.5" customHeight="1">
      <c r="B49" s="936" t="s">
        <v>395</v>
      </c>
      <c r="C49" s="936"/>
      <c r="D49" s="936"/>
      <c r="E49" s="936"/>
    </row>
    <row r="50" spans="2:5" ht="16.5" customHeight="1">
      <c r="B50" s="936" t="s">
        <v>394</v>
      </c>
      <c r="C50" s="936"/>
      <c r="D50" s="936"/>
      <c r="E50" s="936"/>
    </row>
  </sheetData>
  <sheetProtection password="CA9A" sheet="1" objects="1" scenarios="1" selectLockedCells="1"/>
  <mergeCells count="8">
    <mergeCell ref="G3:G4"/>
    <mergeCell ref="H3:H4"/>
    <mergeCell ref="I3:I4"/>
    <mergeCell ref="B50:E50"/>
    <mergeCell ref="B16:E16"/>
    <mergeCell ref="B47:E47"/>
    <mergeCell ref="B48:E48"/>
    <mergeCell ref="B49:E49"/>
  </mergeCells>
  <phoneticPr fontId="3"/>
  <printOptions horizontalCentered="1"/>
  <pageMargins left="0.64" right="0.39" top="0.66" bottom="0.39" header="0.51181102362204722" footer="0.3"/>
  <pageSetup paperSize="9"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AM64"/>
  <sheetViews>
    <sheetView showZeros="0" zoomScaleNormal="100" workbookViewId="0">
      <selection activeCell="B19" sqref="B19:B20"/>
    </sheetView>
  </sheetViews>
  <sheetFormatPr defaultColWidth="1.875" defaultRowHeight="14.25" customHeight="1"/>
  <cols>
    <col min="1" max="1" width="5.625" style="107" customWidth="1"/>
    <col min="2" max="2" width="21.75" style="28" customWidth="1"/>
    <col min="3" max="3" width="34.25" style="28" customWidth="1"/>
    <col min="4" max="4" width="22.125" style="28" customWidth="1"/>
    <col min="5" max="11" width="3.5" style="28" customWidth="1"/>
    <col min="12" max="12" width="1.875" style="28"/>
    <col min="13" max="14" width="3.5" style="28" customWidth="1"/>
    <col min="15" max="16384" width="1.875" style="28"/>
  </cols>
  <sheetData>
    <row r="2" spans="1:39" ht="11.25" customHeight="1">
      <c r="B2" s="1054" t="s">
        <v>587</v>
      </c>
      <c r="C2" s="489" t="s">
        <v>584</v>
      </c>
      <c r="D2" s="1054" t="s">
        <v>588</v>
      </c>
      <c r="E2" s="1054" t="s">
        <v>585</v>
      </c>
      <c r="F2" s="1054"/>
      <c r="G2" s="1054"/>
      <c r="H2" s="1054"/>
      <c r="I2" s="1054"/>
      <c r="J2" s="1054"/>
      <c r="K2" s="1054"/>
    </row>
    <row r="3" spans="1:39" ht="11.25" customHeight="1">
      <c r="B3" s="1055"/>
      <c r="C3" s="794" t="s">
        <v>775</v>
      </c>
      <c r="D3" s="1055"/>
      <c r="E3" s="1055"/>
      <c r="F3" s="1055"/>
      <c r="G3" s="1055"/>
      <c r="H3" s="1055"/>
      <c r="I3" s="1055"/>
      <c r="J3" s="1055"/>
      <c r="K3" s="1055"/>
    </row>
    <row r="4" spans="1:39" ht="14.25" customHeight="1">
      <c r="B4" s="1165" t="s">
        <v>550</v>
      </c>
      <c r="C4" s="498" t="s">
        <v>553</v>
      </c>
      <c r="D4" s="1166" t="s">
        <v>559</v>
      </c>
      <c r="E4" s="1159" t="s">
        <v>560</v>
      </c>
      <c r="F4" s="1160"/>
      <c r="G4" s="1160"/>
      <c r="H4" s="1160"/>
      <c r="I4" s="1160"/>
      <c r="J4" s="1160"/>
      <c r="K4" s="1161"/>
    </row>
    <row r="5" spans="1:39" ht="14.25" customHeight="1">
      <c r="B5" s="1165"/>
      <c r="C5" s="499" t="s">
        <v>554</v>
      </c>
      <c r="D5" s="1167"/>
      <c r="E5" s="1168"/>
      <c r="F5" s="1160"/>
      <c r="G5" s="1160"/>
      <c r="H5" s="1160"/>
      <c r="I5" s="1160"/>
      <c r="J5" s="1160"/>
      <c r="K5" s="1161"/>
    </row>
    <row r="6" spans="1:39" ht="14.25" customHeight="1">
      <c r="B6" s="1165" t="s">
        <v>551</v>
      </c>
      <c r="C6" s="498" t="s">
        <v>555</v>
      </c>
      <c r="D6" s="1167" t="s">
        <v>561</v>
      </c>
      <c r="E6" s="1168" t="s">
        <v>563</v>
      </c>
      <c r="F6" s="1160"/>
      <c r="G6" s="1160"/>
      <c r="H6" s="1160"/>
      <c r="I6" s="1160"/>
      <c r="J6" s="1160"/>
      <c r="K6" s="1161"/>
    </row>
    <row r="7" spans="1:39" ht="14.25" customHeight="1">
      <c r="B7" s="1165"/>
      <c r="C7" s="499" t="s">
        <v>556</v>
      </c>
      <c r="D7" s="1167"/>
      <c r="E7" s="1168"/>
      <c r="F7" s="1160"/>
      <c r="G7" s="1160"/>
      <c r="H7" s="1160"/>
      <c r="I7" s="1160"/>
      <c r="J7" s="1160"/>
      <c r="K7" s="1161"/>
    </row>
    <row r="8" spans="1:39" ht="14.25" customHeight="1">
      <c r="B8" s="1165" t="s">
        <v>552</v>
      </c>
      <c r="C8" s="498" t="s">
        <v>557</v>
      </c>
      <c r="D8" s="1167" t="s">
        <v>562</v>
      </c>
      <c r="E8" s="1159" t="s">
        <v>564</v>
      </c>
      <c r="F8" s="1160"/>
      <c r="G8" s="1160"/>
      <c r="H8" s="1160"/>
      <c r="I8" s="1160"/>
      <c r="J8" s="1160"/>
      <c r="K8" s="1161"/>
    </row>
    <row r="9" spans="1:39" ht="14.25" customHeight="1">
      <c r="B9" s="1169"/>
      <c r="C9" s="501" t="s">
        <v>558</v>
      </c>
      <c r="D9" s="1170"/>
      <c r="E9" s="1162"/>
      <c r="F9" s="1163"/>
      <c r="G9" s="1163"/>
      <c r="H9" s="1163"/>
      <c r="I9" s="1163"/>
      <c r="J9" s="1163"/>
      <c r="K9" s="1164"/>
    </row>
    <row r="10" spans="1:39" ht="16.5" customHeight="1">
      <c r="B10" s="1063" t="s">
        <v>685</v>
      </c>
      <c r="C10" s="1063"/>
      <c r="D10" s="1063"/>
      <c r="E10" s="1063"/>
      <c r="F10" s="1063"/>
      <c r="G10" s="1063"/>
      <c r="H10" s="1063"/>
      <c r="I10" s="1063"/>
      <c r="J10" s="1063"/>
      <c r="K10" s="1063"/>
    </row>
    <row r="11" spans="1:39" ht="16.5" customHeight="1">
      <c r="B11" s="1063"/>
      <c r="C11" s="1063"/>
      <c r="D11" s="1063"/>
      <c r="E11" s="1063"/>
      <c r="F11" s="1063"/>
      <c r="G11" s="1063"/>
      <c r="H11" s="1063"/>
      <c r="I11" s="1063"/>
      <c r="J11" s="1063"/>
      <c r="K11" s="1063"/>
    </row>
    <row r="12" spans="1:39" s="141" customFormat="1" ht="16.5" customHeight="1">
      <c r="A12" s="229"/>
      <c r="B12" s="1063"/>
      <c r="C12" s="1063"/>
      <c r="D12" s="1063"/>
      <c r="E12" s="1063"/>
      <c r="F12" s="1063"/>
      <c r="G12" s="1063"/>
      <c r="H12" s="1063"/>
      <c r="I12" s="1063"/>
      <c r="J12" s="1063"/>
      <c r="K12" s="1063"/>
    </row>
    <row r="13" spans="1:39" ht="14.25" customHeight="1">
      <c r="B13" s="13" t="s">
        <v>586</v>
      </c>
      <c r="C13" s="13"/>
      <c r="D13" s="72"/>
      <c r="E13" s="72"/>
      <c r="F13" s="72"/>
      <c r="G13" s="72"/>
      <c r="H13" s="72"/>
      <c r="I13" s="72"/>
      <c r="J13" s="72"/>
      <c r="K13" s="115" t="s">
        <v>279</v>
      </c>
      <c r="AI13" s="52"/>
      <c r="AJ13" s="52"/>
      <c r="AK13" s="52"/>
      <c r="AL13" s="52"/>
      <c r="AM13" s="52"/>
    </row>
    <row r="14" spans="1:39" ht="18.75" customHeight="1">
      <c r="B14" s="1009" t="s">
        <v>774</v>
      </c>
      <c r="C14" s="1009"/>
      <c r="D14" s="1009"/>
      <c r="E14" s="1009"/>
      <c r="F14" s="1009"/>
      <c r="G14" s="1009"/>
      <c r="H14" s="1009"/>
      <c r="I14" s="1009"/>
      <c r="J14" s="1009"/>
      <c r="K14" s="1009"/>
      <c r="AI14" s="52"/>
      <c r="AJ14" s="52"/>
      <c r="AK14" s="52"/>
      <c r="AL14" s="52"/>
      <c r="AM14" s="52"/>
    </row>
    <row r="15" spans="1:39" ht="14.25" customHeight="1">
      <c r="A15" s="738" t="s">
        <v>684</v>
      </c>
      <c r="B15" s="72"/>
      <c r="C15" s="13"/>
      <c r="D15" s="1158" t="s">
        <v>691</v>
      </c>
      <c r="E15" s="1158"/>
      <c r="F15" s="493"/>
      <c r="G15" s="334" t="s">
        <v>580</v>
      </c>
      <c r="H15" s="493"/>
      <c r="I15" s="334" t="s">
        <v>581</v>
      </c>
      <c r="J15" s="493"/>
      <c r="K15" s="334" t="s">
        <v>21</v>
      </c>
      <c r="AI15" s="52"/>
      <c r="AJ15" s="52"/>
      <c r="AK15" s="52"/>
      <c r="AL15" s="52"/>
      <c r="AM15" s="52"/>
    </row>
    <row r="16" spans="1:39" ht="12.75" customHeight="1">
      <c r="B16" s="72"/>
      <c r="C16" s="13"/>
      <c r="D16" s="72"/>
      <c r="E16" s="1062"/>
      <c r="F16" s="1062"/>
      <c r="G16" s="72"/>
      <c r="H16" s="76"/>
      <c r="I16" s="72"/>
      <c r="J16" s="76"/>
      <c r="K16" s="72"/>
      <c r="AI16" s="52"/>
      <c r="AJ16" s="52"/>
      <c r="AK16" s="52"/>
      <c r="AL16" s="52"/>
      <c r="AM16" s="52"/>
    </row>
    <row r="17" spans="1:39" ht="8.25" customHeight="1">
      <c r="A17" s="225"/>
      <c r="B17" s="1054" t="s">
        <v>587</v>
      </c>
      <c r="C17" s="495" t="s">
        <v>584</v>
      </c>
      <c r="D17" s="1054" t="s">
        <v>588</v>
      </c>
      <c r="E17" s="1054" t="s">
        <v>585</v>
      </c>
      <c r="F17" s="1054"/>
      <c r="G17" s="1054"/>
      <c r="H17" s="1054"/>
      <c r="I17" s="1054"/>
      <c r="J17" s="1054"/>
      <c r="K17" s="1054"/>
      <c r="AI17" s="52"/>
      <c r="AJ17" s="52"/>
      <c r="AK17" s="52"/>
      <c r="AL17" s="52"/>
      <c r="AM17" s="52"/>
    </row>
    <row r="18" spans="1:39" s="29" customFormat="1" ht="12" customHeight="1">
      <c r="A18" s="226"/>
      <c r="B18" s="1146"/>
      <c r="C18" s="496" t="s">
        <v>775</v>
      </c>
      <c r="D18" s="1055"/>
      <c r="E18" s="1146"/>
      <c r="F18" s="1146"/>
      <c r="G18" s="1146"/>
      <c r="H18" s="1146"/>
      <c r="I18" s="1146"/>
      <c r="J18" s="1146"/>
      <c r="K18" s="1146"/>
      <c r="M18" s="53"/>
      <c r="N18" s="53"/>
      <c r="O18" s="53"/>
      <c r="P18" s="53"/>
      <c r="Q18" s="53"/>
      <c r="R18" s="53"/>
      <c r="S18" s="53"/>
      <c r="AI18" s="52"/>
      <c r="AJ18" s="52"/>
      <c r="AK18" s="52"/>
      <c r="AL18" s="52"/>
      <c r="AM18" s="52"/>
    </row>
    <row r="19" spans="1:39" s="31" customFormat="1" ht="12.75" customHeight="1">
      <c r="A19" s="227"/>
      <c r="B19" s="1157"/>
      <c r="C19" s="488"/>
      <c r="D19" s="1147"/>
      <c r="E19" s="1044"/>
      <c r="F19" s="1045"/>
      <c r="G19" s="1045"/>
      <c r="H19" s="1045"/>
      <c r="I19" s="1045"/>
      <c r="J19" s="1045"/>
      <c r="K19" s="1046"/>
      <c r="L19" s="29"/>
      <c r="M19" s="53"/>
      <c r="N19" s="212"/>
      <c r="O19" s="212"/>
      <c r="P19" s="212"/>
      <c r="Q19" s="212"/>
      <c r="R19" s="212"/>
      <c r="S19" s="212"/>
      <c r="AI19" s="52"/>
      <c r="AJ19" s="52"/>
      <c r="AK19" s="52"/>
      <c r="AL19" s="52"/>
      <c r="AM19" s="52"/>
    </row>
    <row r="20" spans="1:39" s="30" customFormat="1" ht="18.75" customHeight="1">
      <c r="A20" s="228">
        <v>1</v>
      </c>
      <c r="B20" s="1155"/>
      <c r="C20" s="497"/>
      <c r="D20" s="1148"/>
      <c r="E20" s="1149"/>
      <c r="F20" s="1150"/>
      <c r="G20" s="1150"/>
      <c r="H20" s="1150"/>
      <c r="I20" s="1150"/>
      <c r="J20" s="1150"/>
      <c r="K20" s="1151"/>
      <c r="L20" s="29"/>
      <c r="M20" s="53"/>
      <c r="N20" s="212"/>
      <c r="O20" s="212"/>
      <c r="P20" s="212"/>
      <c r="Q20" s="212"/>
      <c r="R20" s="212"/>
      <c r="S20" s="212"/>
      <c r="AI20" s="52"/>
      <c r="AJ20" s="52"/>
      <c r="AK20" s="52"/>
      <c r="AL20" s="52"/>
      <c r="AM20" s="52"/>
    </row>
    <row r="21" spans="1:39" s="31" customFormat="1" ht="12.75" customHeight="1">
      <c r="A21" s="227"/>
      <c r="B21" s="1155"/>
      <c r="C21" s="494"/>
      <c r="D21" s="1152"/>
      <c r="E21" s="1153"/>
      <c r="F21" s="1153"/>
      <c r="G21" s="1153"/>
      <c r="H21" s="1153"/>
      <c r="I21" s="1153"/>
      <c r="J21" s="1153"/>
      <c r="K21" s="1153"/>
      <c r="M21" s="53"/>
      <c r="N21" s="53"/>
      <c r="O21" s="53"/>
      <c r="P21" s="53"/>
      <c r="Q21" s="53"/>
      <c r="R21" s="53"/>
      <c r="S21" s="53"/>
      <c r="AI21" s="52"/>
      <c r="AJ21" s="52"/>
      <c r="AK21" s="52"/>
      <c r="AL21" s="52"/>
      <c r="AM21" s="52"/>
    </row>
    <row r="22" spans="1:39" s="30" customFormat="1" ht="18.75" customHeight="1">
      <c r="A22" s="228">
        <v>2</v>
      </c>
      <c r="B22" s="1155"/>
      <c r="C22" s="497"/>
      <c r="D22" s="1152"/>
      <c r="E22" s="1153"/>
      <c r="F22" s="1153"/>
      <c r="G22" s="1153"/>
      <c r="H22" s="1153"/>
      <c r="I22" s="1153"/>
      <c r="J22" s="1153"/>
      <c r="K22" s="1153"/>
      <c r="M22" s="29"/>
      <c r="N22" s="29"/>
    </row>
    <row r="23" spans="1:39" s="31" customFormat="1" ht="12.75" customHeight="1">
      <c r="A23" s="227"/>
      <c r="B23" s="1155"/>
      <c r="C23" s="494"/>
      <c r="D23" s="1152"/>
      <c r="E23" s="1153"/>
      <c r="F23" s="1153"/>
      <c r="G23" s="1153"/>
      <c r="H23" s="1153"/>
      <c r="I23" s="1153"/>
      <c r="J23" s="1153"/>
      <c r="K23" s="1153"/>
    </row>
    <row r="24" spans="1:39" s="30" customFormat="1" ht="18.75" customHeight="1">
      <c r="A24" s="228">
        <v>3</v>
      </c>
      <c r="B24" s="1155"/>
      <c r="C24" s="497"/>
      <c r="D24" s="1152"/>
      <c r="E24" s="1153"/>
      <c r="F24" s="1153"/>
      <c r="G24" s="1153"/>
      <c r="H24" s="1153"/>
      <c r="I24" s="1153"/>
      <c r="J24" s="1153"/>
      <c r="K24" s="1153"/>
    </row>
    <row r="25" spans="1:39" s="31" customFormat="1" ht="12.75" customHeight="1">
      <c r="A25" s="227"/>
      <c r="B25" s="1155"/>
      <c r="C25" s="494"/>
      <c r="D25" s="1152"/>
      <c r="E25" s="1153"/>
      <c r="F25" s="1153"/>
      <c r="G25" s="1153"/>
      <c r="H25" s="1153"/>
      <c r="I25" s="1153"/>
      <c r="J25" s="1153"/>
      <c r="K25" s="1153"/>
    </row>
    <row r="26" spans="1:39" s="30" customFormat="1" ht="18.75" customHeight="1">
      <c r="A26" s="228">
        <v>4</v>
      </c>
      <c r="B26" s="1155"/>
      <c r="C26" s="497"/>
      <c r="D26" s="1152"/>
      <c r="E26" s="1153"/>
      <c r="F26" s="1153"/>
      <c r="G26" s="1153"/>
      <c r="H26" s="1153"/>
      <c r="I26" s="1153"/>
      <c r="J26" s="1153"/>
      <c r="K26" s="1153"/>
    </row>
    <row r="27" spans="1:39" s="31" customFormat="1" ht="12.75" customHeight="1">
      <c r="A27" s="227"/>
      <c r="B27" s="1155"/>
      <c r="C27" s="494"/>
      <c r="D27" s="1152"/>
      <c r="E27" s="1153"/>
      <c r="F27" s="1153"/>
      <c r="G27" s="1153"/>
      <c r="H27" s="1153"/>
      <c r="I27" s="1153"/>
      <c r="J27" s="1153"/>
      <c r="K27" s="1153"/>
    </row>
    <row r="28" spans="1:39" s="30" customFormat="1" ht="18.75" customHeight="1">
      <c r="A28" s="228">
        <v>5</v>
      </c>
      <c r="B28" s="1155"/>
      <c r="C28" s="497"/>
      <c r="D28" s="1152"/>
      <c r="E28" s="1153"/>
      <c r="F28" s="1153"/>
      <c r="G28" s="1153"/>
      <c r="H28" s="1153"/>
      <c r="I28" s="1153"/>
      <c r="J28" s="1153"/>
      <c r="K28" s="1153"/>
    </row>
    <row r="29" spans="1:39" s="31" customFormat="1" ht="12.75" customHeight="1">
      <c r="A29" s="227"/>
      <c r="B29" s="1155"/>
      <c r="C29" s="494"/>
      <c r="D29" s="1152"/>
      <c r="E29" s="1153"/>
      <c r="F29" s="1153"/>
      <c r="G29" s="1153"/>
      <c r="H29" s="1153"/>
      <c r="I29" s="1153"/>
      <c r="J29" s="1153"/>
      <c r="K29" s="1153"/>
    </row>
    <row r="30" spans="1:39" s="30" customFormat="1" ht="18.75" customHeight="1">
      <c r="A30" s="228">
        <v>6</v>
      </c>
      <c r="B30" s="1155"/>
      <c r="C30" s="497"/>
      <c r="D30" s="1152"/>
      <c r="E30" s="1153"/>
      <c r="F30" s="1153"/>
      <c r="G30" s="1153"/>
      <c r="H30" s="1153"/>
      <c r="I30" s="1153"/>
      <c r="J30" s="1153"/>
      <c r="K30" s="1153"/>
    </row>
    <row r="31" spans="1:39" s="31" customFormat="1" ht="12.75" customHeight="1">
      <c r="A31" s="227"/>
      <c r="B31" s="1155"/>
      <c r="C31" s="494"/>
      <c r="D31" s="1152"/>
      <c r="E31" s="1153"/>
      <c r="F31" s="1153"/>
      <c r="G31" s="1153"/>
      <c r="H31" s="1153"/>
      <c r="I31" s="1153"/>
      <c r="J31" s="1153"/>
      <c r="K31" s="1153"/>
    </row>
    <row r="32" spans="1:39" s="30" customFormat="1" ht="18.75" customHeight="1">
      <c r="A32" s="228">
        <v>7</v>
      </c>
      <c r="B32" s="1155"/>
      <c r="C32" s="497"/>
      <c r="D32" s="1152"/>
      <c r="E32" s="1153"/>
      <c r="F32" s="1153"/>
      <c r="G32" s="1153"/>
      <c r="H32" s="1153"/>
      <c r="I32" s="1153"/>
      <c r="J32" s="1153"/>
      <c r="K32" s="1153"/>
    </row>
    <row r="33" spans="1:11" s="31" customFormat="1" ht="12.75" customHeight="1">
      <c r="A33" s="227"/>
      <c r="B33" s="1155"/>
      <c r="C33" s="494"/>
      <c r="D33" s="1152"/>
      <c r="E33" s="1153"/>
      <c r="F33" s="1153"/>
      <c r="G33" s="1153"/>
      <c r="H33" s="1153"/>
      <c r="I33" s="1153"/>
      <c r="J33" s="1153"/>
      <c r="K33" s="1153"/>
    </row>
    <row r="34" spans="1:11" s="30" customFormat="1" ht="18.75" customHeight="1">
      <c r="A34" s="228">
        <v>8</v>
      </c>
      <c r="B34" s="1155"/>
      <c r="C34" s="497"/>
      <c r="D34" s="1152"/>
      <c r="E34" s="1153"/>
      <c r="F34" s="1153"/>
      <c r="G34" s="1153"/>
      <c r="H34" s="1153"/>
      <c r="I34" s="1153"/>
      <c r="J34" s="1153"/>
      <c r="K34" s="1153"/>
    </row>
    <row r="35" spans="1:11" s="31" customFormat="1" ht="12.75" customHeight="1">
      <c r="A35" s="227"/>
      <c r="B35" s="1155"/>
      <c r="C35" s="494"/>
      <c r="D35" s="1152"/>
      <c r="E35" s="1153"/>
      <c r="F35" s="1153"/>
      <c r="G35" s="1153"/>
      <c r="H35" s="1153"/>
      <c r="I35" s="1153"/>
      <c r="J35" s="1153"/>
      <c r="K35" s="1153"/>
    </row>
    <row r="36" spans="1:11" s="30" customFormat="1" ht="18.75" customHeight="1">
      <c r="A36" s="228">
        <v>9</v>
      </c>
      <c r="B36" s="1155"/>
      <c r="C36" s="497"/>
      <c r="D36" s="1152"/>
      <c r="E36" s="1153"/>
      <c r="F36" s="1153"/>
      <c r="G36" s="1153"/>
      <c r="H36" s="1153"/>
      <c r="I36" s="1153"/>
      <c r="J36" s="1153"/>
      <c r="K36" s="1153"/>
    </row>
    <row r="37" spans="1:11" s="31" customFormat="1" ht="12.75" customHeight="1">
      <c r="A37" s="227"/>
      <c r="B37" s="1155"/>
      <c r="C37" s="494"/>
      <c r="D37" s="1152"/>
      <c r="E37" s="1153"/>
      <c r="F37" s="1153"/>
      <c r="G37" s="1153"/>
      <c r="H37" s="1153"/>
      <c r="I37" s="1153"/>
      <c r="J37" s="1153"/>
      <c r="K37" s="1153"/>
    </row>
    <row r="38" spans="1:11" s="30" customFormat="1" ht="18.75" customHeight="1">
      <c r="A38" s="228">
        <v>10</v>
      </c>
      <c r="B38" s="1155"/>
      <c r="C38" s="497"/>
      <c r="D38" s="1152"/>
      <c r="E38" s="1153"/>
      <c r="F38" s="1153"/>
      <c r="G38" s="1153"/>
      <c r="H38" s="1153"/>
      <c r="I38" s="1153"/>
      <c r="J38" s="1153"/>
      <c r="K38" s="1153"/>
    </row>
    <row r="39" spans="1:11" s="31" customFormat="1" ht="12.75" customHeight="1">
      <c r="A39" s="227"/>
      <c r="B39" s="1155"/>
      <c r="C39" s="494"/>
      <c r="D39" s="1152"/>
      <c r="E39" s="1153"/>
      <c r="F39" s="1153"/>
      <c r="G39" s="1153"/>
      <c r="H39" s="1153"/>
      <c r="I39" s="1153"/>
      <c r="J39" s="1153"/>
      <c r="K39" s="1153"/>
    </row>
    <row r="40" spans="1:11" s="30" customFormat="1" ht="18.75" customHeight="1">
      <c r="A40" s="228">
        <v>11</v>
      </c>
      <c r="B40" s="1155"/>
      <c r="C40" s="497"/>
      <c r="D40" s="1152"/>
      <c r="E40" s="1153"/>
      <c r="F40" s="1153"/>
      <c r="G40" s="1153"/>
      <c r="H40" s="1153"/>
      <c r="I40" s="1153"/>
      <c r="J40" s="1153"/>
      <c r="K40" s="1153"/>
    </row>
    <row r="41" spans="1:11" s="31" customFormat="1" ht="12.75" customHeight="1">
      <c r="A41" s="227"/>
      <c r="B41" s="1155"/>
      <c r="C41" s="494"/>
      <c r="D41" s="1152"/>
      <c r="E41" s="1153"/>
      <c r="F41" s="1153"/>
      <c r="G41" s="1153"/>
      <c r="H41" s="1153"/>
      <c r="I41" s="1153"/>
      <c r="J41" s="1153"/>
      <c r="K41" s="1153"/>
    </row>
    <row r="42" spans="1:11" s="30" customFormat="1" ht="18.75" customHeight="1">
      <c r="A42" s="228">
        <v>12</v>
      </c>
      <c r="B42" s="1155"/>
      <c r="C42" s="497"/>
      <c r="D42" s="1152"/>
      <c r="E42" s="1153"/>
      <c r="F42" s="1153"/>
      <c r="G42" s="1153"/>
      <c r="H42" s="1153"/>
      <c r="I42" s="1153"/>
      <c r="J42" s="1153"/>
      <c r="K42" s="1153"/>
    </row>
    <row r="43" spans="1:11" s="31" customFormat="1" ht="12.75" customHeight="1">
      <c r="A43" s="227"/>
      <c r="B43" s="1155"/>
      <c r="C43" s="494"/>
      <c r="D43" s="1152"/>
      <c r="E43" s="1153"/>
      <c r="F43" s="1153"/>
      <c r="G43" s="1153"/>
      <c r="H43" s="1153"/>
      <c r="I43" s="1153"/>
      <c r="J43" s="1153"/>
      <c r="K43" s="1153"/>
    </row>
    <row r="44" spans="1:11" s="30" customFormat="1" ht="18.75" customHeight="1">
      <c r="A44" s="228">
        <v>13</v>
      </c>
      <c r="B44" s="1155"/>
      <c r="C44" s="497"/>
      <c r="D44" s="1152"/>
      <c r="E44" s="1153"/>
      <c r="F44" s="1153"/>
      <c r="G44" s="1153"/>
      <c r="H44" s="1153"/>
      <c r="I44" s="1153"/>
      <c r="J44" s="1153"/>
      <c r="K44" s="1153"/>
    </row>
    <row r="45" spans="1:11" s="31" customFormat="1" ht="12.75" customHeight="1">
      <c r="A45" s="227"/>
      <c r="B45" s="1155"/>
      <c r="C45" s="494"/>
      <c r="D45" s="1152"/>
      <c r="E45" s="1153"/>
      <c r="F45" s="1153"/>
      <c r="G45" s="1153"/>
      <c r="H45" s="1153"/>
      <c r="I45" s="1153"/>
      <c r="J45" s="1153"/>
      <c r="K45" s="1153"/>
    </row>
    <row r="46" spans="1:11" s="30" customFormat="1" ht="18.75" customHeight="1">
      <c r="A46" s="228">
        <v>14</v>
      </c>
      <c r="B46" s="1155"/>
      <c r="C46" s="497"/>
      <c r="D46" s="1152"/>
      <c r="E46" s="1153"/>
      <c r="F46" s="1153"/>
      <c r="G46" s="1153"/>
      <c r="H46" s="1153"/>
      <c r="I46" s="1153"/>
      <c r="J46" s="1153"/>
      <c r="K46" s="1153"/>
    </row>
    <row r="47" spans="1:11" s="31" customFormat="1" ht="12.75" customHeight="1">
      <c r="A47" s="227"/>
      <c r="B47" s="1155"/>
      <c r="C47" s="494"/>
      <c r="D47" s="1152"/>
      <c r="E47" s="1153"/>
      <c r="F47" s="1153"/>
      <c r="G47" s="1153"/>
      <c r="H47" s="1153"/>
      <c r="I47" s="1153"/>
      <c r="J47" s="1153"/>
      <c r="K47" s="1153"/>
    </row>
    <row r="48" spans="1:11" s="30" customFormat="1" ht="18.75" customHeight="1">
      <c r="A48" s="228">
        <v>15</v>
      </c>
      <c r="B48" s="1155"/>
      <c r="C48" s="497"/>
      <c r="D48" s="1152"/>
      <c r="E48" s="1153"/>
      <c r="F48" s="1153"/>
      <c r="G48" s="1153"/>
      <c r="H48" s="1153"/>
      <c r="I48" s="1153"/>
      <c r="J48" s="1153"/>
      <c r="K48" s="1153"/>
    </row>
    <row r="49" spans="1:11" s="31" customFormat="1" ht="12.75" customHeight="1">
      <c r="A49" s="227"/>
      <c r="B49" s="1155"/>
      <c r="C49" s="494"/>
      <c r="D49" s="1152"/>
      <c r="E49" s="1153"/>
      <c r="F49" s="1153"/>
      <c r="G49" s="1153"/>
      <c r="H49" s="1153"/>
      <c r="I49" s="1153"/>
      <c r="J49" s="1153"/>
      <c r="K49" s="1153"/>
    </row>
    <row r="50" spans="1:11" s="30" customFormat="1" ht="18.75" customHeight="1">
      <c r="A50" s="228">
        <v>16</v>
      </c>
      <c r="B50" s="1155"/>
      <c r="C50" s="497"/>
      <c r="D50" s="1152"/>
      <c r="E50" s="1153"/>
      <c r="F50" s="1153"/>
      <c r="G50" s="1153"/>
      <c r="H50" s="1153"/>
      <c r="I50" s="1153"/>
      <c r="J50" s="1153"/>
      <c r="K50" s="1153"/>
    </row>
    <row r="51" spans="1:11" s="31" customFormat="1" ht="12.75" customHeight="1">
      <c r="A51" s="227"/>
      <c r="B51" s="1155"/>
      <c r="C51" s="494"/>
      <c r="D51" s="1152"/>
      <c r="E51" s="1153"/>
      <c r="F51" s="1153"/>
      <c r="G51" s="1153"/>
      <c r="H51" s="1153"/>
      <c r="I51" s="1153"/>
      <c r="J51" s="1153"/>
      <c r="K51" s="1153"/>
    </row>
    <row r="52" spans="1:11" s="30" customFormat="1" ht="18.75" customHeight="1">
      <c r="A52" s="228">
        <v>17</v>
      </c>
      <c r="B52" s="1155"/>
      <c r="C52" s="497"/>
      <c r="D52" s="1152"/>
      <c r="E52" s="1153"/>
      <c r="F52" s="1153"/>
      <c r="G52" s="1153"/>
      <c r="H52" s="1153"/>
      <c r="I52" s="1153"/>
      <c r="J52" s="1153"/>
      <c r="K52" s="1153"/>
    </row>
    <row r="53" spans="1:11" s="31" customFormat="1" ht="12.75" customHeight="1">
      <c r="A53" s="227"/>
      <c r="B53" s="1155"/>
      <c r="C53" s="494"/>
      <c r="D53" s="1152"/>
      <c r="E53" s="1153"/>
      <c r="F53" s="1153"/>
      <c r="G53" s="1153"/>
      <c r="H53" s="1153"/>
      <c r="I53" s="1153"/>
      <c r="J53" s="1153"/>
      <c r="K53" s="1153"/>
    </row>
    <row r="54" spans="1:11" s="30" customFormat="1" ht="18.75" customHeight="1">
      <c r="A54" s="228">
        <v>18</v>
      </c>
      <c r="B54" s="1155"/>
      <c r="C54" s="497"/>
      <c r="D54" s="1152"/>
      <c r="E54" s="1153"/>
      <c r="F54" s="1153"/>
      <c r="G54" s="1153"/>
      <c r="H54" s="1153"/>
      <c r="I54" s="1153"/>
      <c r="J54" s="1153"/>
      <c r="K54" s="1153"/>
    </row>
    <row r="55" spans="1:11" s="31" customFormat="1" ht="12.75" customHeight="1">
      <c r="A55" s="227"/>
      <c r="B55" s="1155"/>
      <c r="C55" s="494"/>
      <c r="D55" s="1152"/>
      <c r="E55" s="1153"/>
      <c r="F55" s="1153"/>
      <c r="G55" s="1153"/>
      <c r="H55" s="1153"/>
      <c r="I55" s="1153"/>
      <c r="J55" s="1153"/>
      <c r="K55" s="1153"/>
    </row>
    <row r="56" spans="1:11" s="30" customFormat="1" ht="18.75" customHeight="1">
      <c r="A56" s="228">
        <v>19</v>
      </c>
      <c r="B56" s="1155"/>
      <c r="C56" s="497"/>
      <c r="D56" s="1152"/>
      <c r="E56" s="1153"/>
      <c r="F56" s="1153"/>
      <c r="G56" s="1153"/>
      <c r="H56" s="1153"/>
      <c r="I56" s="1153"/>
      <c r="J56" s="1153"/>
      <c r="K56" s="1153"/>
    </row>
    <row r="57" spans="1:11" s="31" customFormat="1" ht="12.75" customHeight="1">
      <c r="A57" s="227"/>
      <c r="B57" s="1155"/>
      <c r="C57" s="494"/>
      <c r="D57" s="1152"/>
      <c r="E57" s="1153"/>
      <c r="F57" s="1153"/>
      <c r="G57" s="1153"/>
      <c r="H57" s="1153"/>
      <c r="I57" s="1153"/>
      <c r="J57" s="1153"/>
      <c r="K57" s="1153"/>
    </row>
    <row r="58" spans="1:11" s="30" customFormat="1" ht="18.75" customHeight="1">
      <c r="A58" s="228">
        <v>20</v>
      </c>
      <c r="B58" s="1155"/>
      <c r="C58" s="497"/>
      <c r="D58" s="1152"/>
      <c r="E58" s="1153"/>
      <c r="F58" s="1153"/>
      <c r="G58" s="1153"/>
      <c r="H58" s="1153"/>
      <c r="I58" s="1153"/>
      <c r="J58" s="1153"/>
      <c r="K58" s="1153"/>
    </row>
    <row r="59" spans="1:11" s="31" customFormat="1" ht="12.75" customHeight="1">
      <c r="A59" s="227"/>
      <c r="B59" s="1155"/>
      <c r="C59" s="494"/>
      <c r="D59" s="1152"/>
      <c r="E59" s="1153"/>
      <c r="F59" s="1153"/>
      <c r="G59" s="1153"/>
      <c r="H59" s="1153"/>
      <c r="I59" s="1153"/>
      <c r="J59" s="1153"/>
      <c r="K59" s="1153"/>
    </row>
    <row r="60" spans="1:11" s="30" customFormat="1" ht="18.75" customHeight="1">
      <c r="A60" s="228">
        <v>21</v>
      </c>
      <c r="B60" s="1155"/>
      <c r="C60" s="497"/>
      <c r="D60" s="1152"/>
      <c r="E60" s="1153"/>
      <c r="F60" s="1153"/>
      <c r="G60" s="1153"/>
      <c r="H60" s="1153"/>
      <c r="I60" s="1153"/>
      <c r="J60" s="1153"/>
      <c r="K60" s="1153"/>
    </row>
    <row r="61" spans="1:11" s="31" customFormat="1" ht="12.75" customHeight="1">
      <c r="A61" s="227"/>
      <c r="B61" s="1155"/>
      <c r="C61" s="494"/>
      <c r="D61" s="1152"/>
      <c r="E61" s="1153"/>
      <c r="F61" s="1153"/>
      <c r="G61" s="1153"/>
      <c r="H61" s="1153"/>
      <c r="I61" s="1153"/>
      <c r="J61" s="1153"/>
      <c r="K61" s="1153"/>
    </row>
    <row r="62" spans="1:11" s="30" customFormat="1" ht="18.75" customHeight="1">
      <c r="A62" s="228">
        <v>22</v>
      </c>
      <c r="B62" s="1155"/>
      <c r="C62" s="497"/>
      <c r="D62" s="1152"/>
      <c r="E62" s="1153"/>
      <c r="F62" s="1153"/>
      <c r="G62" s="1153"/>
      <c r="H62" s="1153"/>
      <c r="I62" s="1153"/>
      <c r="J62" s="1153"/>
      <c r="K62" s="1153"/>
    </row>
    <row r="63" spans="1:11" s="31" customFormat="1" ht="12.75" customHeight="1">
      <c r="A63" s="227"/>
      <c r="B63" s="1155"/>
      <c r="C63" s="494"/>
      <c r="D63" s="1152"/>
      <c r="E63" s="1153"/>
      <c r="F63" s="1153"/>
      <c r="G63" s="1153"/>
      <c r="H63" s="1153"/>
      <c r="I63" s="1153"/>
      <c r="J63" s="1153"/>
      <c r="K63" s="1153"/>
    </row>
    <row r="64" spans="1:11" s="30" customFormat="1" ht="18.75" customHeight="1">
      <c r="A64" s="228">
        <v>23</v>
      </c>
      <c r="B64" s="1156"/>
      <c r="C64" s="487"/>
      <c r="D64" s="1154"/>
      <c r="E64" s="1043"/>
      <c r="F64" s="1043"/>
      <c r="G64" s="1043"/>
      <c r="H64" s="1043"/>
      <c r="I64" s="1043"/>
      <c r="J64" s="1043"/>
      <c r="K64" s="1043"/>
    </row>
  </sheetData>
  <sheetProtection algorithmName="SHA-512" hashValue="7d7J0vVLbVo77+EfaKqj/JWfKzoaJkwxAG+dRdyc/9mZ6Cor9KA1uuh15fVddZxMf1DzWuGOm6idXX9X2Qu6Tg==" saltValue="j3U9bqjTWsuQDXO5GGNJVg==" spinCount="100000" sheet="1" selectLockedCells="1"/>
  <mergeCells count="88">
    <mergeCell ref="B2:B3"/>
    <mergeCell ref="D2:D3"/>
    <mergeCell ref="E2:K3"/>
    <mergeCell ref="B6:B7"/>
    <mergeCell ref="D6:D7"/>
    <mergeCell ref="E6:K7"/>
    <mergeCell ref="E8:K9"/>
    <mergeCell ref="B4:B5"/>
    <mergeCell ref="D4:D5"/>
    <mergeCell ref="E4:K5"/>
    <mergeCell ref="B10:K12"/>
    <mergeCell ref="B8:B9"/>
    <mergeCell ref="D8:D9"/>
    <mergeCell ref="B63:B64"/>
    <mergeCell ref="B14:K14"/>
    <mergeCell ref="B17:B18"/>
    <mergeCell ref="B19:B20"/>
    <mergeCell ref="B21:B22"/>
    <mergeCell ref="B23:B24"/>
    <mergeCell ref="B25:B26"/>
    <mergeCell ref="B31:B32"/>
    <mergeCell ref="E61:K62"/>
    <mergeCell ref="B53:B54"/>
    <mergeCell ref="D15:E15"/>
    <mergeCell ref="E29:K30"/>
    <mergeCell ref="E16:F16"/>
    <mergeCell ref="B27:B28"/>
    <mergeCell ref="B29:B30"/>
    <mergeCell ref="B37:B38"/>
    <mergeCell ref="B59:B60"/>
    <mergeCell ref="B61:B62"/>
    <mergeCell ref="B33:B34"/>
    <mergeCell ref="B55:B56"/>
    <mergeCell ref="B57:B58"/>
    <mergeCell ref="B35:B36"/>
    <mergeCell ref="B51:B52"/>
    <mergeCell ref="B39:B40"/>
    <mergeCell ref="B43:B44"/>
    <mergeCell ref="B45:B46"/>
    <mergeCell ref="B49:B50"/>
    <mergeCell ref="B41:B42"/>
    <mergeCell ref="B47:B48"/>
    <mergeCell ref="E63:K64"/>
    <mergeCell ref="D57:D58"/>
    <mergeCell ref="E57:K58"/>
    <mergeCell ref="D59:D60"/>
    <mergeCell ref="E59:K60"/>
    <mergeCell ref="D61:D62"/>
    <mergeCell ref="D63:D64"/>
    <mergeCell ref="E55:K56"/>
    <mergeCell ref="D45:D46"/>
    <mergeCell ref="E45:K46"/>
    <mergeCell ref="D47:D48"/>
    <mergeCell ref="E53:K54"/>
    <mergeCell ref="D53:D54"/>
    <mergeCell ref="D51:D52"/>
    <mergeCell ref="E51:K52"/>
    <mergeCell ref="E49:K50"/>
    <mergeCell ref="D49:D50"/>
    <mergeCell ref="D55:D56"/>
    <mergeCell ref="D27:D28"/>
    <mergeCell ref="E27:K28"/>
    <mergeCell ref="E33:K34"/>
    <mergeCell ref="D35:D36"/>
    <mergeCell ref="D31:D32"/>
    <mergeCell ref="E31:K32"/>
    <mergeCell ref="D29:D30"/>
    <mergeCell ref="E39:K40"/>
    <mergeCell ref="D33:D34"/>
    <mergeCell ref="D41:D42"/>
    <mergeCell ref="E41:K42"/>
    <mergeCell ref="E47:K48"/>
    <mergeCell ref="E43:K44"/>
    <mergeCell ref="E35:K36"/>
    <mergeCell ref="D37:D38"/>
    <mergeCell ref="D39:D40"/>
    <mergeCell ref="E37:K38"/>
    <mergeCell ref="D43:D44"/>
    <mergeCell ref="D17:D18"/>
    <mergeCell ref="E17:K18"/>
    <mergeCell ref="D19:D20"/>
    <mergeCell ref="E19:K20"/>
    <mergeCell ref="D25:D26"/>
    <mergeCell ref="E25:K26"/>
    <mergeCell ref="D21:D22"/>
    <mergeCell ref="E21:K22"/>
    <mergeCell ref="D23:D24"/>
    <mergeCell ref="E23:K24"/>
  </mergeCells>
  <phoneticPr fontId="3"/>
  <printOptions horizontalCentered="1"/>
  <pageMargins left="0.51181102362204722" right="0.19685039370078741" top="0.74803149606299213" bottom="0.31496062992125984" header="0.39370078740157483" footer="0.19685039370078741"/>
  <pageSetup paperSize="9" scale="95"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D1:I11"/>
  <sheetViews>
    <sheetView showRowColHeaders="0" workbookViewId="0"/>
  </sheetViews>
  <sheetFormatPr defaultColWidth="9" defaultRowHeight="13.5"/>
  <cols>
    <col min="1" max="1" width="1.25" style="210" customWidth="1"/>
    <col min="2" max="2" width="9" style="210"/>
    <col min="3" max="3" width="6.25" style="210" customWidth="1"/>
    <col min="4" max="16384" width="9" style="210"/>
  </cols>
  <sheetData>
    <row r="1" spans="4:9" ht="8.25" customHeight="1"/>
    <row r="4" spans="4:9">
      <c r="D4" s="481" t="s">
        <v>453</v>
      </c>
      <c r="E4" s="481"/>
      <c r="F4" s="481"/>
    </row>
    <row r="5" spans="4:9" ht="3.75" customHeight="1"/>
    <row r="6" spans="4:9">
      <c r="D6" s="480" t="s">
        <v>454</v>
      </c>
      <c r="E6" s="480"/>
      <c r="F6" s="480"/>
      <c r="G6" s="480"/>
      <c r="H6" s="480"/>
      <c r="I6" s="480"/>
    </row>
    <row r="9" spans="4:9">
      <c r="D9" s="210" t="s">
        <v>540</v>
      </c>
    </row>
    <row r="11" spans="4:9">
      <c r="D11" s="210" t="s">
        <v>541</v>
      </c>
    </row>
  </sheetData>
  <sheetProtection password="CA9A" sheet="1" objects="1" scenarios="1" selectLockedCells="1"/>
  <phoneticPr fontId="3"/>
  <pageMargins left="0.75" right="0.75" top="1" bottom="1" header="0.51200000000000001" footer="0.51200000000000001"/>
  <pageSetup paperSize="9" orientation="portrait" horizontalDpi="4294967293" verticalDpi="0"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W37"/>
  <sheetViews>
    <sheetView zoomScale="90" zoomScaleNormal="90" workbookViewId="0">
      <selection activeCell="J7" sqref="J7"/>
    </sheetView>
  </sheetViews>
  <sheetFormatPr defaultColWidth="23" defaultRowHeight="30.75" customHeight="1"/>
  <cols>
    <col min="1" max="1" width="6.125" style="32" customWidth="1"/>
    <col min="2" max="2" width="2.75" style="32" customWidth="1"/>
    <col min="3" max="3" width="23" style="32" customWidth="1"/>
    <col min="4" max="4" width="16.625" style="32" customWidth="1"/>
    <col min="5" max="5" width="4.625" style="32" customWidth="1"/>
    <col min="6" max="6" width="16.625" style="32" customWidth="1"/>
    <col min="7" max="7" width="4.625" style="32" customWidth="1"/>
    <col min="8" max="8" width="3.625" style="32" customWidth="1"/>
    <col min="9" max="9" width="5.625" style="32" customWidth="1"/>
    <col min="10" max="15" width="4.625" style="32" customWidth="1"/>
    <col min="16" max="16" width="3.375" style="32" customWidth="1"/>
    <col min="17" max="19" width="3.75" style="32" customWidth="1"/>
    <col min="20" max="21" width="3.375" style="32" customWidth="1"/>
    <col min="22" max="16384" width="23" style="32"/>
  </cols>
  <sheetData>
    <row r="1" spans="1:23" ht="61.5" customHeight="1"/>
    <row r="2" spans="1:23" ht="22.5" customHeight="1">
      <c r="B2" s="1203" t="s">
        <v>681</v>
      </c>
      <c r="C2" s="1203"/>
      <c r="D2" s="1203"/>
      <c r="E2" s="1203"/>
      <c r="F2" s="1203"/>
      <c r="G2" s="1203"/>
      <c r="H2" s="1203"/>
      <c r="I2" s="504"/>
      <c r="J2" s="504"/>
      <c r="R2" s="1026" t="s">
        <v>348</v>
      </c>
      <c r="S2" s="1204" t="s">
        <v>349</v>
      </c>
      <c r="T2" s="1026" t="s">
        <v>350</v>
      </c>
    </row>
    <row r="3" spans="1:23" ht="22.5" customHeight="1">
      <c r="B3" s="1203"/>
      <c r="C3" s="1203"/>
      <c r="D3" s="1203"/>
      <c r="E3" s="1203"/>
      <c r="F3" s="1203"/>
      <c r="G3" s="1203"/>
      <c r="H3" s="1203"/>
      <c r="I3" s="504"/>
      <c r="J3" s="504"/>
      <c r="R3" s="1026"/>
      <c r="S3" s="1204"/>
      <c r="T3" s="1026"/>
    </row>
    <row r="4" spans="1:23" s="206" customFormat="1" ht="22.5" customHeight="1">
      <c r="B4" s="1203"/>
      <c r="C4" s="1203"/>
      <c r="D4" s="1203"/>
      <c r="E4" s="1203"/>
      <c r="F4" s="1203"/>
      <c r="G4" s="1203"/>
      <c r="H4" s="1203"/>
      <c r="I4" s="504"/>
      <c r="J4" s="504"/>
      <c r="R4" s="466" t="s">
        <v>351</v>
      </c>
      <c r="S4" s="476" t="s">
        <v>569</v>
      </c>
      <c r="T4" s="466" t="s">
        <v>351</v>
      </c>
    </row>
    <row r="5" spans="1:23" ht="30.75" customHeight="1">
      <c r="B5" s="753" t="s">
        <v>696</v>
      </c>
      <c r="C5" s="754"/>
      <c r="D5"/>
      <c r="E5" s="505"/>
      <c r="F5" s="505"/>
      <c r="G5" s="505"/>
      <c r="H5" s="506"/>
      <c r="I5" s="506"/>
      <c r="J5" s="506"/>
      <c r="K5" s="507"/>
      <c r="L5" s="507"/>
      <c r="M5" s="507"/>
      <c r="N5" s="54"/>
      <c r="O5" s="54"/>
      <c r="R5" s="1205" t="s">
        <v>641</v>
      </c>
      <c r="S5" s="1205"/>
      <c r="T5" s="1205"/>
      <c r="U5" s="1205"/>
      <c r="V5" s="1205"/>
      <c r="W5" s="1205"/>
    </row>
    <row r="6" spans="1:23" ht="18" customHeight="1">
      <c r="B6" s="505"/>
      <c r="C6" s="505"/>
      <c r="D6" s="505"/>
      <c r="E6" s="505"/>
      <c r="F6" s="505"/>
      <c r="G6" s="505"/>
      <c r="H6" s="505"/>
      <c r="I6" s="505"/>
      <c r="J6" s="505"/>
      <c r="K6" s="54"/>
      <c r="L6" s="54"/>
      <c r="M6" s="54"/>
      <c r="N6" s="1079" t="s">
        <v>279</v>
      </c>
      <c r="O6" s="1079"/>
      <c r="R6" s="1205"/>
      <c r="S6" s="1205"/>
      <c r="T6" s="1205"/>
      <c r="U6" s="1205"/>
      <c r="V6" s="1205"/>
      <c r="W6" s="1205"/>
    </row>
    <row r="7" spans="1:23" ht="18" customHeight="1">
      <c r="A7" s="738" t="s">
        <v>684</v>
      </c>
      <c r="B7" s="505"/>
      <c r="C7" s="505"/>
      <c r="D7" s="505"/>
      <c r="E7" s="505"/>
      <c r="F7" s="505"/>
      <c r="G7" s="505"/>
      <c r="H7" s="505"/>
      <c r="I7" s="745" t="s">
        <v>691</v>
      </c>
      <c r="J7" s="508"/>
      <c r="K7" s="38" t="s">
        <v>19</v>
      </c>
      <c r="L7" s="508"/>
      <c r="M7" s="38" t="s">
        <v>20</v>
      </c>
      <c r="N7" s="508"/>
      <c r="O7" s="38" t="s">
        <v>21</v>
      </c>
      <c r="R7" s="1205"/>
      <c r="S7" s="1205"/>
      <c r="T7" s="1205"/>
      <c r="U7" s="1205"/>
      <c r="V7" s="1205"/>
      <c r="W7" s="1205"/>
    </row>
    <row r="8" spans="1:23" ht="24.75" customHeight="1">
      <c r="B8" s="1206" t="s">
        <v>281</v>
      </c>
      <c r="C8" s="1206"/>
      <c r="D8" s="1206"/>
      <c r="E8" s="1206"/>
      <c r="F8" s="1206"/>
      <c r="G8" s="1206"/>
      <c r="H8" s="1206"/>
      <c r="I8" s="1206"/>
      <c r="J8" s="1206"/>
      <c r="K8" s="1206"/>
      <c r="L8" s="1206"/>
      <c r="M8" s="1206"/>
      <c r="N8" s="1206"/>
      <c r="O8" s="1206"/>
    </row>
    <row r="9" spans="1:23" ht="30.75" customHeight="1">
      <c r="B9" s="1207" t="s">
        <v>131</v>
      </c>
      <c r="C9" s="1208"/>
      <c r="D9" s="1211" t="s">
        <v>264</v>
      </c>
      <c r="E9" s="1212"/>
      <c r="F9" s="1212"/>
      <c r="G9" s="1213"/>
      <c r="H9" s="1214" t="s">
        <v>132</v>
      </c>
      <c r="I9" s="1215"/>
      <c r="J9" s="1215"/>
      <c r="K9" s="1216"/>
      <c r="L9" s="1207" t="s">
        <v>133</v>
      </c>
      <c r="M9" s="1208"/>
      <c r="N9" s="1208"/>
      <c r="O9" s="1220"/>
      <c r="Q9" s="1194" t="s">
        <v>542</v>
      </c>
      <c r="R9" s="1195"/>
      <c r="S9" s="1195"/>
      <c r="T9" s="1195"/>
      <c r="U9" s="1195"/>
      <c r="V9" s="1196"/>
    </row>
    <row r="10" spans="1:23" ht="78" customHeight="1">
      <c r="B10" s="1209"/>
      <c r="C10" s="1210"/>
      <c r="D10" s="1200" t="s">
        <v>509</v>
      </c>
      <c r="E10" s="1201"/>
      <c r="F10" s="1200" t="s">
        <v>265</v>
      </c>
      <c r="G10" s="1202"/>
      <c r="H10" s="1217"/>
      <c r="I10" s="1218"/>
      <c r="J10" s="1218"/>
      <c r="K10" s="1219"/>
      <c r="L10" s="1209"/>
      <c r="M10" s="1210"/>
      <c r="N10" s="1210"/>
      <c r="O10" s="1221"/>
      <c r="Q10" s="1197"/>
      <c r="R10" s="1198"/>
      <c r="S10" s="1198"/>
      <c r="T10" s="1198"/>
      <c r="U10" s="1198"/>
      <c r="V10" s="1199"/>
    </row>
    <row r="11" spans="1:23" ht="34.5" customHeight="1">
      <c r="A11" s="33">
        <v>1</v>
      </c>
      <c r="B11" s="1175"/>
      <c r="C11" s="1176"/>
      <c r="D11" s="267"/>
      <c r="E11" s="268" t="s">
        <v>134</v>
      </c>
      <c r="F11" s="267"/>
      <c r="G11" s="268" t="s">
        <v>134</v>
      </c>
      <c r="H11" s="1177"/>
      <c r="I11" s="1178"/>
      <c r="J11" s="1178"/>
      <c r="K11" s="268" t="s">
        <v>134</v>
      </c>
      <c r="L11" s="1179" t="str">
        <f>IF(+D11+F11+H11=0,"",D11+F11+H11)</f>
        <v/>
      </c>
      <c r="M11" s="1180"/>
      <c r="N11" s="1180"/>
      <c r="O11" s="268" t="s">
        <v>134</v>
      </c>
    </row>
    <row r="12" spans="1:23" ht="34.5" customHeight="1">
      <c r="A12" s="33">
        <v>2</v>
      </c>
      <c r="B12" s="1175"/>
      <c r="C12" s="1176"/>
      <c r="D12" s="267"/>
      <c r="E12" s="268"/>
      <c r="F12" s="267"/>
      <c r="G12" s="268"/>
      <c r="H12" s="1177"/>
      <c r="I12" s="1178"/>
      <c r="J12" s="1178"/>
      <c r="K12" s="268"/>
      <c r="L12" s="1179" t="str">
        <f>IF(+D12+F12+H12=0,"",D12+F12+H12)</f>
        <v/>
      </c>
      <c r="M12" s="1180"/>
      <c r="N12" s="1180"/>
      <c r="O12" s="268"/>
      <c r="Q12" s="1185" t="s">
        <v>543</v>
      </c>
      <c r="R12" s="1186"/>
      <c r="S12" s="1186"/>
      <c r="T12" s="1186"/>
      <c r="U12" s="1186"/>
      <c r="V12" s="1187"/>
    </row>
    <row r="13" spans="1:23" ht="34.5" customHeight="1">
      <c r="A13" s="33">
        <v>3</v>
      </c>
      <c r="B13" s="1175"/>
      <c r="C13" s="1176"/>
      <c r="D13" s="267"/>
      <c r="E13" s="268"/>
      <c r="F13" s="267"/>
      <c r="G13" s="268"/>
      <c r="H13" s="1177"/>
      <c r="I13" s="1178"/>
      <c r="J13" s="1178"/>
      <c r="K13" s="268"/>
      <c r="L13" s="1179" t="str">
        <f t="shared" ref="L13:L24" si="0">IF(+D13+F13+H13=0,"",D13+F13+H13)</f>
        <v/>
      </c>
      <c r="M13" s="1180"/>
      <c r="N13" s="1180"/>
      <c r="O13" s="268"/>
      <c r="Q13" s="1188"/>
      <c r="R13" s="1189"/>
      <c r="S13" s="1189"/>
      <c r="T13" s="1189"/>
      <c r="U13" s="1189"/>
      <c r="V13" s="1190"/>
    </row>
    <row r="14" spans="1:23" ht="34.5" customHeight="1">
      <c r="A14" s="33">
        <v>4</v>
      </c>
      <c r="B14" s="1175"/>
      <c r="C14" s="1176"/>
      <c r="D14" s="267"/>
      <c r="E14" s="268"/>
      <c r="F14" s="267"/>
      <c r="G14" s="268"/>
      <c r="H14" s="1177"/>
      <c r="I14" s="1178"/>
      <c r="J14" s="1178"/>
      <c r="K14" s="268"/>
      <c r="L14" s="1179" t="str">
        <f t="shared" si="0"/>
        <v/>
      </c>
      <c r="M14" s="1180"/>
      <c r="N14" s="1180"/>
      <c r="O14" s="268"/>
      <c r="Q14" s="1188"/>
      <c r="R14" s="1189"/>
      <c r="S14" s="1189"/>
      <c r="T14" s="1189"/>
      <c r="U14" s="1189"/>
      <c r="V14" s="1190"/>
    </row>
    <row r="15" spans="1:23" ht="34.5" customHeight="1">
      <c r="A15" s="33">
        <v>5</v>
      </c>
      <c r="B15" s="1175"/>
      <c r="C15" s="1176"/>
      <c r="D15" s="267"/>
      <c r="E15" s="268"/>
      <c r="F15" s="267"/>
      <c r="G15" s="268"/>
      <c r="H15" s="1177"/>
      <c r="I15" s="1178"/>
      <c r="J15" s="1178"/>
      <c r="K15" s="268"/>
      <c r="L15" s="1179" t="str">
        <f t="shared" si="0"/>
        <v/>
      </c>
      <c r="M15" s="1180"/>
      <c r="N15" s="1180"/>
      <c r="O15" s="268"/>
      <c r="Q15" s="1191"/>
      <c r="R15" s="1192"/>
      <c r="S15" s="1192"/>
      <c r="T15" s="1192"/>
      <c r="U15" s="1192"/>
      <c r="V15" s="1193"/>
    </row>
    <row r="16" spans="1:23" ht="34.5" customHeight="1">
      <c r="A16" s="33">
        <v>6</v>
      </c>
      <c r="B16" s="1175"/>
      <c r="C16" s="1176"/>
      <c r="D16" s="267"/>
      <c r="E16" s="268"/>
      <c r="F16" s="267"/>
      <c r="G16" s="268"/>
      <c r="H16" s="1177"/>
      <c r="I16" s="1178"/>
      <c r="J16" s="1178"/>
      <c r="K16" s="268"/>
      <c r="L16" s="1179" t="str">
        <f t="shared" si="0"/>
        <v/>
      </c>
      <c r="M16" s="1180"/>
      <c r="N16" s="1180"/>
      <c r="O16" s="268"/>
    </row>
    <row r="17" spans="1:22" ht="34.5" customHeight="1">
      <c r="A17" s="33">
        <v>7</v>
      </c>
      <c r="B17" s="1175"/>
      <c r="C17" s="1176"/>
      <c r="D17" s="267"/>
      <c r="E17" s="268"/>
      <c r="F17" s="267"/>
      <c r="G17" s="268"/>
      <c r="H17" s="1177"/>
      <c r="I17" s="1178"/>
      <c r="J17" s="1178"/>
      <c r="K17" s="268"/>
      <c r="L17" s="1179" t="str">
        <f t="shared" si="0"/>
        <v/>
      </c>
      <c r="M17" s="1180"/>
      <c r="N17" s="1180"/>
      <c r="O17" s="268"/>
    </row>
    <row r="18" spans="1:22" ht="34.5" customHeight="1">
      <c r="A18" s="33">
        <v>8</v>
      </c>
      <c r="B18" s="1175"/>
      <c r="C18" s="1176"/>
      <c r="D18" s="267"/>
      <c r="E18" s="268"/>
      <c r="F18" s="267"/>
      <c r="G18" s="268"/>
      <c r="H18" s="1177"/>
      <c r="I18" s="1178"/>
      <c r="J18" s="1178"/>
      <c r="K18" s="268"/>
      <c r="L18" s="1179" t="str">
        <f t="shared" si="0"/>
        <v/>
      </c>
      <c r="M18" s="1180"/>
      <c r="N18" s="1180"/>
      <c r="O18" s="268"/>
    </row>
    <row r="19" spans="1:22" ht="34.5" customHeight="1">
      <c r="A19" s="33">
        <v>9</v>
      </c>
      <c r="B19" s="1175"/>
      <c r="C19" s="1176"/>
      <c r="D19" s="267"/>
      <c r="E19" s="268"/>
      <c r="F19" s="267"/>
      <c r="G19" s="268"/>
      <c r="H19" s="1177"/>
      <c r="I19" s="1178"/>
      <c r="J19" s="1178"/>
      <c r="K19" s="268"/>
      <c r="L19" s="1179" t="str">
        <f t="shared" si="0"/>
        <v/>
      </c>
      <c r="M19" s="1180"/>
      <c r="N19" s="1180"/>
      <c r="O19" s="268"/>
    </row>
    <row r="20" spans="1:22" ht="34.5" customHeight="1">
      <c r="A20" s="33">
        <v>10</v>
      </c>
      <c r="B20" s="1175"/>
      <c r="C20" s="1176"/>
      <c r="D20" s="267"/>
      <c r="E20" s="268"/>
      <c r="F20" s="267"/>
      <c r="G20" s="268"/>
      <c r="H20" s="1177"/>
      <c r="I20" s="1178"/>
      <c r="J20" s="1178"/>
      <c r="K20" s="268"/>
      <c r="L20" s="1179" t="str">
        <f t="shared" si="0"/>
        <v/>
      </c>
      <c r="M20" s="1180"/>
      <c r="N20" s="1180"/>
      <c r="O20" s="268"/>
    </row>
    <row r="21" spans="1:22" ht="34.5" customHeight="1">
      <c r="A21" s="33">
        <v>11</v>
      </c>
      <c r="B21" s="1175"/>
      <c r="C21" s="1176"/>
      <c r="D21" s="267"/>
      <c r="E21" s="268"/>
      <c r="F21" s="267"/>
      <c r="G21" s="268"/>
      <c r="H21" s="1177"/>
      <c r="I21" s="1178"/>
      <c r="J21" s="1178"/>
      <c r="K21" s="268"/>
      <c r="L21" s="1179" t="str">
        <f t="shared" si="0"/>
        <v/>
      </c>
      <c r="M21" s="1180"/>
      <c r="N21" s="1180"/>
      <c r="O21" s="268"/>
    </row>
    <row r="22" spans="1:22" ht="34.5" customHeight="1">
      <c r="A22" s="33">
        <v>12</v>
      </c>
      <c r="B22" s="1175"/>
      <c r="C22" s="1176"/>
      <c r="D22" s="267"/>
      <c r="E22" s="268"/>
      <c r="F22" s="267"/>
      <c r="G22" s="268"/>
      <c r="H22" s="1177"/>
      <c r="I22" s="1178"/>
      <c r="J22" s="1178"/>
      <c r="K22" s="268"/>
      <c r="L22" s="1179" t="str">
        <f t="shared" si="0"/>
        <v/>
      </c>
      <c r="M22" s="1180"/>
      <c r="N22" s="1180"/>
      <c r="O22" s="268"/>
    </row>
    <row r="23" spans="1:22" ht="34.5" customHeight="1">
      <c r="A23" s="33">
        <v>13</v>
      </c>
      <c r="B23" s="1175"/>
      <c r="C23" s="1176"/>
      <c r="D23" s="267"/>
      <c r="E23" s="268"/>
      <c r="F23" s="267"/>
      <c r="G23" s="268"/>
      <c r="H23" s="1177"/>
      <c r="I23" s="1178"/>
      <c r="J23" s="1178"/>
      <c r="K23" s="268"/>
      <c r="L23" s="1179" t="str">
        <f t="shared" si="0"/>
        <v/>
      </c>
      <c r="M23" s="1180"/>
      <c r="N23" s="1180"/>
      <c r="O23" s="268"/>
    </row>
    <row r="24" spans="1:22" ht="34.5" customHeight="1">
      <c r="A24" s="33">
        <v>14</v>
      </c>
      <c r="B24" s="1175"/>
      <c r="C24" s="1176"/>
      <c r="D24" s="267"/>
      <c r="E24" s="268"/>
      <c r="F24" s="267"/>
      <c r="G24" s="268"/>
      <c r="H24" s="1177"/>
      <c r="I24" s="1178"/>
      <c r="J24" s="1178"/>
      <c r="K24" s="268"/>
      <c r="L24" s="1179" t="str">
        <f t="shared" si="0"/>
        <v/>
      </c>
      <c r="M24" s="1180"/>
      <c r="N24" s="1180"/>
      <c r="O24" s="268"/>
    </row>
    <row r="25" spans="1:22" ht="30.75" customHeight="1">
      <c r="B25" s="1181" t="s">
        <v>135</v>
      </c>
      <c r="C25" s="1182"/>
      <c r="D25" s="153">
        <f>SUM(D11:D24)</f>
        <v>0</v>
      </c>
      <c r="E25" s="154" t="s">
        <v>134</v>
      </c>
      <c r="F25" s="153">
        <f>SUM(F11:F24)</f>
        <v>0</v>
      </c>
      <c r="G25" s="155" t="s">
        <v>134</v>
      </c>
      <c r="H25" s="1183">
        <f>SUM(H11:J24)</f>
        <v>0</v>
      </c>
      <c r="I25" s="1184"/>
      <c r="J25" s="1184"/>
      <c r="K25" s="155" t="s">
        <v>134</v>
      </c>
      <c r="L25" s="1183">
        <f>SUM(L11:N24)</f>
        <v>0</v>
      </c>
      <c r="M25" s="1184"/>
      <c r="N25" s="1184"/>
      <c r="O25" s="156" t="s">
        <v>134</v>
      </c>
      <c r="P25" s="1171" t="s">
        <v>347</v>
      </c>
      <c r="Q25" s="1171"/>
      <c r="R25" s="1171"/>
      <c r="S25" s="1171"/>
      <c r="T25" s="1171"/>
      <c r="U25" s="1171"/>
      <c r="V25" s="1171"/>
    </row>
    <row r="26" spans="1:22" ht="19.5" customHeight="1">
      <c r="B26" s="1172"/>
      <c r="C26" s="1172"/>
      <c r="D26" s="1172"/>
      <c r="E26" s="1172"/>
      <c r="F26" s="1172"/>
      <c r="G26" s="1172"/>
      <c r="H26" s="1172"/>
      <c r="I26" s="1172"/>
      <c r="J26" s="1172"/>
      <c r="K26" s="1172"/>
      <c r="L26" s="1172"/>
      <c r="M26" s="1172"/>
      <c r="N26" s="1172"/>
      <c r="O26" s="1172"/>
      <c r="P26" s="1171"/>
      <c r="Q26" s="1171"/>
      <c r="R26" s="1171"/>
      <c r="S26" s="1171"/>
      <c r="T26" s="1171"/>
      <c r="U26" s="1171"/>
      <c r="V26" s="1171"/>
    </row>
    <row r="27" spans="1:22" ht="20.25" customHeight="1">
      <c r="B27" s="1173" t="s">
        <v>136</v>
      </c>
      <c r="C27" s="1173"/>
      <c r="D27" s="1173"/>
      <c r="E27" s="1173"/>
      <c r="F27" s="1173"/>
      <c r="G27" s="1173"/>
      <c r="H27" s="1173"/>
      <c r="I27" s="1173"/>
      <c r="J27" s="1173"/>
      <c r="K27" s="1173"/>
      <c r="L27" s="1173"/>
      <c r="M27" s="1173"/>
      <c r="N27" s="1173"/>
      <c r="O27" s="1173"/>
      <c r="P27" s="1171"/>
      <c r="Q27" s="1171"/>
      <c r="R27" s="1171"/>
      <c r="S27" s="1171"/>
      <c r="T27" s="1171"/>
      <c r="U27" s="1171"/>
      <c r="V27" s="1171"/>
    </row>
    <row r="28" spans="1:22" ht="20.25" customHeight="1">
      <c r="B28" s="94"/>
      <c r="C28" s="1174" t="s">
        <v>398</v>
      </c>
      <c r="D28" s="1174"/>
      <c r="E28" s="1174"/>
      <c r="F28" s="1174"/>
      <c r="G28" s="1174"/>
      <c r="H28" s="1174"/>
      <c r="I28" s="1174"/>
      <c r="J28" s="1174"/>
      <c r="K28" s="1174"/>
      <c r="L28" s="1174"/>
      <c r="M28" s="1174"/>
      <c r="N28" s="1174"/>
      <c r="O28" s="1174"/>
    </row>
    <row r="29" spans="1:22" ht="20.25" customHeight="1">
      <c r="B29" s="94"/>
      <c r="C29" s="1174" t="s">
        <v>401</v>
      </c>
      <c r="D29" s="1174"/>
      <c r="E29" s="1174"/>
      <c r="F29" s="1174"/>
      <c r="G29" s="1174"/>
      <c r="H29" s="1174"/>
      <c r="I29" s="1174"/>
      <c r="J29" s="1174"/>
      <c r="K29" s="1174"/>
      <c r="L29" s="1174"/>
      <c r="M29" s="1174"/>
      <c r="N29" s="1174"/>
      <c r="O29" s="1174"/>
    </row>
    <row r="30" spans="1:22" ht="20.25" customHeight="1">
      <c r="B30" s="94"/>
      <c r="C30" s="1174" t="s">
        <v>697</v>
      </c>
      <c r="D30" s="1174"/>
      <c r="E30" s="1174"/>
      <c r="F30" s="1174"/>
      <c r="G30" s="1174"/>
      <c r="H30" s="1174"/>
      <c r="I30" s="1174"/>
      <c r="J30" s="1174"/>
      <c r="K30" s="1174"/>
      <c r="L30" s="1174"/>
      <c r="M30" s="1174"/>
      <c r="N30" s="1174"/>
      <c r="O30" s="1174"/>
    </row>
    <row r="31" spans="1:22" ht="20.25" customHeight="1">
      <c r="B31" s="94"/>
      <c r="C31" s="1174" t="s">
        <v>700</v>
      </c>
      <c r="D31" s="1174"/>
      <c r="E31" s="1174"/>
      <c r="F31" s="1174"/>
      <c r="G31" s="1174"/>
      <c r="H31" s="1174"/>
      <c r="I31" s="1174"/>
      <c r="J31" s="1174"/>
      <c r="K31" s="1174"/>
      <c r="L31" s="1174"/>
      <c r="M31" s="1174"/>
      <c r="N31" s="1174"/>
      <c r="O31" s="1174"/>
    </row>
    <row r="32" spans="1:22" ht="20.25" customHeight="1">
      <c r="B32" s="94"/>
      <c r="C32" s="1174" t="s">
        <v>698</v>
      </c>
      <c r="D32" s="1174"/>
      <c r="E32" s="1174"/>
      <c r="F32" s="1174"/>
      <c r="G32" s="1174"/>
      <c r="H32" s="1174"/>
      <c r="I32" s="1174"/>
      <c r="J32" s="1174"/>
      <c r="K32" s="1174"/>
      <c r="L32" s="1174"/>
      <c r="M32" s="1174"/>
      <c r="N32" s="1174"/>
      <c r="O32" s="1174"/>
    </row>
    <row r="33" spans="2:15" ht="20.25" customHeight="1">
      <c r="B33" s="94"/>
      <c r="C33" s="755" t="s">
        <v>699</v>
      </c>
      <c r="D33" s="755"/>
      <c r="E33" s="755"/>
      <c r="F33" s="755"/>
      <c r="G33" s="755"/>
      <c r="H33" s="755"/>
      <c r="I33" s="755"/>
      <c r="J33" s="755"/>
      <c r="K33" s="755"/>
      <c r="L33" s="755"/>
      <c r="M33" s="755"/>
      <c r="N33" s="755"/>
      <c r="O33" s="755"/>
    </row>
    <row r="34" spans="2:15" ht="20.25" customHeight="1">
      <c r="B34" s="94"/>
      <c r="C34" s="1174" t="s">
        <v>400</v>
      </c>
      <c r="D34" s="1174"/>
      <c r="E34" s="1174"/>
      <c r="F34" s="1174"/>
      <c r="G34" s="1174"/>
      <c r="H34" s="1174"/>
      <c r="I34" s="1174"/>
      <c r="J34" s="1174"/>
      <c r="K34" s="1174"/>
      <c r="L34" s="1174"/>
      <c r="M34" s="1174"/>
      <c r="N34" s="1174"/>
      <c r="O34" s="1174"/>
    </row>
    <row r="35" spans="2:15" ht="20.25" customHeight="1">
      <c r="B35" s="94"/>
      <c r="C35" s="1174" t="s">
        <v>589</v>
      </c>
      <c r="D35" s="1174"/>
      <c r="E35" s="1174"/>
      <c r="F35" s="1174"/>
      <c r="G35" s="1174"/>
      <c r="H35" s="1174"/>
      <c r="I35" s="1174"/>
      <c r="J35" s="1174"/>
      <c r="K35" s="1174"/>
      <c r="L35" s="1174"/>
      <c r="M35" s="1174"/>
      <c r="N35" s="1174"/>
      <c r="O35" s="1174"/>
    </row>
    <row r="36" spans="2:15" ht="20.25" customHeight="1">
      <c r="B36" s="94"/>
      <c r="C36" s="1174" t="s">
        <v>399</v>
      </c>
      <c r="D36" s="1174"/>
      <c r="E36" s="1174"/>
      <c r="F36" s="1174"/>
      <c r="G36" s="1174"/>
      <c r="H36" s="1174"/>
      <c r="I36" s="1174"/>
      <c r="J36" s="1174"/>
      <c r="K36" s="1174"/>
      <c r="L36" s="1174"/>
      <c r="M36" s="1174"/>
      <c r="N36" s="1174"/>
      <c r="O36" s="1174"/>
    </row>
    <row r="37" spans="2:15" ht="20.25" customHeight="1">
      <c r="B37" s="94"/>
      <c r="C37" s="1174" t="s">
        <v>397</v>
      </c>
      <c r="D37" s="1174"/>
      <c r="E37" s="1174"/>
      <c r="F37" s="1174"/>
      <c r="G37" s="1174"/>
      <c r="H37" s="1174"/>
      <c r="I37" s="1174"/>
      <c r="J37" s="1174"/>
      <c r="K37" s="1174"/>
      <c r="L37" s="1174"/>
      <c r="M37" s="1174"/>
      <c r="N37" s="1174"/>
      <c r="O37" s="1174"/>
    </row>
  </sheetData>
  <sheetProtection algorithmName="SHA-512" hashValue="DpiL7pAzOMKHGYeW6mgniFBdzJsxoVxoWx+Cqqq3oCmbwsooDreFif96cDxTlV0IKdLvTG5KABPxarJ6m4rqsg==" saltValue="EN4duGflCw2zQH64OF7ZeA==" spinCount="100000" sheet="1" objects="1" scenarios="1" selectLockedCells="1"/>
  <mergeCells count="72">
    <mergeCell ref="Q9:V10"/>
    <mergeCell ref="D10:E10"/>
    <mergeCell ref="F10:G10"/>
    <mergeCell ref="B2:H4"/>
    <mergeCell ref="R2:R3"/>
    <mergeCell ref="S2:S3"/>
    <mergeCell ref="T2:T3"/>
    <mergeCell ref="R5:W7"/>
    <mergeCell ref="N6:O6"/>
    <mergeCell ref="B8:O8"/>
    <mergeCell ref="B9:C10"/>
    <mergeCell ref="D9:G9"/>
    <mergeCell ref="H9:K10"/>
    <mergeCell ref="L9:O10"/>
    <mergeCell ref="B11:C11"/>
    <mergeCell ref="H11:J11"/>
    <mergeCell ref="L11:N11"/>
    <mergeCell ref="B12:C12"/>
    <mergeCell ref="H12:J12"/>
    <mergeCell ref="L12:N12"/>
    <mergeCell ref="Q12:V15"/>
    <mergeCell ref="B13:C13"/>
    <mergeCell ref="H13:J13"/>
    <mergeCell ref="L13:N13"/>
    <mergeCell ref="B14:C14"/>
    <mergeCell ref="H14:J14"/>
    <mergeCell ref="L14:N14"/>
    <mergeCell ref="B15:C15"/>
    <mergeCell ref="H15:J15"/>
    <mergeCell ref="L15:N15"/>
    <mergeCell ref="B16:C16"/>
    <mergeCell ref="H16:J16"/>
    <mergeCell ref="L16:N16"/>
    <mergeCell ref="B17:C17"/>
    <mergeCell ref="H17:J17"/>
    <mergeCell ref="L17:N17"/>
    <mergeCell ref="B18:C18"/>
    <mergeCell ref="H18:J18"/>
    <mergeCell ref="L18:N18"/>
    <mergeCell ref="B19:C19"/>
    <mergeCell ref="H19:J19"/>
    <mergeCell ref="L19:N19"/>
    <mergeCell ref="B20:C20"/>
    <mergeCell ref="H20:J20"/>
    <mergeCell ref="L20:N20"/>
    <mergeCell ref="L25:N25"/>
    <mergeCell ref="B21:C21"/>
    <mergeCell ref="H21:J21"/>
    <mergeCell ref="L21:N21"/>
    <mergeCell ref="B22:C22"/>
    <mergeCell ref="H22:J22"/>
    <mergeCell ref="L22:N22"/>
    <mergeCell ref="B23:C23"/>
    <mergeCell ref="H23:J23"/>
    <mergeCell ref="L23:N23"/>
    <mergeCell ref="C30:O30"/>
    <mergeCell ref="B24:C24"/>
    <mergeCell ref="H24:J24"/>
    <mergeCell ref="L24:N24"/>
    <mergeCell ref="B25:C25"/>
    <mergeCell ref="H25:J25"/>
    <mergeCell ref="C36:O36"/>
    <mergeCell ref="C37:O37"/>
    <mergeCell ref="C31:O31"/>
    <mergeCell ref="C32:O32"/>
    <mergeCell ref="C34:O34"/>
    <mergeCell ref="C35:O35"/>
    <mergeCell ref="P25:V27"/>
    <mergeCell ref="B26:O26"/>
    <mergeCell ref="B27:O27"/>
    <mergeCell ref="C28:O28"/>
    <mergeCell ref="C29:O29"/>
  </mergeCells>
  <phoneticPr fontId="3"/>
  <dataValidations count="1">
    <dataValidation imeMode="on" allowBlank="1" showInputMessage="1" showErrorMessage="1" sqref="B11:B24" xr:uid="{00000000-0002-0000-0800-000000000000}"/>
  </dataValidations>
  <printOptions horizontalCentered="1"/>
  <pageMargins left="0.78740157480314965" right="0.48" top="0.55000000000000004" bottom="0.53" header="0.31496062992125984" footer="0.35433070866141736"/>
  <pageSetup paperSize="9" scale="86" orientation="portrait" horizontalDpi="300" verticalDpi="300"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29</vt:i4>
      </vt:variant>
    </vt:vector>
  </HeadingPairs>
  <TitlesOfParts>
    <vt:vector size="59" baseType="lpstr">
      <vt:lpstr>会社名等</vt:lpstr>
      <vt:lpstr>1</vt:lpstr>
      <vt:lpstr>別一</vt:lpstr>
      <vt:lpstr>別二(1)</vt:lpstr>
      <vt:lpstr>別二(2)</vt:lpstr>
      <vt:lpstr>別紙三領収書</vt:lpstr>
      <vt:lpstr>別四</vt:lpstr>
      <vt:lpstr>2､3</vt:lpstr>
      <vt:lpstr>4</vt:lpstr>
      <vt:lpstr>6</vt:lpstr>
      <vt:lpstr>7</vt:lpstr>
      <vt:lpstr>別紙</vt:lpstr>
      <vt:lpstr>7の2 一面</vt:lpstr>
      <vt:lpstr>二面</vt:lpstr>
      <vt:lpstr>三面</vt:lpstr>
      <vt:lpstr>四面</vt:lpstr>
      <vt:lpstr>別紙一</vt:lpstr>
      <vt:lpstr>別紙二</vt:lpstr>
      <vt:lpstr>7の3</vt:lpstr>
      <vt:lpstr>8</vt:lpstr>
      <vt:lpstr>ｺｰﾄﾞ表</vt:lpstr>
      <vt:lpstr>9</vt:lpstr>
      <vt:lpstr>10</vt:lpstr>
      <vt:lpstr>11</vt:lpstr>
      <vt:lpstr>12</vt:lpstr>
      <vt:lpstr>13</vt:lpstr>
      <vt:lpstr>14</vt:lpstr>
      <vt:lpstr>20</vt:lpstr>
      <vt:lpstr>20の2</vt:lpstr>
      <vt:lpstr>20の3</vt:lpstr>
      <vt:lpstr>'1'!Print_Area</vt:lpstr>
      <vt:lpstr>'10'!Print_Area</vt:lpstr>
      <vt:lpstr>'11'!Print_Area</vt:lpstr>
      <vt:lpstr>'12'!Print_Area</vt:lpstr>
      <vt:lpstr>'13'!Print_Area</vt:lpstr>
      <vt:lpstr>'14'!Print_Area</vt:lpstr>
      <vt:lpstr>'20'!Print_Area</vt:lpstr>
      <vt:lpstr>'20の2'!Print_Area</vt:lpstr>
      <vt:lpstr>'20の3'!Print_Area</vt:lpstr>
      <vt:lpstr>'4'!Print_Area</vt:lpstr>
      <vt:lpstr>'6'!Print_Area</vt:lpstr>
      <vt:lpstr>'7'!Print_Area</vt:lpstr>
      <vt:lpstr>'7の2 一面'!Print_Area</vt:lpstr>
      <vt:lpstr>'7の3'!Print_Area</vt:lpstr>
      <vt:lpstr>'8'!Print_Area</vt:lpstr>
      <vt:lpstr>'9'!Print_Area</vt:lpstr>
      <vt:lpstr>ｺｰﾄﾞ表!Print_Area</vt:lpstr>
      <vt:lpstr>会社名等!Print_Area</vt:lpstr>
      <vt:lpstr>三面!Print_Area</vt:lpstr>
      <vt:lpstr>四面!Print_Area</vt:lpstr>
      <vt:lpstr>二面!Print_Area</vt:lpstr>
      <vt:lpstr>別一!Print_Area</vt:lpstr>
      <vt:lpstr>別四!Print_Area</vt:lpstr>
      <vt:lpstr>別紙!Print_Area</vt:lpstr>
      <vt:lpstr>別紙一!Print_Area</vt:lpstr>
      <vt:lpstr>別紙三領収書!Print_Area</vt:lpstr>
      <vt:lpstr>別紙二!Print_Area</vt:lpstr>
      <vt:lpstr>'別二(1)'!Print_Area</vt:lpstr>
      <vt:lpstr>'別二(2)'!Print_Area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iwata</dc:creator>
  <cp:lastModifiedBy>京次 岩田</cp:lastModifiedBy>
  <cp:lastPrinted>2024-12-21T06:12:34Z</cp:lastPrinted>
  <dcterms:created xsi:type="dcterms:W3CDTF">2004-06-11T08:05:13Z</dcterms:created>
  <dcterms:modified xsi:type="dcterms:W3CDTF">2025-05-01T05:53:00Z</dcterms:modified>
</cp:coreProperties>
</file>